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defaultThemeVersion="124226"/>
  <xr:revisionPtr revIDLastSave="0" documentId="8_{14F01489-02E4-459D-85E4-9C97183F15BC}" xr6:coauthVersionLast="36" xr6:coauthVersionMax="36" xr10:uidLastSave="{00000000-0000-0000-0000-000000000000}"/>
  <bookViews>
    <workbookView xWindow="0" yWindow="0" windowWidth="10050" windowHeight="7290" tabRatio="831" xr2:uid="{00000000-000D-0000-FFFF-FFFF00000000}"/>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20" r:id="rId8"/>
    <sheet name="Details of DT wise loss" sheetId="23" r:id="rId9"/>
    <sheet name="Subsidy Details" sheetId="19" r:id="rId10"/>
  </sheets>
  <definedNames>
    <definedName name="_xlnm._FilterDatabase" localSheetId="6" hidden="1">'Detail of Consumers&amp;Consumption'!$A$4:$G$33</definedName>
    <definedName name="_xlnm._FilterDatabase" localSheetId="8" hidden="1">'Details of DT wise loss'!$A$25:$T$3475</definedName>
    <definedName name="_xlnm._FilterDatabase" localSheetId="7" hidden="1">'Details on Feeder Levels'!$A$3:$U$566</definedName>
    <definedName name="_xlnm._FilterDatabase" localSheetId="3" hidden="1">'Division Wise Losses'!$A$6:$X$673</definedName>
    <definedName name="_xlnm._FilterDatabase" localSheetId="4" hidden="1">'Form-Input Energy'!$A$29:$V$169</definedName>
    <definedName name="_xlnm.Print_Area" localSheetId="6">'Detail of Consumers&amp;Consumption'!$A$1:$G$39</definedName>
    <definedName name="_xlnm.Print_Area" localSheetId="8">'Details of DT wise loss'!$A$24:$T$3475</definedName>
    <definedName name="_xlnm.Print_Area" localSheetId="5">'Details of Received Sources'!$A$1:$Q$26</definedName>
    <definedName name="_xlnm.Print_Area" localSheetId="7">'Details on Feeder Levels'!$A$1:$U$566</definedName>
    <definedName name="_xlnm.Print_Area" localSheetId="3">'Division Wise Losses'!$A$1:$X$691</definedName>
    <definedName name="_xlnm.Print_Area" localSheetId="4">'Form-Input Energy'!$A$1:$L$25</definedName>
    <definedName name="_xlnm.Print_Area" localSheetId="0">'General Information'!$A$1:$F$33</definedName>
    <definedName name="_xlnm.Print_Area" localSheetId="2">'Infrastructure Details'!$A$1:$F$108</definedName>
    <definedName name="_xlnm.Print_Area" localSheetId="9">'Subsidy Details'!$A$1:$Q$14</definedName>
    <definedName name="_xlnm.Print_Area" localSheetId="1">'Summary Sheet'!$A$1:$D$173</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91029"/>
</workbook>
</file>

<file path=xl/calcChain.xml><?xml version="1.0" encoding="utf-8"?>
<calcChain xmlns="http://schemas.openxmlformats.org/spreadsheetml/2006/main">
  <c r="K7" i="23" l="1"/>
  <c r="K8" i="23"/>
  <c r="K9" i="23"/>
  <c r="K10" i="23"/>
  <c r="K11" i="23"/>
  <c r="K12" i="23"/>
  <c r="K13" i="23"/>
  <c r="K14" i="23"/>
  <c r="K15" i="23"/>
  <c r="K16" i="23"/>
  <c r="K17" i="23"/>
  <c r="K18" i="23"/>
  <c r="K19" i="23"/>
  <c r="K20" i="23"/>
  <c r="K21" i="23"/>
  <c r="K6" i="23"/>
  <c r="S3383" i="23" l="1"/>
  <c r="T3383" i="23" s="1"/>
  <c r="S3384" i="23"/>
  <c r="T3384" i="23" s="1"/>
  <c r="S3385" i="23"/>
  <c r="T3385" i="23" s="1"/>
  <c r="S3386" i="23"/>
  <c r="T3386" i="23" s="1"/>
  <c r="S3387" i="23"/>
  <c r="T3387" i="23" s="1"/>
  <c r="S3388" i="23"/>
  <c r="T3388" i="23" s="1"/>
  <c r="S3389" i="23"/>
  <c r="T3389" i="23" s="1"/>
  <c r="S3390" i="23"/>
  <c r="T3390" i="23"/>
  <c r="S3391" i="23"/>
  <c r="T3391" i="23" s="1"/>
  <c r="S3392" i="23"/>
  <c r="T3392" i="23" s="1"/>
  <c r="S3393" i="23"/>
  <c r="T3393" i="23" s="1"/>
  <c r="S3394" i="23"/>
  <c r="T3394" i="23" s="1"/>
  <c r="S3395" i="23"/>
  <c r="T3395" i="23" s="1"/>
  <c r="S3396" i="23"/>
  <c r="T3396" i="23" s="1"/>
  <c r="S3397" i="23"/>
  <c r="T3397" i="23" s="1"/>
  <c r="S3398" i="23"/>
  <c r="T3398" i="23" s="1"/>
  <c r="S3399" i="23"/>
  <c r="T3399" i="23" s="1"/>
  <c r="S3400" i="23"/>
  <c r="T3400" i="23" s="1"/>
  <c r="S3401" i="23"/>
  <c r="T3401" i="23" s="1"/>
  <c r="S3402" i="23"/>
  <c r="T3402" i="23" s="1"/>
  <c r="S3403" i="23"/>
  <c r="T3403" i="23" s="1"/>
  <c r="S3404" i="23"/>
  <c r="T3404" i="23" s="1"/>
  <c r="S3405" i="23"/>
  <c r="T3405" i="23" s="1"/>
  <c r="S3406" i="23"/>
  <c r="T3406" i="23" s="1"/>
  <c r="S3407" i="23"/>
  <c r="T3407" i="23" s="1"/>
  <c r="S3408" i="23"/>
  <c r="T3408" i="23" s="1"/>
  <c r="S3409" i="23"/>
  <c r="T3409" i="23" s="1"/>
  <c r="S3410" i="23"/>
  <c r="T3410" i="23" s="1"/>
  <c r="S3411" i="23"/>
  <c r="T3411" i="23" s="1"/>
  <c r="S3412" i="23"/>
  <c r="T3412" i="23" s="1"/>
  <c r="S3413" i="23"/>
  <c r="T3413" i="23" s="1"/>
  <c r="S3414" i="23"/>
  <c r="T3414" i="23" s="1"/>
  <c r="S3415" i="23"/>
  <c r="T3415" i="23" s="1"/>
  <c r="S3416" i="23"/>
  <c r="T3416" i="23" s="1"/>
  <c r="S3417" i="23"/>
  <c r="T3417" i="23" s="1"/>
  <c r="S3418" i="23"/>
  <c r="T3418" i="23" s="1"/>
  <c r="S3419" i="23"/>
  <c r="T3419" i="23" s="1"/>
  <c r="S3420" i="23"/>
  <c r="T3420" i="23" s="1"/>
  <c r="S3421" i="23"/>
  <c r="T3421" i="23" s="1"/>
  <c r="S3422" i="23"/>
  <c r="T3422" i="23" s="1"/>
  <c r="S3423" i="23"/>
  <c r="T3423" i="23" s="1"/>
  <c r="S3424" i="23"/>
  <c r="T3424" i="23" s="1"/>
  <c r="S3425" i="23"/>
  <c r="T3425" i="23" s="1"/>
  <c r="S3426" i="23"/>
  <c r="T3426" i="23" s="1"/>
  <c r="S3427" i="23"/>
  <c r="T3427" i="23" s="1"/>
  <c r="S3428" i="23"/>
  <c r="T3428" i="23" s="1"/>
  <c r="S3429" i="23"/>
  <c r="T3429" i="23" s="1"/>
  <c r="S3430" i="23"/>
  <c r="T3430" i="23" s="1"/>
  <c r="S3431" i="23"/>
  <c r="T3431" i="23" s="1"/>
  <c r="S3432" i="23"/>
  <c r="T3432" i="23" s="1"/>
  <c r="S3433" i="23"/>
  <c r="T3433" i="23" s="1"/>
  <c r="S3434" i="23"/>
  <c r="T3434" i="23" s="1"/>
  <c r="S3435" i="23"/>
  <c r="T3435" i="23" s="1"/>
  <c r="S3436" i="23"/>
  <c r="T3436" i="23" s="1"/>
  <c r="S3437" i="23"/>
  <c r="T3437" i="23" s="1"/>
  <c r="S3438" i="23"/>
  <c r="T3438" i="23" s="1"/>
  <c r="S3439" i="23"/>
  <c r="T3439" i="23" s="1"/>
  <c r="S3440" i="23"/>
  <c r="T3440" i="23" s="1"/>
  <c r="S3441" i="23"/>
  <c r="T3441" i="23" s="1"/>
  <c r="S3442" i="23"/>
  <c r="T3442" i="23" s="1"/>
  <c r="S3443" i="23"/>
  <c r="T3443" i="23" s="1"/>
  <c r="S3444" i="23"/>
  <c r="T3444" i="23" s="1"/>
  <c r="S3445" i="23"/>
  <c r="T3445" i="23" s="1"/>
  <c r="S3446" i="23"/>
  <c r="T3446" i="23" s="1"/>
  <c r="S3447" i="23"/>
  <c r="T3447" i="23" s="1"/>
  <c r="S3448" i="23"/>
  <c r="T3448" i="23" s="1"/>
  <c r="S3449" i="23"/>
  <c r="T3449" i="23" s="1"/>
  <c r="S3450" i="23"/>
  <c r="T3450" i="23" s="1"/>
  <c r="S3451" i="23"/>
  <c r="T3451" i="23" s="1"/>
  <c r="S3452" i="23"/>
  <c r="T3452" i="23" s="1"/>
  <c r="S3453" i="23"/>
  <c r="T3453" i="23" s="1"/>
  <c r="S3454" i="23"/>
  <c r="T3454" i="23" s="1"/>
  <c r="S3455" i="23"/>
  <c r="T3455" i="23" s="1"/>
  <c r="S3456" i="23"/>
  <c r="T3456" i="23" s="1"/>
  <c r="S3457" i="23"/>
  <c r="T3457" i="23" s="1"/>
  <c r="S3458" i="23"/>
  <c r="T3458" i="23" s="1"/>
  <c r="S3459" i="23"/>
  <c r="T3459" i="23" s="1"/>
  <c r="S3460" i="23"/>
  <c r="T3460" i="23" s="1"/>
  <c r="S3461" i="23"/>
  <c r="T3461" i="23" s="1"/>
  <c r="S3462" i="23"/>
  <c r="T3462" i="23" s="1"/>
  <c r="S3463" i="23"/>
  <c r="T3463" i="23" s="1"/>
  <c r="S3464" i="23"/>
  <c r="T3464" i="23" s="1"/>
  <c r="S3465" i="23"/>
  <c r="T3465" i="23" s="1"/>
  <c r="S3466" i="23"/>
  <c r="T3466" i="23" s="1"/>
  <c r="S3467" i="23"/>
  <c r="T3467" i="23" s="1"/>
  <c r="S3468" i="23"/>
  <c r="T3468" i="23" s="1"/>
  <c r="S3469" i="23"/>
  <c r="T3469" i="23" s="1"/>
  <c r="S3470" i="23"/>
  <c r="T3470" i="23" s="1"/>
  <c r="S3471" i="23"/>
  <c r="T3471" i="23" s="1"/>
  <c r="S3472" i="23"/>
  <c r="T3472" i="23" s="1"/>
  <c r="S3473" i="23"/>
  <c r="T3473" i="23" s="1"/>
  <c r="S3474" i="23"/>
  <c r="T3474" i="23" s="1"/>
  <c r="S3475" i="23"/>
  <c r="T3475" i="23" s="1"/>
  <c r="S27" i="23" l="1"/>
  <c r="T27" i="23" s="1"/>
  <c r="S28" i="23"/>
  <c r="T28" i="23" s="1"/>
  <c r="S29" i="23"/>
  <c r="T29" i="23" s="1"/>
  <c r="S30" i="23"/>
  <c r="T30" i="23" s="1"/>
  <c r="S31" i="23"/>
  <c r="T31" i="23" s="1"/>
  <c r="S32" i="23"/>
  <c r="T32" i="23" s="1"/>
  <c r="S33" i="23"/>
  <c r="T33" i="23" s="1"/>
  <c r="S34" i="23"/>
  <c r="T34" i="23" s="1"/>
  <c r="S35" i="23"/>
  <c r="T35" i="23" s="1"/>
  <c r="S36" i="23"/>
  <c r="T36" i="23" s="1"/>
  <c r="S37" i="23"/>
  <c r="T37" i="23" s="1"/>
  <c r="S38" i="23"/>
  <c r="T38" i="23" s="1"/>
  <c r="S39" i="23"/>
  <c r="T39" i="23" s="1"/>
  <c r="S40" i="23"/>
  <c r="T40" i="23" s="1"/>
  <c r="S41" i="23"/>
  <c r="T41" i="23" s="1"/>
  <c r="S42" i="23"/>
  <c r="T42" i="23" s="1"/>
  <c r="S43" i="23"/>
  <c r="T43" i="23" s="1"/>
  <c r="S44" i="23"/>
  <c r="T44" i="23" s="1"/>
  <c r="S45" i="23"/>
  <c r="T45" i="23" s="1"/>
  <c r="S46" i="23"/>
  <c r="T46" i="23" s="1"/>
  <c r="S47" i="23"/>
  <c r="T47" i="23" s="1"/>
  <c r="S48" i="23"/>
  <c r="T48" i="23" s="1"/>
  <c r="S49" i="23"/>
  <c r="T49" i="23" s="1"/>
  <c r="S50" i="23"/>
  <c r="T50" i="23" s="1"/>
  <c r="S51" i="23"/>
  <c r="T51" i="23" s="1"/>
  <c r="S52" i="23"/>
  <c r="T52" i="23" s="1"/>
  <c r="S53" i="23"/>
  <c r="T53" i="23" s="1"/>
  <c r="S54" i="23"/>
  <c r="T54" i="23" s="1"/>
  <c r="S55" i="23"/>
  <c r="T55" i="23" s="1"/>
  <c r="S56" i="23"/>
  <c r="T56" i="23" s="1"/>
  <c r="S57" i="23"/>
  <c r="T57" i="23" s="1"/>
  <c r="S58" i="23"/>
  <c r="T58" i="23" s="1"/>
  <c r="S59" i="23"/>
  <c r="T59" i="23" s="1"/>
  <c r="S60" i="23"/>
  <c r="T60" i="23" s="1"/>
  <c r="S61" i="23"/>
  <c r="T61" i="23" s="1"/>
  <c r="S62" i="23"/>
  <c r="T62" i="23" s="1"/>
  <c r="S63" i="23"/>
  <c r="T63" i="23" s="1"/>
  <c r="S64" i="23"/>
  <c r="T64" i="23" s="1"/>
  <c r="S65" i="23"/>
  <c r="T65" i="23" s="1"/>
  <c r="S66" i="23"/>
  <c r="T66" i="23" s="1"/>
  <c r="S67" i="23"/>
  <c r="T67" i="23" s="1"/>
  <c r="S68" i="23"/>
  <c r="T68" i="23" s="1"/>
  <c r="S69" i="23"/>
  <c r="T69" i="23" s="1"/>
  <c r="S70" i="23"/>
  <c r="T70" i="23" s="1"/>
  <c r="S71" i="23"/>
  <c r="T71" i="23" s="1"/>
  <c r="S72" i="23"/>
  <c r="T72" i="23" s="1"/>
  <c r="S73" i="23"/>
  <c r="T73" i="23" s="1"/>
  <c r="S74" i="23"/>
  <c r="T74" i="23" s="1"/>
  <c r="S75" i="23"/>
  <c r="T75" i="23" s="1"/>
  <c r="S76" i="23"/>
  <c r="T76" i="23" s="1"/>
  <c r="S77" i="23"/>
  <c r="T77" i="23" s="1"/>
  <c r="S78" i="23"/>
  <c r="T78" i="23" s="1"/>
  <c r="S79" i="23"/>
  <c r="T79" i="23" s="1"/>
  <c r="S80" i="23"/>
  <c r="T80" i="23" s="1"/>
  <c r="S81" i="23"/>
  <c r="T81" i="23" s="1"/>
  <c r="S82" i="23"/>
  <c r="T82" i="23" s="1"/>
  <c r="S83" i="23"/>
  <c r="T83" i="23" s="1"/>
  <c r="S84" i="23"/>
  <c r="T84" i="23" s="1"/>
  <c r="S85" i="23"/>
  <c r="T85" i="23" s="1"/>
  <c r="S86" i="23"/>
  <c r="T86" i="23" s="1"/>
  <c r="S87" i="23"/>
  <c r="T87" i="23" s="1"/>
  <c r="S88" i="23"/>
  <c r="T88" i="23" s="1"/>
  <c r="S89" i="23"/>
  <c r="T89" i="23" s="1"/>
  <c r="S90" i="23"/>
  <c r="T90" i="23" s="1"/>
  <c r="S91" i="23"/>
  <c r="T91" i="23" s="1"/>
  <c r="S92" i="23"/>
  <c r="T92" i="23" s="1"/>
  <c r="S93" i="23"/>
  <c r="T93" i="23" s="1"/>
  <c r="S94" i="23"/>
  <c r="T94" i="23" s="1"/>
  <c r="S95" i="23"/>
  <c r="T95" i="23" s="1"/>
  <c r="S96" i="23"/>
  <c r="T96" i="23" s="1"/>
  <c r="S97" i="23"/>
  <c r="T97" i="23" s="1"/>
  <c r="S98" i="23"/>
  <c r="T98" i="23" s="1"/>
  <c r="S99" i="23"/>
  <c r="T99" i="23" s="1"/>
  <c r="S100" i="23"/>
  <c r="T100" i="23" s="1"/>
  <c r="S101" i="23"/>
  <c r="T101" i="23" s="1"/>
  <c r="S102" i="23"/>
  <c r="T102" i="23" s="1"/>
  <c r="S103" i="23"/>
  <c r="T103" i="23" s="1"/>
  <c r="S104" i="23"/>
  <c r="T104" i="23" s="1"/>
  <c r="S105" i="23"/>
  <c r="T105" i="23" s="1"/>
  <c r="S106" i="23"/>
  <c r="T106" i="23" s="1"/>
  <c r="S107" i="23"/>
  <c r="T107" i="23" s="1"/>
  <c r="S108" i="23"/>
  <c r="T108" i="23" s="1"/>
  <c r="S109" i="23"/>
  <c r="T109" i="23" s="1"/>
  <c r="S110" i="23"/>
  <c r="T110" i="23" s="1"/>
  <c r="S111" i="23"/>
  <c r="T111" i="23" s="1"/>
  <c r="S112" i="23"/>
  <c r="T112" i="23" s="1"/>
  <c r="S113" i="23"/>
  <c r="T113" i="23" s="1"/>
  <c r="S114" i="23"/>
  <c r="T114" i="23" s="1"/>
  <c r="S115" i="23"/>
  <c r="T115" i="23" s="1"/>
  <c r="S116" i="23"/>
  <c r="T116" i="23" s="1"/>
  <c r="S117" i="23"/>
  <c r="T117" i="23" s="1"/>
  <c r="S118" i="23"/>
  <c r="T118" i="23" s="1"/>
  <c r="S119" i="23"/>
  <c r="T119" i="23" s="1"/>
  <c r="S120" i="23"/>
  <c r="T120" i="23" s="1"/>
  <c r="S121" i="23"/>
  <c r="T121" i="23" s="1"/>
  <c r="S122" i="23"/>
  <c r="T122" i="23" s="1"/>
  <c r="S123" i="23"/>
  <c r="T123" i="23" s="1"/>
  <c r="S124" i="23"/>
  <c r="T124" i="23" s="1"/>
  <c r="S125" i="23"/>
  <c r="T125" i="23" s="1"/>
  <c r="S126" i="23"/>
  <c r="T126" i="23" s="1"/>
  <c r="S127" i="23"/>
  <c r="T127" i="23" s="1"/>
  <c r="S128" i="23"/>
  <c r="T128" i="23" s="1"/>
  <c r="S129" i="23"/>
  <c r="T129" i="23" s="1"/>
  <c r="S130" i="23"/>
  <c r="T130" i="23" s="1"/>
  <c r="S131" i="23"/>
  <c r="T131" i="23" s="1"/>
  <c r="S132" i="23"/>
  <c r="T132" i="23" s="1"/>
  <c r="S133" i="23"/>
  <c r="T133" i="23" s="1"/>
  <c r="S134" i="23"/>
  <c r="T134" i="23" s="1"/>
  <c r="S135" i="23"/>
  <c r="T135" i="23" s="1"/>
  <c r="S136" i="23"/>
  <c r="T136" i="23" s="1"/>
  <c r="S137" i="23"/>
  <c r="T137" i="23" s="1"/>
  <c r="S138" i="23"/>
  <c r="T138" i="23" s="1"/>
  <c r="S139" i="23"/>
  <c r="T139" i="23" s="1"/>
  <c r="S140" i="23"/>
  <c r="T140" i="23" s="1"/>
  <c r="S141" i="23"/>
  <c r="T141" i="23" s="1"/>
  <c r="S142" i="23"/>
  <c r="T142" i="23" s="1"/>
  <c r="S143" i="23"/>
  <c r="T143" i="23" s="1"/>
  <c r="S144" i="23"/>
  <c r="T144" i="23" s="1"/>
  <c r="S145" i="23"/>
  <c r="T145" i="23" s="1"/>
  <c r="S146" i="23"/>
  <c r="T146" i="23" s="1"/>
  <c r="S147" i="23"/>
  <c r="T147" i="23" s="1"/>
  <c r="S148" i="23"/>
  <c r="T148" i="23" s="1"/>
  <c r="S149" i="23"/>
  <c r="T149" i="23" s="1"/>
  <c r="S150" i="23"/>
  <c r="T150" i="23" s="1"/>
  <c r="S151" i="23"/>
  <c r="T151" i="23" s="1"/>
  <c r="S152" i="23"/>
  <c r="T152" i="23" s="1"/>
  <c r="S153" i="23"/>
  <c r="T153" i="23" s="1"/>
  <c r="S154" i="23"/>
  <c r="T154" i="23" s="1"/>
  <c r="S155" i="23"/>
  <c r="T155" i="23" s="1"/>
  <c r="S156" i="23"/>
  <c r="T156" i="23" s="1"/>
  <c r="S157" i="23"/>
  <c r="T157" i="23" s="1"/>
  <c r="S158" i="23"/>
  <c r="T158" i="23" s="1"/>
  <c r="S159" i="23"/>
  <c r="T159" i="23" s="1"/>
  <c r="S160" i="23"/>
  <c r="T160" i="23" s="1"/>
  <c r="S161" i="23"/>
  <c r="T161" i="23" s="1"/>
  <c r="S162" i="23"/>
  <c r="T162" i="23" s="1"/>
  <c r="S163" i="23"/>
  <c r="T163" i="23" s="1"/>
  <c r="S164" i="23"/>
  <c r="T164" i="23" s="1"/>
  <c r="S165" i="23"/>
  <c r="T165" i="23" s="1"/>
  <c r="S166" i="23"/>
  <c r="T166" i="23" s="1"/>
  <c r="S167" i="23"/>
  <c r="T167" i="23" s="1"/>
  <c r="S168" i="23"/>
  <c r="T168" i="23" s="1"/>
  <c r="S169" i="23"/>
  <c r="T169" i="23" s="1"/>
  <c r="S170" i="23"/>
  <c r="T170" i="23" s="1"/>
  <c r="S171" i="23"/>
  <c r="T171" i="23" s="1"/>
  <c r="S172" i="23"/>
  <c r="T172" i="23" s="1"/>
  <c r="S173" i="23"/>
  <c r="T173" i="23" s="1"/>
  <c r="S174" i="23"/>
  <c r="T174" i="23" s="1"/>
  <c r="S175" i="23"/>
  <c r="T175" i="23" s="1"/>
  <c r="S176" i="23"/>
  <c r="T176" i="23" s="1"/>
  <c r="S177" i="23"/>
  <c r="T177" i="23" s="1"/>
  <c r="S178" i="23"/>
  <c r="T178" i="23" s="1"/>
  <c r="S179" i="23"/>
  <c r="T179" i="23" s="1"/>
  <c r="S180" i="23"/>
  <c r="T180" i="23" s="1"/>
  <c r="S181" i="23"/>
  <c r="T181" i="23" s="1"/>
  <c r="S182" i="23"/>
  <c r="T182" i="23" s="1"/>
  <c r="S183" i="23"/>
  <c r="T183" i="23" s="1"/>
  <c r="S184" i="23"/>
  <c r="T184" i="23" s="1"/>
  <c r="S185" i="23"/>
  <c r="T185" i="23" s="1"/>
  <c r="S186" i="23"/>
  <c r="T186" i="23" s="1"/>
  <c r="S187" i="23"/>
  <c r="T187" i="23" s="1"/>
  <c r="S188" i="23"/>
  <c r="T188" i="23" s="1"/>
  <c r="S189" i="23"/>
  <c r="T189" i="23" s="1"/>
  <c r="S190" i="23"/>
  <c r="T190" i="23" s="1"/>
  <c r="S191" i="23"/>
  <c r="T191" i="23" s="1"/>
  <c r="S192" i="23"/>
  <c r="T192" i="23" s="1"/>
  <c r="S193" i="23"/>
  <c r="T193" i="23" s="1"/>
  <c r="S194" i="23"/>
  <c r="T194" i="23" s="1"/>
  <c r="S195" i="23"/>
  <c r="T195" i="23" s="1"/>
  <c r="S196" i="23"/>
  <c r="T196" i="23" s="1"/>
  <c r="S197" i="23"/>
  <c r="T197" i="23" s="1"/>
  <c r="S198" i="23"/>
  <c r="T198" i="23" s="1"/>
  <c r="S199" i="23"/>
  <c r="T199" i="23" s="1"/>
  <c r="S200" i="23"/>
  <c r="T200" i="23" s="1"/>
  <c r="S201" i="23"/>
  <c r="T201" i="23" s="1"/>
  <c r="S202" i="23"/>
  <c r="T202" i="23" s="1"/>
  <c r="S203" i="23"/>
  <c r="T203" i="23" s="1"/>
  <c r="S204" i="23"/>
  <c r="T204" i="23" s="1"/>
  <c r="S205" i="23"/>
  <c r="T205" i="23" s="1"/>
  <c r="S206" i="23"/>
  <c r="T206" i="23" s="1"/>
  <c r="S207" i="23"/>
  <c r="T207" i="23" s="1"/>
  <c r="S208" i="23"/>
  <c r="T208" i="23" s="1"/>
  <c r="S209" i="23"/>
  <c r="T209" i="23" s="1"/>
  <c r="S210" i="23"/>
  <c r="T210" i="23" s="1"/>
  <c r="S211" i="23"/>
  <c r="T211" i="23" s="1"/>
  <c r="S212" i="23"/>
  <c r="T212" i="23" s="1"/>
  <c r="S213" i="23"/>
  <c r="T213" i="23" s="1"/>
  <c r="S214" i="23"/>
  <c r="T214" i="23" s="1"/>
  <c r="S215" i="23"/>
  <c r="T215" i="23" s="1"/>
  <c r="S216" i="23"/>
  <c r="T216" i="23" s="1"/>
  <c r="S217" i="23"/>
  <c r="T217" i="23" s="1"/>
  <c r="S218" i="23"/>
  <c r="T218" i="23" s="1"/>
  <c r="S219" i="23"/>
  <c r="T219" i="23" s="1"/>
  <c r="S220" i="23"/>
  <c r="T220" i="23" s="1"/>
  <c r="S221" i="23"/>
  <c r="T221" i="23" s="1"/>
  <c r="S222" i="23"/>
  <c r="T222" i="23" s="1"/>
  <c r="S223" i="23"/>
  <c r="T223" i="23" s="1"/>
  <c r="S224" i="23"/>
  <c r="T224" i="23" s="1"/>
  <c r="S225" i="23"/>
  <c r="T225" i="23" s="1"/>
  <c r="S226" i="23"/>
  <c r="T226" i="23" s="1"/>
  <c r="S227" i="23"/>
  <c r="T227" i="23" s="1"/>
  <c r="S228" i="23"/>
  <c r="T228" i="23" s="1"/>
  <c r="S229" i="23"/>
  <c r="T229" i="23" s="1"/>
  <c r="S230" i="23"/>
  <c r="T230" i="23" s="1"/>
  <c r="S231" i="23"/>
  <c r="T231" i="23" s="1"/>
  <c r="S232" i="23"/>
  <c r="T232" i="23" s="1"/>
  <c r="S233" i="23"/>
  <c r="T233" i="23" s="1"/>
  <c r="S234" i="23"/>
  <c r="T234" i="23" s="1"/>
  <c r="S235" i="23"/>
  <c r="T235" i="23" s="1"/>
  <c r="S236" i="23"/>
  <c r="T236" i="23" s="1"/>
  <c r="S237" i="23"/>
  <c r="T237" i="23" s="1"/>
  <c r="S238" i="23"/>
  <c r="T238" i="23" s="1"/>
  <c r="S239" i="23"/>
  <c r="T239" i="23" s="1"/>
  <c r="S240" i="23"/>
  <c r="T240" i="23" s="1"/>
  <c r="S241" i="23"/>
  <c r="T241" i="23" s="1"/>
  <c r="S242" i="23"/>
  <c r="T242" i="23" s="1"/>
  <c r="S243" i="23"/>
  <c r="T243" i="23" s="1"/>
  <c r="S244" i="23"/>
  <c r="T244" i="23" s="1"/>
  <c r="S245" i="23"/>
  <c r="T245" i="23" s="1"/>
  <c r="S246" i="23"/>
  <c r="T246" i="23" s="1"/>
  <c r="S247" i="23"/>
  <c r="T247" i="23" s="1"/>
  <c r="S248" i="23"/>
  <c r="T248" i="23" s="1"/>
  <c r="S249" i="23"/>
  <c r="T249" i="23" s="1"/>
  <c r="S250" i="23"/>
  <c r="T250" i="23" s="1"/>
  <c r="S251" i="23"/>
  <c r="T251" i="23" s="1"/>
  <c r="S252" i="23"/>
  <c r="T252" i="23" s="1"/>
  <c r="S253" i="23"/>
  <c r="T253" i="23" s="1"/>
  <c r="S254" i="23"/>
  <c r="T254" i="23" s="1"/>
  <c r="S255" i="23"/>
  <c r="T255" i="23" s="1"/>
  <c r="S256" i="23"/>
  <c r="T256" i="23" s="1"/>
  <c r="S257" i="23"/>
  <c r="T257" i="23" s="1"/>
  <c r="S258" i="23"/>
  <c r="T258" i="23" s="1"/>
  <c r="S259" i="23"/>
  <c r="T259" i="23" s="1"/>
  <c r="S260" i="23"/>
  <c r="T260" i="23" s="1"/>
  <c r="S261" i="23"/>
  <c r="T261" i="23" s="1"/>
  <c r="S262" i="23"/>
  <c r="T262" i="23" s="1"/>
  <c r="S263" i="23"/>
  <c r="T263" i="23" s="1"/>
  <c r="S264" i="23"/>
  <c r="T264" i="23" s="1"/>
  <c r="S265" i="23"/>
  <c r="T265" i="23" s="1"/>
  <c r="S266" i="23"/>
  <c r="T266" i="23" s="1"/>
  <c r="S267" i="23"/>
  <c r="T267" i="23" s="1"/>
  <c r="S268" i="23"/>
  <c r="T268" i="23" s="1"/>
  <c r="S269" i="23"/>
  <c r="T269" i="23" s="1"/>
  <c r="S270" i="23"/>
  <c r="T270" i="23" s="1"/>
  <c r="S271" i="23"/>
  <c r="T271" i="23" s="1"/>
  <c r="S272" i="23"/>
  <c r="T272" i="23" s="1"/>
  <c r="S273" i="23"/>
  <c r="T273" i="23" s="1"/>
  <c r="S274" i="23"/>
  <c r="T274" i="23" s="1"/>
  <c r="S275" i="23"/>
  <c r="T275" i="23" s="1"/>
  <c r="S276" i="23"/>
  <c r="T276" i="23" s="1"/>
  <c r="S277" i="23"/>
  <c r="T277" i="23" s="1"/>
  <c r="S278" i="23"/>
  <c r="T278" i="23" s="1"/>
  <c r="S279" i="23"/>
  <c r="T279" i="23" s="1"/>
  <c r="S280" i="23"/>
  <c r="T280" i="23" s="1"/>
  <c r="S281" i="23"/>
  <c r="T281" i="23" s="1"/>
  <c r="S282" i="23"/>
  <c r="T282" i="23" s="1"/>
  <c r="S283" i="23"/>
  <c r="T283" i="23" s="1"/>
  <c r="S284" i="23"/>
  <c r="T284" i="23" s="1"/>
  <c r="S285" i="23"/>
  <c r="T285" i="23" s="1"/>
  <c r="S286" i="23"/>
  <c r="T286" i="23" s="1"/>
  <c r="S287" i="23"/>
  <c r="T287" i="23" s="1"/>
  <c r="S288" i="23"/>
  <c r="T288" i="23" s="1"/>
  <c r="S289" i="23"/>
  <c r="T289" i="23" s="1"/>
  <c r="S290" i="23"/>
  <c r="T290" i="23" s="1"/>
  <c r="S291" i="23"/>
  <c r="T291" i="23" s="1"/>
  <c r="S292" i="23"/>
  <c r="T292" i="23" s="1"/>
  <c r="S293" i="23"/>
  <c r="T293" i="23" s="1"/>
  <c r="S294" i="23"/>
  <c r="T294" i="23" s="1"/>
  <c r="S295" i="23"/>
  <c r="T295" i="23" s="1"/>
  <c r="S296" i="23"/>
  <c r="T296" i="23" s="1"/>
  <c r="S297" i="23"/>
  <c r="T297" i="23" s="1"/>
  <c r="S298" i="23"/>
  <c r="T298" i="23" s="1"/>
  <c r="S299" i="23"/>
  <c r="T299" i="23" s="1"/>
  <c r="S300" i="23"/>
  <c r="T300" i="23" s="1"/>
  <c r="S301" i="23"/>
  <c r="T301" i="23" s="1"/>
  <c r="S302" i="23"/>
  <c r="T302" i="23" s="1"/>
  <c r="S303" i="23"/>
  <c r="T303" i="23" s="1"/>
  <c r="S304" i="23"/>
  <c r="T304" i="23" s="1"/>
  <c r="S305" i="23"/>
  <c r="T305" i="23" s="1"/>
  <c r="S306" i="23"/>
  <c r="T306" i="23" s="1"/>
  <c r="S307" i="23"/>
  <c r="T307" i="23" s="1"/>
  <c r="S308" i="23"/>
  <c r="T308" i="23" s="1"/>
  <c r="S309" i="23"/>
  <c r="T309" i="23" s="1"/>
  <c r="S310" i="23"/>
  <c r="T310" i="23" s="1"/>
  <c r="S311" i="23"/>
  <c r="T311" i="23" s="1"/>
  <c r="S312" i="23"/>
  <c r="T312" i="23" s="1"/>
  <c r="S313" i="23"/>
  <c r="T313" i="23" s="1"/>
  <c r="S314" i="23"/>
  <c r="T314" i="23" s="1"/>
  <c r="S315" i="23"/>
  <c r="T315" i="23" s="1"/>
  <c r="S316" i="23"/>
  <c r="T316" i="23" s="1"/>
  <c r="S317" i="23"/>
  <c r="T317" i="23" s="1"/>
  <c r="S318" i="23"/>
  <c r="T318" i="23" s="1"/>
  <c r="S319" i="23"/>
  <c r="T319" i="23" s="1"/>
  <c r="S320" i="23"/>
  <c r="T320" i="23" s="1"/>
  <c r="S321" i="23"/>
  <c r="T321" i="23" s="1"/>
  <c r="S322" i="23"/>
  <c r="T322" i="23" s="1"/>
  <c r="S323" i="23"/>
  <c r="T323" i="23" s="1"/>
  <c r="S324" i="23"/>
  <c r="T324" i="23" s="1"/>
  <c r="S325" i="23"/>
  <c r="T325" i="23" s="1"/>
  <c r="S326" i="23"/>
  <c r="T326" i="23" s="1"/>
  <c r="S327" i="23"/>
  <c r="T327" i="23" s="1"/>
  <c r="S328" i="23"/>
  <c r="T328" i="23" s="1"/>
  <c r="S329" i="23"/>
  <c r="T329" i="23" s="1"/>
  <c r="S330" i="23"/>
  <c r="T330" i="23" s="1"/>
  <c r="S331" i="23"/>
  <c r="T331" i="23" s="1"/>
  <c r="S332" i="23"/>
  <c r="T332" i="23" s="1"/>
  <c r="S333" i="23"/>
  <c r="T333" i="23" s="1"/>
  <c r="S334" i="23"/>
  <c r="T334" i="23" s="1"/>
  <c r="S335" i="23"/>
  <c r="T335" i="23" s="1"/>
  <c r="S336" i="23"/>
  <c r="T336" i="23" s="1"/>
  <c r="S337" i="23"/>
  <c r="T337" i="23" s="1"/>
  <c r="S338" i="23"/>
  <c r="T338" i="23" s="1"/>
  <c r="S339" i="23"/>
  <c r="T339" i="23" s="1"/>
  <c r="S340" i="23"/>
  <c r="T340" i="23" s="1"/>
  <c r="S341" i="23"/>
  <c r="T341" i="23" s="1"/>
  <c r="S342" i="23"/>
  <c r="T342" i="23" s="1"/>
  <c r="S343" i="23"/>
  <c r="T343" i="23" s="1"/>
  <c r="S344" i="23"/>
  <c r="T344" i="23" s="1"/>
  <c r="S345" i="23"/>
  <c r="T345" i="23" s="1"/>
  <c r="S346" i="23"/>
  <c r="T346" i="23" s="1"/>
  <c r="S347" i="23"/>
  <c r="T347" i="23" s="1"/>
  <c r="S348" i="23"/>
  <c r="T348" i="23" s="1"/>
  <c r="S349" i="23"/>
  <c r="T349" i="23" s="1"/>
  <c r="S350" i="23"/>
  <c r="T350" i="23" s="1"/>
  <c r="S351" i="23"/>
  <c r="T351" i="23" s="1"/>
  <c r="S352" i="23"/>
  <c r="T352" i="23" s="1"/>
  <c r="S353" i="23"/>
  <c r="T353" i="23" s="1"/>
  <c r="S354" i="23"/>
  <c r="T354" i="23" s="1"/>
  <c r="S355" i="23"/>
  <c r="T355" i="23" s="1"/>
  <c r="S356" i="23"/>
  <c r="T356" i="23" s="1"/>
  <c r="S357" i="23"/>
  <c r="T357" i="23" s="1"/>
  <c r="S358" i="23"/>
  <c r="T358" i="23" s="1"/>
  <c r="S359" i="23"/>
  <c r="T359" i="23" s="1"/>
  <c r="S360" i="23"/>
  <c r="T360" i="23" s="1"/>
  <c r="S361" i="23"/>
  <c r="T361" i="23" s="1"/>
  <c r="S362" i="23"/>
  <c r="T362" i="23" s="1"/>
  <c r="S363" i="23"/>
  <c r="T363" i="23" s="1"/>
  <c r="S364" i="23"/>
  <c r="T364" i="23" s="1"/>
  <c r="S365" i="23"/>
  <c r="T365" i="23" s="1"/>
  <c r="S366" i="23"/>
  <c r="T366" i="23" s="1"/>
  <c r="S367" i="23"/>
  <c r="T367" i="23" s="1"/>
  <c r="S368" i="23"/>
  <c r="T368" i="23" s="1"/>
  <c r="S369" i="23"/>
  <c r="T369" i="23" s="1"/>
  <c r="S370" i="23"/>
  <c r="T370" i="23" s="1"/>
  <c r="S371" i="23"/>
  <c r="T371" i="23" s="1"/>
  <c r="S372" i="23"/>
  <c r="T372" i="23" s="1"/>
  <c r="S373" i="23"/>
  <c r="T373" i="23" s="1"/>
  <c r="S374" i="23"/>
  <c r="T374" i="23" s="1"/>
  <c r="S375" i="23"/>
  <c r="T375" i="23" s="1"/>
  <c r="S376" i="23"/>
  <c r="T376" i="23" s="1"/>
  <c r="S377" i="23"/>
  <c r="T377" i="23" s="1"/>
  <c r="S378" i="23"/>
  <c r="T378" i="23" s="1"/>
  <c r="S379" i="23"/>
  <c r="T379" i="23" s="1"/>
  <c r="S380" i="23"/>
  <c r="T380" i="23" s="1"/>
  <c r="S381" i="23"/>
  <c r="T381" i="23" s="1"/>
  <c r="S382" i="23"/>
  <c r="T382" i="23" s="1"/>
  <c r="S383" i="23"/>
  <c r="T383" i="23" s="1"/>
  <c r="S384" i="23"/>
  <c r="T384" i="23" s="1"/>
  <c r="S385" i="23"/>
  <c r="T385" i="23" s="1"/>
  <c r="S386" i="23"/>
  <c r="T386" i="23" s="1"/>
  <c r="S387" i="23"/>
  <c r="T387" i="23" s="1"/>
  <c r="S388" i="23"/>
  <c r="T388" i="23" s="1"/>
  <c r="S389" i="23"/>
  <c r="T389" i="23" s="1"/>
  <c r="S390" i="23"/>
  <c r="T390" i="23" s="1"/>
  <c r="S391" i="23"/>
  <c r="T391" i="23" s="1"/>
  <c r="S392" i="23"/>
  <c r="T392" i="23" s="1"/>
  <c r="S393" i="23"/>
  <c r="T393" i="23" s="1"/>
  <c r="S394" i="23"/>
  <c r="T394" i="23" s="1"/>
  <c r="S395" i="23"/>
  <c r="T395" i="23" s="1"/>
  <c r="S396" i="23"/>
  <c r="T396" i="23" s="1"/>
  <c r="S397" i="23"/>
  <c r="T397" i="23" s="1"/>
  <c r="S398" i="23"/>
  <c r="T398" i="23" s="1"/>
  <c r="S399" i="23"/>
  <c r="T399" i="23" s="1"/>
  <c r="S400" i="23"/>
  <c r="T400" i="23" s="1"/>
  <c r="S401" i="23"/>
  <c r="T401" i="23" s="1"/>
  <c r="S402" i="23"/>
  <c r="T402" i="23" s="1"/>
  <c r="S403" i="23"/>
  <c r="T403" i="23" s="1"/>
  <c r="S404" i="23"/>
  <c r="T404" i="23" s="1"/>
  <c r="S405" i="23"/>
  <c r="T405" i="23" s="1"/>
  <c r="S406" i="23"/>
  <c r="T406" i="23" s="1"/>
  <c r="S407" i="23"/>
  <c r="T407" i="23" s="1"/>
  <c r="S408" i="23"/>
  <c r="T408" i="23" s="1"/>
  <c r="S409" i="23"/>
  <c r="T409" i="23" s="1"/>
  <c r="S410" i="23"/>
  <c r="T410" i="23" s="1"/>
  <c r="S411" i="23"/>
  <c r="T411" i="23" s="1"/>
  <c r="S412" i="23"/>
  <c r="T412" i="23" s="1"/>
  <c r="S413" i="23"/>
  <c r="T413" i="23" s="1"/>
  <c r="S414" i="23"/>
  <c r="T414" i="23" s="1"/>
  <c r="S415" i="23"/>
  <c r="T415" i="23" s="1"/>
  <c r="S416" i="23"/>
  <c r="T416" i="23" s="1"/>
  <c r="S417" i="23"/>
  <c r="T417" i="23" s="1"/>
  <c r="S418" i="23"/>
  <c r="T418" i="23" s="1"/>
  <c r="S419" i="23"/>
  <c r="T419" i="23" s="1"/>
  <c r="S420" i="23"/>
  <c r="T420" i="23" s="1"/>
  <c r="S421" i="23"/>
  <c r="T421" i="23" s="1"/>
  <c r="S422" i="23"/>
  <c r="T422" i="23" s="1"/>
  <c r="S423" i="23"/>
  <c r="T423" i="23" s="1"/>
  <c r="S424" i="23"/>
  <c r="T424" i="23" s="1"/>
  <c r="S425" i="23"/>
  <c r="T425" i="23" s="1"/>
  <c r="S426" i="23"/>
  <c r="T426" i="23" s="1"/>
  <c r="S427" i="23"/>
  <c r="T427" i="23" s="1"/>
  <c r="S428" i="23"/>
  <c r="T428" i="23" s="1"/>
  <c r="S429" i="23"/>
  <c r="T429" i="23" s="1"/>
  <c r="S430" i="23"/>
  <c r="T430" i="23" s="1"/>
  <c r="S431" i="23"/>
  <c r="T431" i="23" s="1"/>
  <c r="S432" i="23"/>
  <c r="T432" i="23" s="1"/>
  <c r="S433" i="23"/>
  <c r="T433" i="23" s="1"/>
  <c r="S434" i="23"/>
  <c r="T434" i="23" s="1"/>
  <c r="S435" i="23"/>
  <c r="T435" i="23" s="1"/>
  <c r="S436" i="23"/>
  <c r="T436" i="23" s="1"/>
  <c r="S437" i="23"/>
  <c r="T437" i="23" s="1"/>
  <c r="S438" i="23"/>
  <c r="T438" i="23" s="1"/>
  <c r="S439" i="23"/>
  <c r="T439" i="23" s="1"/>
  <c r="S440" i="23"/>
  <c r="T440" i="23" s="1"/>
  <c r="S441" i="23"/>
  <c r="T441" i="23" s="1"/>
  <c r="S442" i="23"/>
  <c r="T442" i="23" s="1"/>
  <c r="S443" i="23"/>
  <c r="T443" i="23" s="1"/>
  <c r="S444" i="23"/>
  <c r="T444" i="23" s="1"/>
  <c r="S445" i="23"/>
  <c r="T445" i="23" s="1"/>
  <c r="S446" i="23"/>
  <c r="T446" i="23" s="1"/>
  <c r="S447" i="23"/>
  <c r="T447" i="23" s="1"/>
  <c r="S448" i="23"/>
  <c r="T448" i="23" s="1"/>
  <c r="S449" i="23"/>
  <c r="T449" i="23" s="1"/>
  <c r="S450" i="23"/>
  <c r="T450" i="23" s="1"/>
  <c r="S451" i="23"/>
  <c r="T451" i="23" s="1"/>
  <c r="S452" i="23"/>
  <c r="T452" i="23" s="1"/>
  <c r="S453" i="23"/>
  <c r="T453" i="23" s="1"/>
  <c r="S454" i="23"/>
  <c r="T454" i="23" s="1"/>
  <c r="S455" i="23"/>
  <c r="T455" i="23" s="1"/>
  <c r="S456" i="23"/>
  <c r="T456" i="23" s="1"/>
  <c r="S457" i="23"/>
  <c r="T457" i="23" s="1"/>
  <c r="S458" i="23"/>
  <c r="T458" i="23" s="1"/>
  <c r="S459" i="23"/>
  <c r="T459" i="23" s="1"/>
  <c r="S460" i="23"/>
  <c r="T460" i="23" s="1"/>
  <c r="S461" i="23"/>
  <c r="T461" i="23" s="1"/>
  <c r="S462" i="23"/>
  <c r="T462" i="23" s="1"/>
  <c r="S463" i="23"/>
  <c r="T463" i="23" s="1"/>
  <c r="S464" i="23"/>
  <c r="T464" i="23" s="1"/>
  <c r="S465" i="23"/>
  <c r="T465" i="23" s="1"/>
  <c r="S466" i="23"/>
  <c r="T466" i="23" s="1"/>
  <c r="S467" i="23"/>
  <c r="T467" i="23" s="1"/>
  <c r="S468" i="23"/>
  <c r="T468" i="23" s="1"/>
  <c r="S469" i="23"/>
  <c r="T469" i="23" s="1"/>
  <c r="S470" i="23"/>
  <c r="T470" i="23" s="1"/>
  <c r="S471" i="23"/>
  <c r="T471" i="23" s="1"/>
  <c r="S472" i="23"/>
  <c r="T472" i="23" s="1"/>
  <c r="S473" i="23"/>
  <c r="T473" i="23" s="1"/>
  <c r="S474" i="23"/>
  <c r="T474" i="23" s="1"/>
  <c r="S475" i="23"/>
  <c r="T475" i="23" s="1"/>
  <c r="S476" i="23"/>
  <c r="T476" i="23" s="1"/>
  <c r="S477" i="23"/>
  <c r="T477" i="23" s="1"/>
  <c r="S478" i="23"/>
  <c r="T478" i="23" s="1"/>
  <c r="S479" i="23"/>
  <c r="T479" i="23" s="1"/>
  <c r="S480" i="23"/>
  <c r="T480" i="23" s="1"/>
  <c r="S481" i="23"/>
  <c r="T481" i="23" s="1"/>
  <c r="S482" i="23"/>
  <c r="T482" i="23" s="1"/>
  <c r="S483" i="23"/>
  <c r="T483" i="23" s="1"/>
  <c r="S484" i="23"/>
  <c r="T484" i="23" s="1"/>
  <c r="S485" i="23"/>
  <c r="T485" i="23" s="1"/>
  <c r="S486" i="23"/>
  <c r="T486" i="23" s="1"/>
  <c r="S487" i="23"/>
  <c r="T487" i="23" s="1"/>
  <c r="S488" i="23"/>
  <c r="T488" i="23" s="1"/>
  <c r="S489" i="23"/>
  <c r="T489" i="23" s="1"/>
  <c r="S490" i="23"/>
  <c r="T490" i="23" s="1"/>
  <c r="S491" i="23"/>
  <c r="T491" i="23" s="1"/>
  <c r="S492" i="23"/>
  <c r="T492" i="23" s="1"/>
  <c r="S493" i="23"/>
  <c r="T493" i="23" s="1"/>
  <c r="S494" i="23"/>
  <c r="T494" i="23" s="1"/>
  <c r="S495" i="23"/>
  <c r="T495" i="23" s="1"/>
  <c r="S496" i="23"/>
  <c r="T496" i="23" s="1"/>
  <c r="S497" i="23"/>
  <c r="T497" i="23" s="1"/>
  <c r="S498" i="23"/>
  <c r="T498" i="23" s="1"/>
  <c r="S499" i="23"/>
  <c r="T499" i="23" s="1"/>
  <c r="S500" i="23"/>
  <c r="T500" i="23" s="1"/>
  <c r="S501" i="23"/>
  <c r="T501" i="23" s="1"/>
  <c r="S502" i="23"/>
  <c r="T502" i="23" s="1"/>
  <c r="S503" i="23"/>
  <c r="T503" i="23" s="1"/>
  <c r="S504" i="23"/>
  <c r="T504" i="23" s="1"/>
  <c r="S505" i="23"/>
  <c r="T505" i="23" s="1"/>
  <c r="S506" i="23"/>
  <c r="T506" i="23" s="1"/>
  <c r="S507" i="23"/>
  <c r="T507" i="23" s="1"/>
  <c r="S508" i="23"/>
  <c r="T508" i="23" s="1"/>
  <c r="S509" i="23"/>
  <c r="T509" i="23" s="1"/>
  <c r="S510" i="23"/>
  <c r="T510" i="23" s="1"/>
  <c r="S511" i="23"/>
  <c r="T511" i="23" s="1"/>
  <c r="S512" i="23"/>
  <c r="T512" i="23" s="1"/>
  <c r="S513" i="23"/>
  <c r="T513" i="23" s="1"/>
  <c r="S514" i="23"/>
  <c r="T514" i="23" s="1"/>
  <c r="S515" i="23"/>
  <c r="T515" i="23" s="1"/>
  <c r="S516" i="23"/>
  <c r="T516" i="23" s="1"/>
  <c r="S517" i="23"/>
  <c r="T517" i="23" s="1"/>
  <c r="S518" i="23"/>
  <c r="T518" i="23" s="1"/>
  <c r="S519" i="23"/>
  <c r="T519" i="23" s="1"/>
  <c r="S520" i="23"/>
  <c r="T520" i="23" s="1"/>
  <c r="S521" i="23"/>
  <c r="T521" i="23" s="1"/>
  <c r="S522" i="23"/>
  <c r="T522" i="23" s="1"/>
  <c r="S523" i="23"/>
  <c r="T523" i="23" s="1"/>
  <c r="S524" i="23"/>
  <c r="T524" i="23" s="1"/>
  <c r="S525" i="23"/>
  <c r="T525" i="23" s="1"/>
  <c r="S526" i="23"/>
  <c r="T526" i="23" s="1"/>
  <c r="S527" i="23"/>
  <c r="T527" i="23" s="1"/>
  <c r="S528" i="23"/>
  <c r="T528" i="23" s="1"/>
  <c r="S529" i="23"/>
  <c r="T529" i="23" s="1"/>
  <c r="S530" i="23"/>
  <c r="T530" i="23" s="1"/>
  <c r="S531" i="23"/>
  <c r="T531" i="23" s="1"/>
  <c r="S532" i="23"/>
  <c r="T532" i="23" s="1"/>
  <c r="S533" i="23"/>
  <c r="T533" i="23" s="1"/>
  <c r="S534" i="23"/>
  <c r="T534" i="23" s="1"/>
  <c r="S535" i="23"/>
  <c r="T535" i="23" s="1"/>
  <c r="S536" i="23"/>
  <c r="T536" i="23" s="1"/>
  <c r="S537" i="23"/>
  <c r="T537" i="23" s="1"/>
  <c r="S538" i="23"/>
  <c r="T538" i="23" s="1"/>
  <c r="S539" i="23"/>
  <c r="T539" i="23" s="1"/>
  <c r="S540" i="23"/>
  <c r="T540" i="23" s="1"/>
  <c r="S541" i="23"/>
  <c r="T541" i="23" s="1"/>
  <c r="S542" i="23"/>
  <c r="T542" i="23" s="1"/>
  <c r="S543" i="23"/>
  <c r="T543" i="23" s="1"/>
  <c r="S544" i="23"/>
  <c r="T544" i="23" s="1"/>
  <c r="S545" i="23"/>
  <c r="T545" i="23" s="1"/>
  <c r="S546" i="23"/>
  <c r="T546" i="23" s="1"/>
  <c r="S547" i="23"/>
  <c r="T547" i="23" s="1"/>
  <c r="S548" i="23"/>
  <c r="T548" i="23" s="1"/>
  <c r="S549" i="23"/>
  <c r="T549" i="23" s="1"/>
  <c r="S550" i="23"/>
  <c r="T550" i="23" s="1"/>
  <c r="S551" i="23"/>
  <c r="T551" i="23" s="1"/>
  <c r="S552" i="23"/>
  <c r="T552" i="23" s="1"/>
  <c r="S553" i="23"/>
  <c r="T553" i="23" s="1"/>
  <c r="S554" i="23"/>
  <c r="T554" i="23" s="1"/>
  <c r="S555" i="23"/>
  <c r="T555" i="23" s="1"/>
  <c r="S556" i="23"/>
  <c r="T556" i="23" s="1"/>
  <c r="S557" i="23"/>
  <c r="T557" i="23" s="1"/>
  <c r="S558" i="23"/>
  <c r="T558" i="23" s="1"/>
  <c r="S559" i="23"/>
  <c r="T559" i="23" s="1"/>
  <c r="S560" i="23"/>
  <c r="T560" i="23" s="1"/>
  <c r="S561" i="23"/>
  <c r="T561" i="23" s="1"/>
  <c r="S562" i="23"/>
  <c r="T562" i="23" s="1"/>
  <c r="S563" i="23"/>
  <c r="T563" i="23" s="1"/>
  <c r="S564" i="23"/>
  <c r="T564" i="23" s="1"/>
  <c r="S565" i="23"/>
  <c r="T565" i="23" s="1"/>
  <c r="S566" i="23"/>
  <c r="T566" i="23" s="1"/>
  <c r="S567" i="23"/>
  <c r="T567" i="23" s="1"/>
  <c r="S568" i="23"/>
  <c r="T568" i="23" s="1"/>
  <c r="S569" i="23"/>
  <c r="T569" i="23" s="1"/>
  <c r="S570" i="23"/>
  <c r="T570" i="23" s="1"/>
  <c r="S571" i="23"/>
  <c r="T571" i="23" s="1"/>
  <c r="S572" i="23"/>
  <c r="T572" i="23" s="1"/>
  <c r="S573" i="23"/>
  <c r="T573" i="23" s="1"/>
  <c r="S574" i="23"/>
  <c r="T574" i="23" s="1"/>
  <c r="S575" i="23"/>
  <c r="T575" i="23" s="1"/>
  <c r="S576" i="23"/>
  <c r="T576" i="23" s="1"/>
  <c r="S577" i="23"/>
  <c r="T577" i="23" s="1"/>
  <c r="S578" i="23"/>
  <c r="T578" i="23" s="1"/>
  <c r="S579" i="23"/>
  <c r="T579" i="23" s="1"/>
  <c r="S580" i="23"/>
  <c r="T580" i="23" s="1"/>
  <c r="S581" i="23"/>
  <c r="T581" i="23" s="1"/>
  <c r="S582" i="23"/>
  <c r="T582" i="23" s="1"/>
  <c r="S583" i="23"/>
  <c r="T583" i="23" s="1"/>
  <c r="S584" i="23"/>
  <c r="T584" i="23" s="1"/>
  <c r="S585" i="23"/>
  <c r="T585" i="23" s="1"/>
  <c r="S586" i="23"/>
  <c r="T586" i="23" s="1"/>
  <c r="S587" i="23"/>
  <c r="T587" i="23" s="1"/>
  <c r="S588" i="23"/>
  <c r="T588" i="23" s="1"/>
  <c r="S589" i="23"/>
  <c r="T589" i="23" s="1"/>
  <c r="S590" i="23"/>
  <c r="T590" i="23" s="1"/>
  <c r="S591" i="23"/>
  <c r="T591" i="23" s="1"/>
  <c r="S592" i="23"/>
  <c r="T592" i="23" s="1"/>
  <c r="S593" i="23"/>
  <c r="T593" i="23" s="1"/>
  <c r="S594" i="23"/>
  <c r="T594" i="23" s="1"/>
  <c r="S595" i="23"/>
  <c r="T595" i="23" s="1"/>
  <c r="S596" i="23"/>
  <c r="T596" i="23" s="1"/>
  <c r="S597" i="23"/>
  <c r="T597" i="23" s="1"/>
  <c r="S598" i="23"/>
  <c r="T598" i="23" s="1"/>
  <c r="S599" i="23"/>
  <c r="T599" i="23" s="1"/>
  <c r="S600" i="23"/>
  <c r="T600" i="23" s="1"/>
  <c r="S601" i="23"/>
  <c r="T601" i="23" s="1"/>
  <c r="S602" i="23"/>
  <c r="T602" i="23" s="1"/>
  <c r="S603" i="23"/>
  <c r="T603" i="23" s="1"/>
  <c r="S604" i="23"/>
  <c r="T604" i="23" s="1"/>
  <c r="S605" i="23"/>
  <c r="T605" i="23" s="1"/>
  <c r="S606" i="23"/>
  <c r="T606" i="23" s="1"/>
  <c r="S607" i="23"/>
  <c r="T607" i="23" s="1"/>
  <c r="S608" i="23"/>
  <c r="T608" i="23" s="1"/>
  <c r="S609" i="23"/>
  <c r="T609" i="23" s="1"/>
  <c r="S610" i="23"/>
  <c r="T610" i="23" s="1"/>
  <c r="S611" i="23"/>
  <c r="T611" i="23" s="1"/>
  <c r="S612" i="23"/>
  <c r="T612" i="23" s="1"/>
  <c r="S613" i="23"/>
  <c r="T613" i="23" s="1"/>
  <c r="S614" i="23"/>
  <c r="T614" i="23" s="1"/>
  <c r="S615" i="23"/>
  <c r="T615" i="23" s="1"/>
  <c r="S616" i="23"/>
  <c r="T616" i="23" s="1"/>
  <c r="S617" i="23"/>
  <c r="T617" i="23" s="1"/>
  <c r="S618" i="23"/>
  <c r="T618" i="23" s="1"/>
  <c r="S619" i="23"/>
  <c r="T619" i="23" s="1"/>
  <c r="S620" i="23"/>
  <c r="T620" i="23" s="1"/>
  <c r="S621" i="23"/>
  <c r="T621" i="23" s="1"/>
  <c r="S622" i="23"/>
  <c r="T622" i="23" s="1"/>
  <c r="S623" i="23"/>
  <c r="T623" i="23" s="1"/>
  <c r="S624" i="23"/>
  <c r="T624" i="23" s="1"/>
  <c r="S625" i="23"/>
  <c r="T625" i="23" s="1"/>
  <c r="S626" i="23"/>
  <c r="T626" i="23" s="1"/>
  <c r="S627" i="23"/>
  <c r="T627" i="23" s="1"/>
  <c r="S628" i="23"/>
  <c r="T628" i="23" s="1"/>
  <c r="S629" i="23"/>
  <c r="T629" i="23" s="1"/>
  <c r="S630" i="23"/>
  <c r="T630" i="23" s="1"/>
  <c r="S631" i="23"/>
  <c r="T631" i="23" s="1"/>
  <c r="S632" i="23"/>
  <c r="T632" i="23" s="1"/>
  <c r="S633" i="23"/>
  <c r="T633" i="23" s="1"/>
  <c r="S634" i="23"/>
  <c r="T634" i="23" s="1"/>
  <c r="S635" i="23"/>
  <c r="T635" i="23" s="1"/>
  <c r="S636" i="23"/>
  <c r="T636" i="23" s="1"/>
  <c r="S637" i="23"/>
  <c r="T637" i="23" s="1"/>
  <c r="S638" i="23"/>
  <c r="T638" i="23" s="1"/>
  <c r="S639" i="23"/>
  <c r="T639" i="23" s="1"/>
  <c r="S640" i="23"/>
  <c r="T640" i="23" s="1"/>
  <c r="S641" i="23"/>
  <c r="T641" i="23" s="1"/>
  <c r="S642" i="23"/>
  <c r="T642" i="23" s="1"/>
  <c r="S643" i="23"/>
  <c r="T643" i="23" s="1"/>
  <c r="S644" i="23"/>
  <c r="T644" i="23" s="1"/>
  <c r="S645" i="23"/>
  <c r="T645" i="23" s="1"/>
  <c r="S646" i="23"/>
  <c r="T646" i="23" s="1"/>
  <c r="S647" i="23"/>
  <c r="T647" i="23" s="1"/>
  <c r="S648" i="23"/>
  <c r="T648" i="23" s="1"/>
  <c r="S649" i="23"/>
  <c r="T649" i="23" s="1"/>
  <c r="S650" i="23"/>
  <c r="T650" i="23" s="1"/>
  <c r="S651" i="23"/>
  <c r="T651" i="23" s="1"/>
  <c r="S652" i="23"/>
  <c r="T652" i="23" s="1"/>
  <c r="S653" i="23"/>
  <c r="T653" i="23" s="1"/>
  <c r="S654" i="23"/>
  <c r="T654" i="23" s="1"/>
  <c r="S655" i="23"/>
  <c r="T655" i="23" s="1"/>
  <c r="S656" i="23"/>
  <c r="T656" i="23" s="1"/>
  <c r="S657" i="23"/>
  <c r="T657" i="23" s="1"/>
  <c r="S658" i="23"/>
  <c r="T658" i="23" s="1"/>
  <c r="S659" i="23"/>
  <c r="T659" i="23" s="1"/>
  <c r="S660" i="23"/>
  <c r="T660" i="23" s="1"/>
  <c r="S661" i="23"/>
  <c r="T661" i="23" s="1"/>
  <c r="S662" i="23"/>
  <c r="T662" i="23" s="1"/>
  <c r="S663" i="23"/>
  <c r="T663" i="23" s="1"/>
  <c r="S664" i="23"/>
  <c r="T664" i="23" s="1"/>
  <c r="S665" i="23"/>
  <c r="T665" i="23" s="1"/>
  <c r="S666" i="23"/>
  <c r="T666" i="23" s="1"/>
  <c r="S667" i="23"/>
  <c r="T667" i="23" s="1"/>
  <c r="S668" i="23"/>
  <c r="T668" i="23" s="1"/>
  <c r="S669" i="23"/>
  <c r="T669" i="23" s="1"/>
  <c r="S670" i="23"/>
  <c r="T670" i="23" s="1"/>
  <c r="S671" i="23"/>
  <c r="T671" i="23" s="1"/>
  <c r="S672" i="23"/>
  <c r="T672" i="23" s="1"/>
  <c r="S673" i="23"/>
  <c r="T673" i="23" s="1"/>
  <c r="S674" i="23"/>
  <c r="T674" i="23" s="1"/>
  <c r="S675" i="23"/>
  <c r="T675" i="23" s="1"/>
  <c r="S676" i="23"/>
  <c r="T676" i="23" s="1"/>
  <c r="S677" i="23"/>
  <c r="T677" i="23" s="1"/>
  <c r="S678" i="23"/>
  <c r="T678" i="23" s="1"/>
  <c r="S679" i="23"/>
  <c r="T679" i="23" s="1"/>
  <c r="S680" i="23"/>
  <c r="T680" i="23" s="1"/>
  <c r="S681" i="23"/>
  <c r="T681" i="23" s="1"/>
  <c r="S682" i="23"/>
  <c r="T682" i="23" s="1"/>
  <c r="S683" i="23"/>
  <c r="T683" i="23" s="1"/>
  <c r="S684" i="23"/>
  <c r="T684" i="23" s="1"/>
  <c r="S685" i="23"/>
  <c r="T685" i="23" s="1"/>
  <c r="S686" i="23"/>
  <c r="T686" i="23" s="1"/>
  <c r="S687" i="23"/>
  <c r="T687" i="23" s="1"/>
  <c r="S688" i="23"/>
  <c r="T688" i="23" s="1"/>
  <c r="S689" i="23"/>
  <c r="T689" i="23" s="1"/>
  <c r="S690" i="23"/>
  <c r="T690" i="23" s="1"/>
  <c r="S691" i="23"/>
  <c r="T691" i="23" s="1"/>
  <c r="S692" i="23"/>
  <c r="T692" i="23" s="1"/>
  <c r="S693" i="23"/>
  <c r="T693" i="23" s="1"/>
  <c r="S694" i="23"/>
  <c r="T694" i="23" s="1"/>
  <c r="S695" i="23"/>
  <c r="T695" i="23" s="1"/>
  <c r="S696" i="23"/>
  <c r="T696" i="23" s="1"/>
  <c r="S697" i="23"/>
  <c r="T697" i="23" s="1"/>
  <c r="S698" i="23"/>
  <c r="T698" i="23" s="1"/>
  <c r="S699" i="23"/>
  <c r="T699" i="23" s="1"/>
  <c r="S700" i="23"/>
  <c r="T700" i="23" s="1"/>
  <c r="S701" i="23"/>
  <c r="T701" i="23" s="1"/>
  <c r="S702" i="23"/>
  <c r="T702" i="23" s="1"/>
  <c r="S703" i="23"/>
  <c r="T703" i="23" s="1"/>
  <c r="S704" i="23"/>
  <c r="T704" i="23" s="1"/>
  <c r="S705" i="23"/>
  <c r="T705" i="23" s="1"/>
  <c r="S706" i="23"/>
  <c r="T706" i="23" s="1"/>
  <c r="S707" i="23"/>
  <c r="T707" i="23" s="1"/>
  <c r="S708" i="23"/>
  <c r="T708" i="23" s="1"/>
  <c r="S709" i="23"/>
  <c r="T709" i="23" s="1"/>
  <c r="S710" i="23"/>
  <c r="T710" i="23" s="1"/>
  <c r="S711" i="23"/>
  <c r="T711" i="23" s="1"/>
  <c r="S712" i="23"/>
  <c r="T712" i="23" s="1"/>
  <c r="S713" i="23"/>
  <c r="T713" i="23" s="1"/>
  <c r="S714" i="23"/>
  <c r="T714" i="23" s="1"/>
  <c r="S715" i="23"/>
  <c r="T715" i="23" s="1"/>
  <c r="S716" i="23"/>
  <c r="T716" i="23" s="1"/>
  <c r="S717" i="23"/>
  <c r="T717" i="23" s="1"/>
  <c r="S718" i="23"/>
  <c r="T718" i="23" s="1"/>
  <c r="S719" i="23"/>
  <c r="T719" i="23" s="1"/>
  <c r="S720" i="23"/>
  <c r="T720" i="23" s="1"/>
  <c r="S721" i="23"/>
  <c r="T721" i="23" s="1"/>
  <c r="S722" i="23"/>
  <c r="T722" i="23" s="1"/>
  <c r="S723" i="23"/>
  <c r="T723" i="23" s="1"/>
  <c r="S724" i="23"/>
  <c r="T724" i="23" s="1"/>
  <c r="S725" i="23"/>
  <c r="T725" i="23" s="1"/>
  <c r="S726" i="23"/>
  <c r="T726" i="23" s="1"/>
  <c r="S727" i="23"/>
  <c r="T727" i="23" s="1"/>
  <c r="S728" i="23"/>
  <c r="T728" i="23" s="1"/>
  <c r="S729" i="23"/>
  <c r="T729" i="23" s="1"/>
  <c r="S730" i="23"/>
  <c r="T730" i="23" s="1"/>
  <c r="S731" i="23"/>
  <c r="T731" i="23" s="1"/>
  <c r="S732" i="23"/>
  <c r="T732" i="23" s="1"/>
  <c r="S733" i="23"/>
  <c r="T733" i="23" s="1"/>
  <c r="S734" i="23"/>
  <c r="T734" i="23" s="1"/>
  <c r="S735" i="23"/>
  <c r="T735" i="23" s="1"/>
  <c r="S736" i="23"/>
  <c r="T736" i="23" s="1"/>
  <c r="S737" i="23"/>
  <c r="T737" i="23" s="1"/>
  <c r="S738" i="23"/>
  <c r="T738" i="23" s="1"/>
  <c r="S739" i="23"/>
  <c r="T739" i="23" s="1"/>
  <c r="S740" i="23"/>
  <c r="T740" i="23" s="1"/>
  <c r="S741" i="23"/>
  <c r="T741" i="23" s="1"/>
  <c r="S742" i="23"/>
  <c r="T742" i="23" s="1"/>
  <c r="S743" i="23"/>
  <c r="T743" i="23" s="1"/>
  <c r="S744" i="23"/>
  <c r="T744" i="23" s="1"/>
  <c r="S745" i="23"/>
  <c r="T745" i="23" s="1"/>
  <c r="S746" i="23"/>
  <c r="T746" i="23" s="1"/>
  <c r="S747" i="23"/>
  <c r="T747" i="23" s="1"/>
  <c r="S748" i="23"/>
  <c r="T748" i="23" s="1"/>
  <c r="S749" i="23"/>
  <c r="T749" i="23" s="1"/>
  <c r="S750" i="23"/>
  <c r="T750" i="23" s="1"/>
  <c r="S751" i="23"/>
  <c r="T751" i="23" s="1"/>
  <c r="S752" i="23"/>
  <c r="T752" i="23" s="1"/>
  <c r="S753" i="23"/>
  <c r="T753" i="23" s="1"/>
  <c r="S754" i="23"/>
  <c r="T754" i="23" s="1"/>
  <c r="S755" i="23"/>
  <c r="T755" i="23" s="1"/>
  <c r="S756" i="23"/>
  <c r="T756" i="23" s="1"/>
  <c r="S757" i="23"/>
  <c r="T757" i="23" s="1"/>
  <c r="S758" i="23"/>
  <c r="T758" i="23" s="1"/>
  <c r="S759" i="23"/>
  <c r="T759" i="23" s="1"/>
  <c r="S760" i="23"/>
  <c r="T760" i="23" s="1"/>
  <c r="S761" i="23"/>
  <c r="T761" i="23" s="1"/>
  <c r="S762" i="23"/>
  <c r="T762" i="23" s="1"/>
  <c r="S763" i="23"/>
  <c r="T763" i="23" s="1"/>
  <c r="S764" i="23"/>
  <c r="T764" i="23" s="1"/>
  <c r="S765" i="23"/>
  <c r="T765" i="23" s="1"/>
  <c r="S766" i="23"/>
  <c r="T766" i="23" s="1"/>
  <c r="S767" i="23"/>
  <c r="T767" i="23" s="1"/>
  <c r="S768" i="23"/>
  <c r="T768" i="23" s="1"/>
  <c r="S769" i="23"/>
  <c r="T769" i="23" s="1"/>
  <c r="S770" i="23"/>
  <c r="T770" i="23" s="1"/>
  <c r="S771" i="23"/>
  <c r="T771" i="23" s="1"/>
  <c r="S772" i="23"/>
  <c r="T772" i="23" s="1"/>
  <c r="S773" i="23"/>
  <c r="T773" i="23" s="1"/>
  <c r="S774" i="23"/>
  <c r="T774" i="23" s="1"/>
  <c r="S775" i="23"/>
  <c r="T775" i="23" s="1"/>
  <c r="S776" i="23"/>
  <c r="T776" i="23" s="1"/>
  <c r="S777" i="23"/>
  <c r="T777" i="23" s="1"/>
  <c r="S778" i="23"/>
  <c r="T778" i="23" s="1"/>
  <c r="S779" i="23"/>
  <c r="T779" i="23" s="1"/>
  <c r="S780" i="23"/>
  <c r="T780" i="23" s="1"/>
  <c r="S781" i="23"/>
  <c r="T781" i="23" s="1"/>
  <c r="S782" i="23"/>
  <c r="T782" i="23" s="1"/>
  <c r="S783" i="23"/>
  <c r="T783" i="23" s="1"/>
  <c r="S784" i="23"/>
  <c r="T784" i="23" s="1"/>
  <c r="S785" i="23"/>
  <c r="T785" i="23" s="1"/>
  <c r="S786" i="23"/>
  <c r="T786" i="23" s="1"/>
  <c r="S787" i="23"/>
  <c r="T787" i="23" s="1"/>
  <c r="S788" i="23"/>
  <c r="T788" i="23" s="1"/>
  <c r="S789" i="23"/>
  <c r="T789" i="23" s="1"/>
  <c r="S790" i="23"/>
  <c r="T790" i="23" s="1"/>
  <c r="S791" i="23"/>
  <c r="T791" i="23" s="1"/>
  <c r="S792" i="23"/>
  <c r="T792" i="23" s="1"/>
  <c r="S793" i="23"/>
  <c r="T793" i="23" s="1"/>
  <c r="S794" i="23"/>
  <c r="T794" i="23" s="1"/>
  <c r="S795" i="23"/>
  <c r="T795" i="23" s="1"/>
  <c r="S796" i="23"/>
  <c r="T796" i="23" s="1"/>
  <c r="S797" i="23"/>
  <c r="T797" i="23" s="1"/>
  <c r="S798" i="23"/>
  <c r="T798" i="23" s="1"/>
  <c r="S799" i="23"/>
  <c r="T799" i="23" s="1"/>
  <c r="S800" i="23"/>
  <c r="T800" i="23" s="1"/>
  <c r="S801" i="23"/>
  <c r="T801" i="23" s="1"/>
  <c r="S802" i="23"/>
  <c r="T802" i="23" s="1"/>
  <c r="S803" i="23"/>
  <c r="T803" i="23" s="1"/>
  <c r="S804" i="23"/>
  <c r="T804" i="23" s="1"/>
  <c r="S805" i="23"/>
  <c r="T805" i="23" s="1"/>
  <c r="S806" i="23"/>
  <c r="T806" i="23" s="1"/>
  <c r="S807" i="23"/>
  <c r="T807" i="23" s="1"/>
  <c r="S808" i="23"/>
  <c r="T808" i="23" s="1"/>
  <c r="S809" i="23"/>
  <c r="T809" i="23" s="1"/>
  <c r="S810" i="23"/>
  <c r="T810" i="23" s="1"/>
  <c r="S811" i="23"/>
  <c r="T811" i="23" s="1"/>
  <c r="S812" i="23"/>
  <c r="T812" i="23" s="1"/>
  <c r="S813" i="23"/>
  <c r="T813" i="23" s="1"/>
  <c r="S814" i="23"/>
  <c r="T814" i="23" s="1"/>
  <c r="S815" i="23"/>
  <c r="T815" i="23" s="1"/>
  <c r="S816" i="23"/>
  <c r="T816" i="23" s="1"/>
  <c r="S817" i="23"/>
  <c r="T817" i="23" s="1"/>
  <c r="S818" i="23"/>
  <c r="T818" i="23" s="1"/>
  <c r="S819" i="23"/>
  <c r="T819" i="23" s="1"/>
  <c r="S820" i="23"/>
  <c r="T820" i="23" s="1"/>
  <c r="S821" i="23"/>
  <c r="T821" i="23" s="1"/>
  <c r="S822" i="23"/>
  <c r="T822" i="23" s="1"/>
  <c r="S823" i="23"/>
  <c r="T823" i="23" s="1"/>
  <c r="S824" i="23"/>
  <c r="T824" i="23" s="1"/>
  <c r="S825" i="23"/>
  <c r="T825" i="23" s="1"/>
  <c r="S826" i="23"/>
  <c r="T826" i="23" s="1"/>
  <c r="S827" i="23"/>
  <c r="T827" i="23" s="1"/>
  <c r="S828" i="23"/>
  <c r="T828" i="23" s="1"/>
  <c r="S829" i="23"/>
  <c r="T829" i="23" s="1"/>
  <c r="S830" i="23"/>
  <c r="T830" i="23" s="1"/>
  <c r="S831" i="23"/>
  <c r="T831" i="23" s="1"/>
  <c r="S832" i="23"/>
  <c r="T832" i="23" s="1"/>
  <c r="S833" i="23"/>
  <c r="T833" i="23" s="1"/>
  <c r="S834" i="23"/>
  <c r="T834" i="23" s="1"/>
  <c r="S835" i="23"/>
  <c r="T835" i="23" s="1"/>
  <c r="S836" i="23"/>
  <c r="T836" i="23" s="1"/>
  <c r="S837" i="23"/>
  <c r="T837" i="23" s="1"/>
  <c r="S838" i="23"/>
  <c r="T838" i="23" s="1"/>
  <c r="S839" i="23"/>
  <c r="T839" i="23" s="1"/>
  <c r="S840" i="23"/>
  <c r="T840" i="23" s="1"/>
  <c r="S841" i="23"/>
  <c r="T841" i="23" s="1"/>
  <c r="S842" i="23"/>
  <c r="T842" i="23" s="1"/>
  <c r="S843" i="23"/>
  <c r="T843" i="23" s="1"/>
  <c r="S844" i="23"/>
  <c r="T844" i="23" s="1"/>
  <c r="S845" i="23"/>
  <c r="T845" i="23" s="1"/>
  <c r="S846" i="23"/>
  <c r="T846" i="23" s="1"/>
  <c r="S847" i="23"/>
  <c r="T847" i="23" s="1"/>
  <c r="S848" i="23"/>
  <c r="T848" i="23" s="1"/>
  <c r="S849" i="23"/>
  <c r="T849" i="23" s="1"/>
  <c r="S850" i="23"/>
  <c r="T850" i="23" s="1"/>
  <c r="S851" i="23"/>
  <c r="T851" i="23" s="1"/>
  <c r="S852" i="23"/>
  <c r="T852" i="23" s="1"/>
  <c r="S853" i="23"/>
  <c r="T853" i="23" s="1"/>
  <c r="S854" i="23"/>
  <c r="T854" i="23" s="1"/>
  <c r="S855" i="23"/>
  <c r="T855" i="23" s="1"/>
  <c r="S856" i="23"/>
  <c r="T856" i="23" s="1"/>
  <c r="S857" i="23"/>
  <c r="T857" i="23" s="1"/>
  <c r="S858" i="23"/>
  <c r="T858" i="23" s="1"/>
  <c r="S859" i="23"/>
  <c r="T859" i="23" s="1"/>
  <c r="S860" i="23"/>
  <c r="T860" i="23" s="1"/>
  <c r="S861" i="23"/>
  <c r="T861" i="23" s="1"/>
  <c r="S862" i="23"/>
  <c r="T862" i="23" s="1"/>
  <c r="S863" i="23"/>
  <c r="T863" i="23" s="1"/>
  <c r="S864" i="23"/>
  <c r="T864" i="23" s="1"/>
  <c r="S865" i="23"/>
  <c r="T865" i="23" s="1"/>
  <c r="S866" i="23"/>
  <c r="T866" i="23" s="1"/>
  <c r="S867" i="23"/>
  <c r="T867" i="23" s="1"/>
  <c r="S868" i="23"/>
  <c r="T868" i="23" s="1"/>
  <c r="S869" i="23"/>
  <c r="T869" i="23" s="1"/>
  <c r="S870" i="23"/>
  <c r="T870" i="23" s="1"/>
  <c r="S871" i="23"/>
  <c r="T871" i="23" s="1"/>
  <c r="S872" i="23"/>
  <c r="T872" i="23" s="1"/>
  <c r="S873" i="23"/>
  <c r="T873" i="23" s="1"/>
  <c r="S874" i="23"/>
  <c r="T874" i="23" s="1"/>
  <c r="S875" i="23"/>
  <c r="T875" i="23" s="1"/>
  <c r="S876" i="23"/>
  <c r="T876" i="23" s="1"/>
  <c r="S877" i="23"/>
  <c r="T877" i="23" s="1"/>
  <c r="S878" i="23"/>
  <c r="T878" i="23" s="1"/>
  <c r="S879" i="23"/>
  <c r="T879" i="23" s="1"/>
  <c r="S880" i="23"/>
  <c r="T880" i="23" s="1"/>
  <c r="S881" i="23"/>
  <c r="T881" i="23" s="1"/>
  <c r="S882" i="23"/>
  <c r="T882" i="23" s="1"/>
  <c r="S883" i="23"/>
  <c r="T883" i="23" s="1"/>
  <c r="S884" i="23"/>
  <c r="T884" i="23" s="1"/>
  <c r="S885" i="23"/>
  <c r="T885" i="23" s="1"/>
  <c r="S886" i="23"/>
  <c r="T886" i="23" s="1"/>
  <c r="S887" i="23"/>
  <c r="T887" i="23" s="1"/>
  <c r="S888" i="23"/>
  <c r="T888" i="23" s="1"/>
  <c r="S889" i="23"/>
  <c r="T889" i="23" s="1"/>
  <c r="S890" i="23"/>
  <c r="T890" i="23" s="1"/>
  <c r="S891" i="23"/>
  <c r="T891" i="23" s="1"/>
  <c r="S892" i="23"/>
  <c r="T892" i="23" s="1"/>
  <c r="S893" i="23"/>
  <c r="T893" i="23" s="1"/>
  <c r="S894" i="23"/>
  <c r="T894" i="23" s="1"/>
  <c r="S895" i="23"/>
  <c r="T895" i="23" s="1"/>
  <c r="S896" i="23"/>
  <c r="T896" i="23" s="1"/>
  <c r="S897" i="23"/>
  <c r="T897" i="23" s="1"/>
  <c r="S898" i="23"/>
  <c r="T898" i="23" s="1"/>
  <c r="S899" i="23"/>
  <c r="T899" i="23" s="1"/>
  <c r="S900" i="23"/>
  <c r="T900" i="23" s="1"/>
  <c r="S901" i="23"/>
  <c r="T901" i="23" s="1"/>
  <c r="S902" i="23"/>
  <c r="T902" i="23" s="1"/>
  <c r="S903" i="23"/>
  <c r="T903" i="23" s="1"/>
  <c r="S904" i="23"/>
  <c r="T904" i="23" s="1"/>
  <c r="S905" i="23"/>
  <c r="T905" i="23" s="1"/>
  <c r="S906" i="23"/>
  <c r="T906" i="23" s="1"/>
  <c r="S907" i="23"/>
  <c r="T907" i="23" s="1"/>
  <c r="S908" i="23"/>
  <c r="T908" i="23" s="1"/>
  <c r="S909" i="23"/>
  <c r="T909" i="23" s="1"/>
  <c r="S910" i="23"/>
  <c r="T910" i="23" s="1"/>
  <c r="S911" i="23"/>
  <c r="T911" i="23" s="1"/>
  <c r="S912" i="23"/>
  <c r="T912" i="23" s="1"/>
  <c r="S913" i="23"/>
  <c r="T913" i="23" s="1"/>
  <c r="S914" i="23"/>
  <c r="T914" i="23" s="1"/>
  <c r="S915" i="23"/>
  <c r="T915" i="23" s="1"/>
  <c r="S916" i="23"/>
  <c r="T916" i="23" s="1"/>
  <c r="S917" i="23"/>
  <c r="T917" i="23" s="1"/>
  <c r="S918" i="23"/>
  <c r="T918" i="23" s="1"/>
  <c r="S919" i="23"/>
  <c r="T919" i="23" s="1"/>
  <c r="S920" i="23"/>
  <c r="T920" i="23" s="1"/>
  <c r="S921" i="23"/>
  <c r="T921" i="23" s="1"/>
  <c r="S922" i="23"/>
  <c r="T922" i="23" s="1"/>
  <c r="S923" i="23"/>
  <c r="T923" i="23" s="1"/>
  <c r="S924" i="23"/>
  <c r="T924" i="23" s="1"/>
  <c r="S925" i="23"/>
  <c r="T925" i="23" s="1"/>
  <c r="S926" i="23"/>
  <c r="T926" i="23" s="1"/>
  <c r="S927" i="23"/>
  <c r="T927" i="23" s="1"/>
  <c r="S928" i="23"/>
  <c r="T928" i="23" s="1"/>
  <c r="S929" i="23"/>
  <c r="T929" i="23" s="1"/>
  <c r="S930" i="23"/>
  <c r="T930" i="23" s="1"/>
  <c r="S931" i="23"/>
  <c r="T931" i="23" s="1"/>
  <c r="S932" i="23"/>
  <c r="T932" i="23" s="1"/>
  <c r="S933" i="23"/>
  <c r="T933" i="23" s="1"/>
  <c r="S934" i="23"/>
  <c r="T934" i="23" s="1"/>
  <c r="S935" i="23"/>
  <c r="T935" i="23" s="1"/>
  <c r="S936" i="23"/>
  <c r="T936" i="23" s="1"/>
  <c r="S937" i="23"/>
  <c r="T937" i="23" s="1"/>
  <c r="S938" i="23"/>
  <c r="T938" i="23" s="1"/>
  <c r="S939" i="23"/>
  <c r="T939" i="23" s="1"/>
  <c r="S940" i="23"/>
  <c r="T940" i="23" s="1"/>
  <c r="S941" i="23"/>
  <c r="T941" i="23" s="1"/>
  <c r="S942" i="23"/>
  <c r="T942" i="23" s="1"/>
  <c r="S943" i="23"/>
  <c r="T943" i="23" s="1"/>
  <c r="S944" i="23"/>
  <c r="T944" i="23" s="1"/>
  <c r="S945" i="23"/>
  <c r="T945" i="23" s="1"/>
  <c r="S946" i="23"/>
  <c r="T946" i="23" s="1"/>
  <c r="S947" i="23"/>
  <c r="T947" i="23" s="1"/>
  <c r="S948" i="23"/>
  <c r="T948" i="23" s="1"/>
  <c r="S949" i="23"/>
  <c r="T949" i="23" s="1"/>
  <c r="S950" i="23"/>
  <c r="T950" i="23" s="1"/>
  <c r="S951" i="23"/>
  <c r="T951" i="23" s="1"/>
  <c r="S952" i="23"/>
  <c r="T952" i="23" s="1"/>
  <c r="S953" i="23"/>
  <c r="T953" i="23" s="1"/>
  <c r="S954" i="23"/>
  <c r="T954" i="23" s="1"/>
  <c r="S955" i="23"/>
  <c r="T955" i="23" s="1"/>
  <c r="S956" i="23"/>
  <c r="T956" i="23" s="1"/>
  <c r="S957" i="23"/>
  <c r="T957" i="23" s="1"/>
  <c r="S958" i="23"/>
  <c r="T958" i="23" s="1"/>
  <c r="S959" i="23"/>
  <c r="T959" i="23" s="1"/>
  <c r="S960" i="23"/>
  <c r="T960" i="23" s="1"/>
  <c r="S961" i="23"/>
  <c r="T961" i="23" s="1"/>
  <c r="S962" i="23"/>
  <c r="T962" i="23" s="1"/>
  <c r="S963" i="23"/>
  <c r="T963" i="23" s="1"/>
  <c r="S964" i="23"/>
  <c r="T964" i="23" s="1"/>
  <c r="S965" i="23"/>
  <c r="T965" i="23" s="1"/>
  <c r="S966" i="23"/>
  <c r="T966" i="23" s="1"/>
  <c r="S967" i="23"/>
  <c r="T967" i="23" s="1"/>
  <c r="S968" i="23"/>
  <c r="T968" i="23" s="1"/>
  <c r="S969" i="23"/>
  <c r="T969" i="23" s="1"/>
  <c r="S970" i="23"/>
  <c r="T970" i="23" s="1"/>
  <c r="S971" i="23"/>
  <c r="T971" i="23" s="1"/>
  <c r="S972" i="23"/>
  <c r="T972" i="23" s="1"/>
  <c r="S973" i="23"/>
  <c r="T973" i="23" s="1"/>
  <c r="S974" i="23"/>
  <c r="T974" i="23" s="1"/>
  <c r="S975" i="23"/>
  <c r="T975" i="23" s="1"/>
  <c r="S976" i="23"/>
  <c r="T976" i="23" s="1"/>
  <c r="S977" i="23"/>
  <c r="T977" i="23" s="1"/>
  <c r="S978" i="23"/>
  <c r="T978" i="23" s="1"/>
  <c r="S979" i="23"/>
  <c r="T979" i="23" s="1"/>
  <c r="S980" i="23"/>
  <c r="T980" i="23" s="1"/>
  <c r="S981" i="23"/>
  <c r="T981" i="23" s="1"/>
  <c r="S982" i="23"/>
  <c r="T982" i="23" s="1"/>
  <c r="S983" i="23"/>
  <c r="T983" i="23" s="1"/>
  <c r="S984" i="23"/>
  <c r="T984" i="23" s="1"/>
  <c r="S985" i="23"/>
  <c r="T985" i="23" s="1"/>
  <c r="S986" i="23"/>
  <c r="T986" i="23" s="1"/>
  <c r="S987" i="23"/>
  <c r="T987" i="23" s="1"/>
  <c r="S988" i="23"/>
  <c r="T988" i="23" s="1"/>
  <c r="S989" i="23"/>
  <c r="T989" i="23" s="1"/>
  <c r="S990" i="23"/>
  <c r="T990" i="23" s="1"/>
  <c r="S991" i="23"/>
  <c r="T991" i="23" s="1"/>
  <c r="S992" i="23"/>
  <c r="T992" i="23" s="1"/>
  <c r="S993" i="23"/>
  <c r="T993" i="23" s="1"/>
  <c r="S994" i="23"/>
  <c r="T994" i="23" s="1"/>
  <c r="S995" i="23"/>
  <c r="T995" i="23" s="1"/>
  <c r="S996" i="23"/>
  <c r="T996" i="23" s="1"/>
  <c r="S997" i="23"/>
  <c r="T997" i="23" s="1"/>
  <c r="S998" i="23"/>
  <c r="T998" i="23" s="1"/>
  <c r="S999" i="23"/>
  <c r="T999" i="23" s="1"/>
  <c r="S1000" i="23"/>
  <c r="T1000" i="23" s="1"/>
  <c r="S1001" i="23"/>
  <c r="T1001" i="23" s="1"/>
  <c r="S1002" i="23"/>
  <c r="T1002" i="23" s="1"/>
  <c r="S1003" i="23"/>
  <c r="T1003" i="23" s="1"/>
  <c r="S1004" i="23"/>
  <c r="T1004" i="23" s="1"/>
  <c r="S1005" i="23"/>
  <c r="T1005" i="23" s="1"/>
  <c r="S1006" i="23"/>
  <c r="T1006" i="23" s="1"/>
  <c r="S1007" i="23"/>
  <c r="T1007" i="23" s="1"/>
  <c r="S1008" i="23"/>
  <c r="T1008" i="23" s="1"/>
  <c r="S1009" i="23"/>
  <c r="T1009" i="23" s="1"/>
  <c r="S1010" i="23"/>
  <c r="T1010" i="23" s="1"/>
  <c r="S1011" i="23"/>
  <c r="T1011" i="23" s="1"/>
  <c r="S1012" i="23"/>
  <c r="T1012" i="23" s="1"/>
  <c r="S1013" i="23"/>
  <c r="T1013" i="23" s="1"/>
  <c r="S1014" i="23"/>
  <c r="T1014" i="23" s="1"/>
  <c r="S1015" i="23"/>
  <c r="T1015" i="23" s="1"/>
  <c r="S1016" i="23"/>
  <c r="T1016" i="23" s="1"/>
  <c r="S1017" i="23"/>
  <c r="T1017" i="23" s="1"/>
  <c r="S1018" i="23"/>
  <c r="T1018" i="23" s="1"/>
  <c r="S1019" i="23"/>
  <c r="T1019" i="23" s="1"/>
  <c r="S1020" i="23"/>
  <c r="T1020" i="23" s="1"/>
  <c r="S1021" i="23"/>
  <c r="T1021" i="23" s="1"/>
  <c r="S1022" i="23"/>
  <c r="T1022" i="23" s="1"/>
  <c r="S1023" i="23"/>
  <c r="T1023" i="23" s="1"/>
  <c r="S1024" i="23"/>
  <c r="T1024" i="23" s="1"/>
  <c r="S1025" i="23"/>
  <c r="T1025" i="23" s="1"/>
  <c r="S1026" i="23"/>
  <c r="T1026" i="23" s="1"/>
  <c r="S1027" i="23"/>
  <c r="T1027" i="23" s="1"/>
  <c r="S1028" i="23"/>
  <c r="T1028" i="23" s="1"/>
  <c r="S1029" i="23"/>
  <c r="T1029" i="23" s="1"/>
  <c r="S1030" i="23"/>
  <c r="T1030" i="23" s="1"/>
  <c r="S1031" i="23"/>
  <c r="T1031" i="23" s="1"/>
  <c r="S1032" i="23"/>
  <c r="T1032" i="23" s="1"/>
  <c r="S1033" i="23"/>
  <c r="T1033" i="23" s="1"/>
  <c r="S1034" i="23"/>
  <c r="T1034" i="23" s="1"/>
  <c r="S1035" i="23"/>
  <c r="T1035" i="23" s="1"/>
  <c r="S1036" i="23"/>
  <c r="T1036" i="23" s="1"/>
  <c r="S1037" i="23"/>
  <c r="T1037" i="23" s="1"/>
  <c r="S1038" i="23"/>
  <c r="T1038" i="23" s="1"/>
  <c r="S1039" i="23"/>
  <c r="T1039" i="23" s="1"/>
  <c r="S1040" i="23"/>
  <c r="T1040" i="23" s="1"/>
  <c r="S1041" i="23"/>
  <c r="T1041" i="23" s="1"/>
  <c r="S1042" i="23"/>
  <c r="T1042" i="23" s="1"/>
  <c r="S1043" i="23"/>
  <c r="T1043" i="23" s="1"/>
  <c r="S1044" i="23"/>
  <c r="T1044" i="23" s="1"/>
  <c r="S1045" i="23"/>
  <c r="T1045" i="23" s="1"/>
  <c r="S1046" i="23"/>
  <c r="T1046" i="23" s="1"/>
  <c r="S1047" i="23"/>
  <c r="T1047" i="23" s="1"/>
  <c r="S1048" i="23"/>
  <c r="T1048" i="23" s="1"/>
  <c r="S1049" i="23"/>
  <c r="T1049" i="23" s="1"/>
  <c r="S1050" i="23"/>
  <c r="T1050" i="23" s="1"/>
  <c r="S1051" i="23"/>
  <c r="T1051" i="23" s="1"/>
  <c r="S1052" i="23"/>
  <c r="T1052" i="23" s="1"/>
  <c r="S1053" i="23"/>
  <c r="T1053" i="23" s="1"/>
  <c r="S1054" i="23"/>
  <c r="T1054" i="23" s="1"/>
  <c r="S1055" i="23"/>
  <c r="T1055" i="23" s="1"/>
  <c r="S1056" i="23"/>
  <c r="T1056" i="23" s="1"/>
  <c r="S1057" i="23"/>
  <c r="T1057" i="23" s="1"/>
  <c r="S1058" i="23"/>
  <c r="T1058" i="23" s="1"/>
  <c r="S1059" i="23"/>
  <c r="T1059" i="23" s="1"/>
  <c r="S1060" i="23"/>
  <c r="T1060" i="23" s="1"/>
  <c r="S1061" i="23"/>
  <c r="T1061" i="23" s="1"/>
  <c r="S1062" i="23"/>
  <c r="T1062" i="23" s="1"/>
  <c r="S1063" i="23"/>
  <c r="T1063" i="23" s="1"/>
  <c r="S1064" i="23"/>
  <c r="T1064" i="23" s="1"/>
  <c r="S1065" i="23"/>
  <c r="T1065" i="23" s="1"/>
  <c r="S1066" i="23"/>
  <c r="T1066" i="23" s="1"/>
  <c r="S1067" i="23"/>
  <c r="T1067" i="23" s="1"/>
  <c r="S1068" i="23"/>
  <c r="T1068" i="23" s="1"/>
  <c r="S1069" i="23"/>
  <c r="T1069" i="23" s="1"/>
  <c r="S1070" i="23"/>
  <c r="T1070" i="23" s="1"/>
  <c r="S1071" i="23"/>
  <c r="T1071" i="23" s="1"/>
  <c r="S1072" i="23"/>
  <c r="T1072" i="23" s="1"/>
  <c r="S1073" i="23"/>
  <c r="T1073" i="23" s="1"/>
  <c r="S1074" i="23"/>
  <c r="T1074" i="23" s="1"/>
  <c r="S1075" i="23"/>
  <c r="T1075" i="23" s="1"/>
  <c r="S1076" i="23"/>
  <c r="T1076" i="23" s="1"/>
  <c r="S1077" i="23"/>
  <c r="T1077" i="23" s="1"/>
  <c r="S1078" i="23"/>
  <c r="T1078" i="23" s="1"/>
  <c r="S1079" i="23"/>
  <c r="T1079" i="23" s="1"/>
  <c r="S1080" i="23"/>
  <c r="T1080" i="23" s="1"/>
  <c r="S1081" i="23"/>
  <c r="T1081" i="23" s="1"/>
  <c r="S1082" i="23"/>
  <c r="T1082" i="23" s="1"/>
  <c r="S1083" i="23"/>
  <c r="T1083" i="23" s="1"/>
  <c r="S1084" i="23"/>
  <c r="T1084" i="23" s="1"/>
  <c r="S1085" i="23"/>
  <c r="T1085" i="23" s="1"/>
  <c r="S1086" i="23"/>
  <c r="T1086" i="23" s="1"/>
  <c r="S1087" i="23"/>
  <c r="T1087" i="23" s="1"/>
  <c r="S1088" i="23"/>
  <c r="T1088" i="23" s="1"/>
  <c r="S1089" i="23"/>
  <c r="T1089" i="23" s="1"/>
  <c r="S1090" i="23"/>
  <c r="T1090" i="23" s="1"/>
  <c r="S1091" i="23"/>
  <c r="T1091" i="23" s="1"/>
  <c r="S1092" i="23"/>
  <c r="T1092" i="23" s="1"/>
  <c r="S1093" i="23"/>
  <c r="T1093" i="23" s="1"/>
  <c r="S1094" i="23"/>
  <c r="T1094" i="23" s="1"/>
  <c r="S1095" i="23"/>
  <c r="T1095" i="23" s="1"/>
  <c r="S1096" i="23"/>
  <c r="T1096" i="23" s="1"/>
  <c r="S1097" i="23"/>
  <c r="T1097" i="23" s="1"/>
  <c r="S1098" i="23"/>
  <c r="T1098" i="23" s="1"/>
  <c r="S1099" i="23"/>
  <c r="T1099" i="23" s="1"/>
  <c r="S1100" i="23"/>
  <c r="T1100" i="23" s="1"/>
  <c r="S1101" i="23"/>
  <c r="T1101" i="23" s="1"/>
  <c r="S1102" i="23"/>
  <c r="T1102" i="23" s="1"/>
  <c r="S1103" i="23"/>
  <c r="T1103" i="23" s="1"/>
  <c r="S1104" i="23"/>
  <c r="T1104" i="23" s="1"/>
  <c r="S1105" i="23"/>
  <c r="T1105" i="23" s="1"/>
  <c r="S1106" i="23"/>
  <c r="T1106" i="23" s="1"/>
  <c r="S1107" i="23"/>
  <c r="T1107" i="23" s="1"/>
  <c r="S1108" i="23"/>
  <c r="T1108" i="23" s="1"/>
  <c r="S1109" i="23"/>
  <c r="T1109" i="23" s="1"/>
  <c r="S1110" i="23"/>
  <c r="T1110" i="23" s="1"/>
  <c r="S1111" i="23"/>
  <c r="T1111" i="23" s="1"/>
  <c r="S1112" i="23"/>
  <c r="T1112" i="23" s="1"/>
  <c r="S1113" i="23"/>
  <c r="T1113" i="23" s="1"/>
  <c r="S1114" i="23"/>
  <c r="T1114" i="23" s="1"/>
  <c r="S1115" i="23"/>
  <c r="T1115" i="23" s="1"/>
  <c r="S1116" i="23"/>
  <c r="T1116" i="23" s="1"/>
  <c r="S1117" i="23"/>
  <c r="T1117" i="23" s="1"/>
  <c r="S1118" i="23"/>
  <c r="T1118" i="23" s="1"/>
  <c r="S1119" i="23"/>
  <c r="T1119" i="23" s="1"/>
  <c r="S1120" i="23"/>
  <c r="T1120" i="23" s="1"/>
  <c r="S1121" i="23"/>
  <c r="T1121" i="23" s="1"/>
  <c r="S1122" i="23"/>
  <c r="T1122" i="23" s="1"/>
  <c r="S1123" i="23"/>
  <c r="T1123" i="23" s="1"/>
  <c r="S1124" i="23"/>
  <c r="T1124" i="23" s="1"/>
  <c r="S1125" i="23"/>
  <c r="T1125" i="23" s="1"/>
  <c r="S1126" i="23"/>
  <c r="T1126" i="23" s="1"/>
  <c r="S1127" i="23"/>
  <c r="T1127" i="23" s="1"/>
  <c r="S1128" i="23"/>
  <c r="T1128" i="23" s="1"/>
  <c r="S1129" i="23"/>
  <c r="T1129" i="23" s="1"/>
  <c r="S1130" i="23"/>
  <c r="T1130" i="23" s="1"/>
  <c r="S1131" i="23"/>
  <c r="T1131" i="23" s="1"/>
  <c r="S1132" i="23"/>
  <c r="T1132" i="23" s="1"/>
  <c r="S1133" i="23"/>
  <c r="T1133" i="23" s="1"/>
  <c r="S1134" i="23"/>
  <c r="T1134" i="23" s="1"/>
  <c r="S1135" i="23"/>
  <c r="T1135" i="23" s="1"/>
  <c r="S1136" i="23"/>
  <c r="T1136" i="23" s="1"/>
  <c r="S1137" i="23"/>
  <c r="T1137" i="23" s="1"/>
  <c r="S1138" i="23"/>
  <c r="T1138" i="23" s="1"/>
  <c r="S1139" i="23"/>
  <c r="T1139" i="23" s="1"/>
  <c r="S1140" i="23"/>
  <c r="T1140" i="23" s="1"/>
  <c r="S1141" i="23"/>
  <c r="T1141" i="23" s="1"/>
  <c r="S1142" i="23"/>
  <c r="T1142" i="23" s="1"/>
  <c r="S1143" i="23"/>
  <c r="T1143" i="23" s="1"/>
  <c r="S1144" i="23"/>
  <c r="T1144" i="23" s="1"/>
  <c r="S1145" i="23"/>
  <c r="T1145" i="23" s="1"/>
  <c r="S1146" i="23"/>
  <c r="T1146" i="23" s="1"/>
  <c r="S1147" i="23"/>
  <c r="T1147" i="23" s="1"/>
  <c r="S1148" i="23"/>
  <c r="T1148" i="23" s="1"/>
  <c r="S1149" i="23"/>
  <c r="T1149" i="23" s="1"/>
  <c r="S1150" i="23"/>
  <c r="T1150" i="23" s="1"/>
  <c r="S1151" i="23"/>
  <c r="T1151" i="23" s="1"/>
  <c r="S1152" i="23"/>
  <c r="T1152" i="23" s="1"/>
  <c r="S1153" i="23"/>
  <c r="T1153" i="23" s="1"/>
  <c r="S1154" i="23"/>
  <c r="T1154" i="23" s="1"/>
  <c r="S1155" i="23"/>
  <c r="T1155" i="23" s="1"/>
  <c r="S1156" i="23"/>
  <c r="T1156" i="23" s="1"/>
  <c r="S1157" i="23"/>
  <c r="T1157" i="23" s="1"/>
  <c r="S1158" i="23"/>
  <c r="T1158" i="23" s="1"/>
  <c r="S1159" i="23"/>
  <c r="T1159" i="23" s="1"/>
  <c r="S1160" i="23"/>
  <c r="T1160" i="23" s="1"/>
  <c r="S1161" i="23"/>
  <c r="T1161" i="23" s="1"/>
  <c r="S1162" i="23"/>
  <c r="T1162" i="23" s="1"/>
  <c r="S1163" i="23"/>
  <c r="T1163" i="23" s="1"/>
  <c r="S1164" i="23"/>
  <c r="T1164" i="23" s="1"/>
  <c r="S1165" i="23"/>
  <c r="T1165" i="23" s="1"/>
  <c r="S1166" i="23"/>
  <c r="T1166" i="23" s="1"/>
  <c r="S1167" i="23"/>
  <c r="T1167" i="23" s="1"/>
  <c r="S1168" i="23"/>
  <c r="T1168" i="23" s="1"/>
  <c r="S1169" i="23"/>
  <c r="T1169" i="23" s="1"/>
  <c r="S1170" i="23"/>
  <c r="T1170" i="23" s="1"/>
  <c r="S1171" i="23"/>
  <c r="T1171" i="23" s="1"/>
  <c r="S1172" i="23"/>
  <c r="T1172" i="23" s="1"/>
  <c r="S1173" i="23"/>
  <c r="T1173" i="23" s="1"/>
  <c r="S1174" i="23"/>
  <c r="T1174" i="23" s="1"/>
  <c r="S1175" i="23"/>
  <c r="T1175" i="23" s="1"/>
  <c r="S1176" i="23"/>
  <c r="T1176" i="23" s="1"/>
  <c r="S1177" i="23"/>
  <c r="T1177" i="23" s="1"/>
  <c r="S1178" i="23"/>
  <c r="T1178" i="23" s="1"/>
  <c r="S1179" i="23"/>
  <c r="T1179" i="23" s="1"/>
  <c r="S1180" i="23"/>
  <c r="T1180" i="23" s="1"/>
  <c r="S1181" i="23"/>
  <c r="T1181" i="23" s="1"/>
  <c r="S1182" i="23"/>
  <c r="T1182" i="23" s="1"/>
  <c r="S1183" i="23"/>
  <c r="T1183" i="23" s="1"/>
  <c r="S1184" i="23"/>
  <c r="T1184" i="23" s="1"/>
  <c r="S1185" i="23"/>
  <c r="T1185" i="23" s="1"/>
  <c r="S1186" i="23"/>
  <c r="T1186" i="23" s="1"/>
  <c r="S1187" i="23"/>
  <c r="T1187" i="23" s="1"/>
  <c r="S1188" i="23"/>
  <c r="T1188" i="23" s="1"/>
  <c r="S1189" i="23"/>
  <c r="T1189" i="23" s="1"/>
  <c r="S1190" i="23"/>
  <c r="T1190" i="23" s="1"/>
  <c r="S1191" i="23"/>
  <c r="T1191" i="23" s="1"/>
  <c r="S1192" i="23"/>
  <c r="T1192" i="23" s="1"/>
  <c r="S1193" i="23"/>
  <c r="T1193" i="23" s="1"/>
  <c r="S1194" i="23"/>
  <c r="T1194" i="23" s="1"/>
  <c r="S1195" i="23"/>
  <c r="T1195" i="23" s="1"/>
  <c r="S1196" i="23"/>
  <c r="T1196" i="23" s="1"/>
  <c r="S1197" i="23"/>
  <c r="T1197" i="23" s="1"/>
  <c r="S1198" i="23"/>
  <c r="T1198" i="23" s="1"/>
  <c r="S1199" i="23"/>
  <c r="T1199" i="23" s="1"/>
  <c r="S1200" i="23"/>
  <c r="T1200" i="23" s="1"/>
  <c r="S1201" i="23"/>
  <c r="T1201" i="23" s="1"/>
  <c r="S1202" i="23"/>
  <c r="T1202" i="23" s="1"/>
  <c r="S1203" i="23"/>
  <c r="T1203" i="23" s="1"/>
  <c r="S1204" i="23"/>
  <c r="T1204" i="23" s="1"/>
  <c r="S1205" i="23"/>
  <c r="T1205" i="23" s="1"/>
  <c r="S1206" i="23"/>
  <c r="T1206" i="23" s="1"/>
  <c r="S1207" i="23"/>
  <c r="T1207" i="23" s="1"/>
  <c r="S1208" i="23"/>
  <c r="T1208" i="23" s="1"/>
  <c r="S1209" i="23"/>
  <c r="T1209" i="23" s="1"/>
  <c r="S1210" i="23"/>
  <c r="T1210" i="23" s="1"/>
  <c r="S1211" i="23"/>
  <c r="T1211" i="23" s="1"/>
  <c r="S1212" i="23"/>
  <c r="T1212" i="23" s="1"/>
  <c r="S1213" i="23"/>
  <c r="T1213" i="23" s="1"/>
  <c r="S1214" i="23"/>
  <c r="T1214" i="23" s="1"/>
  <c r="S1215" i="23"/>
  <c r="T1215" i="23" s="1"/>
  <c r="S1216" i="23"/>
  <c r="T1216" i="23" s="1"/>
  <c r="S1217" i="23"/>
  <c r="T1217" i="23" s="1"/>
  <c r="S1218" i="23"/>
  <c r="T1218" i="23" s="1"/>
  <c r="S1219" i="23"/>
  <c r="T1219" i="23" s="1"/>
  <c r="S1220" i="23"/>
  <c r="T1220" i="23" s="1"/>
  <c r="S1221" i="23"/>
  <c r="T1221" i="23" s="1"/>
  <c r="S1222" i="23"/>
  <c r="T1222" i="23" s="1"/>
  <c r="S1223" i="23"/>
  <c r="T1223" i="23" s="1"/>
  <c r="S1224" i="23"/>
  <c r="T1224" i="23" s="1"/>
  <c r="S1225" i="23"/>
  <c r="T1225" i="23" s="1"/>
  <c r="S1226" i="23"/>
  <c r="T1226" i="23" s="1"/>
  <c r="S1227" i="23"/>
  <c r="T1227" i="23" s="1"/>
  <c r="S1228" i="23"/>
  <c r="T1228" i="23" s="1"/>
  <c r="S1229" i="23"/>
  <c r="T1229" i="23" s="1"/>
  <c r="S1230" i="23"/>
  <c r="T1230" i="23" s="1"/>
  <c r="S1231" i="23"/>
  <c r="T1231" i="23" s="1"/>
  <c r="S1232" i="23"/>
  <c r="T1232" i="23" s="1"/>
  <c r="S1233" i="23"/>
  <c r="T1233" i="23" s="1"/>
  <c r="S1234" i="23"/>
  <c r="T1234" i="23" s="1"/>
  <c r="S1235" i="23"/>
  <c r="T1235" i="23" s="1"/>
  <c r="S1236" i="23"/>
  <c r="T1236" i="23" s="1"/>
  <c r="S1237" i="23"/>
  <c r="T1237" i="23" s="1"/>
  <c r="S1238" i="23"/>
  <c r="T1238" i="23" s="1"/>
  <c r="S1239" i="23"/>
  <c r="T1239" i="23" s="1"/>
  <c r="S1240" i="23"/>
  <c r="T1240" i="23" s="1"/>
  <c r="S1241" i="23"/>
  <c r="T1241" i="23" s="1"/>
  <c r="S1242" i="23"/>
  <c r="T1242" i="23" s="1"/>
  <c r="S1243" i="23"/>
  <c r="T1243" i="23" s="1"/>
  <c r="S1244" i="23"/>
  <c r="T1244" i="23" s="1"/>
  <c r="S1245" i="23"/>
  <c r="T1245" i="23" s="1"/>
  <c r="S1246" i="23"/>
  <c r="T1246" i="23" s="1"/>
  <c r="S1247" i="23"/>
  <c r="T1247" i="23" s="1"/>
  <c r="S1248" i="23"/>
  <c r="T1248" i="23" s="1"/>
  <c r="S1249" i="23"/>
  <c r="T1249" i="23" s="1"/>
  <c r="S1250" i="23"/>
  <c r="T1250" i="23" s="1"/>
  <c r="S1251" i="23"/>
  <c r="T1251" i="23" s="1"/>
  <c r="S1252" i="23"/>
  <c r="T1252" i="23" s="1"/>
  <c r="S1253" i="23"/>
  <c r="T1253" i="23" s="1"/>
  <c r="S1254" i="23"/>
  <c r="T1254" i="23" s="1"/>
  <c r="S1255" i="23"/>
  <c r="T1255" i="23" s="1"/>
  <c r="S1256" i="23"/>
  <c r="T1256" i="23" s="1"/>
  <c r="S1257" i="23"/>
  <c r="T1257" i="23" s="1"/>
  <c r="S1258" i="23"/>
  <c r="T1258" i="23" s="1"/>
  <c r="S1259" i="23"/>
  <c r="T1259" i="23" s="1"/>
  <c r="S1260" i="23"/>
  <c r="T1260" i="23" s="1"/>
  <c r="S1261" i="23"/>
  <c r="T1261" i="23" s="1"/>
  <c r="S1262" i="23"/>
  <c r="T1262" i="23" s="1"/>
  <c r="S1263" i="23"/>
  <c r="T1263" i="23" s="1"/>
  <c r="S1264" i="23"/>
  <c r="T1264" i="23" s="1"/>
  <c r="S1265" i="23"/>
  <c r="T1265" i="23" s="1"/>
  <c r="S1266" i="23"/>
  <c r="T1266" i="23" s="1"/>
  <c r="S1267" i="23"/>
  <c r="T1267" i="23" s="1"/>
  <c r="S1268" i="23"/>
  <c r="T1268" i="23" s="1"/>
  <c r="S1269" i="23"/>
  <c r="T1269" i="23" s="1"/>
  <c r="S1270" i="23"/>
  <c r="T1270" i="23" s="1"/>
  <c r="S1271" i="23"/>
  <c r="T1271" i="23" s="1"/>
  <c r="S1272" i="23"/>
  <c r="T1272" i="23" s="1"/>
  <c r="S1273" i="23"/>
  <c r="T1273" i="23" s="1"/>
  <c r="S1274" i="23"/>
  <c r="T1274" i="23" s="1"/>
  <c r="S1275" i="23"/>
  <c r="T1275" i="23" s="1"/>
  <c r="S1276" i="23"/>
  <c r="T1276" i="23" s="1"/>
  <c r="S1277" i="23"/>
  <c r="T1277" i="23" s="1"/>
  <c r="S1278" i="23"/>
  <c r="T1278" i="23" s="1"/>
  <c r="S1279" i="23"/>
  <c r="T1279" i="23" s="1"/>
  <c r="S1280" i="23"/>
  <c r="T1280" i="23" s="1"/>
  <c r="S1281" i="23"/>
  <c r="T1281" i="23" s="1"/>
  <c r="S1282" i="23"/>
  <c r="T1282" i="23" s="1"/>
  <c r="S1283" i="23"/>
  <c r="T1283" i="23" s="1"/>
  <c r="S1284" i="23"/>
  <c r="T1284" i="23" s="1"/>
  <c r="S1285" i="23"/>
  <c r="T1285" i="23" s="1"/>
  <c r="S1286" i="23"/>
  <c r="T1286" i="23" s="1"/>
  <c r="S1287" i="23"/>
  <c r="T1287" i="23" s="1"/>
  <c r="S1288" i="23"/>
  <c r="T1288" i="23" s="1"/>
  <c r="S1289" i="23"/>
  <c r="T1289" i="23" s="1"/>
  <c r="S1290" i="23"/>
  <c r="T1290" i="23" s="1"/>
  <c r="S1291" i="23"/>
  <c r="T1291" i="23" s="1"/>
  <c r="S1292" i="23"/>
  <c r="T1292" i="23" s="1"/>
  <c r="S1293" i="23"/>
  <c r="T1293" i="23" s="1"/>
  <c r="S1294" i="23"/>
  <c r="T1294" i="23" s="1"/>
  <c r="S1295" i="23"/>
  <c r="T1295" i="23" s="1"/>
  <c r="S1296" i="23"/>
  <c r="T1296" i="23" s="1"/>
  <c r="S1297" i="23"/>
  <c r="T1297" i="23" s="1"/>
  <c r="S1298" i="23"/>
  <c r="T1298" i="23" s="1"/>
  <c r="S1299" i="23"/>
  <c r="T1299" i="23" s="1"/>
  <c r="S1300" i="23"/>
  <c r="T1300" i="23" s="1"/>
  <c r="S1301" i="23"/>
  <c r="T1301" i="23" s="1"/>
  <c r="S1302" i="23"/>
  <c r="T1302" i="23" s="1"/>
  <c r="S1303" i="23"/>
  <c r="T1303" i="23" s="1"/>
  <c r="S1304" i="23"/>
  <c r="T1304" i="23" s="1"/>
  <c r="S1305" i="23"/>
  <c r="T1305" i="23" s="1"/>
  <c r="S1306" i="23"/>
  <c r="T1306" i="23" s="1"/>
  <c r="S1307" i="23"/>
  <c r="T1307" i="23" s="1"/>
  <c r="S1308" i="23"/>
  <c r="T1308" i="23" s="1"/>
  <c r="S1309" i="23"/>
  <c r="T1309" i="23" s="1"/>
  <c r="S1310" i="23"/>
  <c r="T1310" i="23" s="1"/>
  <c r="S1311" i="23"/>
  <c r="T1311" i="23" s="1"/>
  <c r="S1312" i="23"/>
  <c r="T1312" i="23" s="1"/>
  <c r="S1313" i="23"/>
  <c r="T1313" i="23" s="1"/>
  <c r="S1314" i="23"/>
  <c r="T1314" i="23" s="1"/>
  <c r="S1315" i="23"/>
  <c r="T1315" i="23" s="1"/>
  <c r="S1316" i="23"/>
  <c r="T1316" i="23" s="1"/>
  <c r="S1317" i="23"/>
  <c r="T1317" i="23" s="1"/>
  <c r="S1318" i="23"/>
  <c r="T1318" i="23" s="1"/>
  <c r="S1319" i="23"/>
  <c r="T1319" i="23" s="1"/>
  <c r="S1320" i="23"/>
  <c r="T1320" i="23" s="1"/>
  <c r="S1321" i="23"/>
  <c r="T1321" i="23" s="1"/>
  <c r="S1322" i="23"/>
  <c r="T1322" i="23" s="1"/>
  <c r="S1323" i="23"/>
  <c r="T1323" i="23" s="1"/>
  <c r="S1324" i="23"/>
  <c r="T1324" i="23" s="1"/>
  <c r="S1325" i="23"/>
  <c r="T1325" i="23" s="1"/>
  <c r="S1326" i="23"/>
  <c r="T1326" i="23" s="1"/>
  <c r="S1327" i="23"/>
  <c r="T1327" i="23" s="1"/>
  <c r="S1328" i="23"/>
  <c r="T1328" i="23" s="1"/>
  <c r="S1329" i="23"/>
  <c r="T1329" i="23" s="1"/>
  <c r="S1330" i="23"/>
  <c r="T1330" i="23" s="1"/>
  <c r="S1331" i="23"/>
  <c r="T1331" i="23" s="1"/>
  <c r="S1332" i="23"/>
  <c r="T1332" i="23" s="1"/>
  <c r="S1333" i="23"/>
  <c r="T1333" i="23" s="1"/>
  <c r="S1334" i="23"/>
  <c r="T1334" i="23" s="1"/>
  <c r="S1335" i="23"/>
  <c r="T1335" i="23" s="1"/>
  <c r="S1336" i="23"/>
  <c r="T1336" i="23" s="1"/>
  <c r="S1337" i="23"/>
  <c r="T1337" i="23" s="1"/>
  <c r="S1338" i="23"/>
  <c r="T1338" i="23" s="1"/>
  <c r="S1339" i="23"/>
  <c r="T1339" i="23" s="1"/>
  <c r="S1340" i="23"/>
  <c r="T1340" i="23" s="1"/>
  <c r="S1341" i="23"/>
  <c r="T1341" i="23" s="1"/>
  <c r="S1342" i="23"/>
  <c r="T1342" i="23" s="1"/>
  <c r="S1343" i="23"/>
  <c r="T1343" i="23" s="1"/>
  <c r="S1344" i="23"/>
  <c r="T1344" i="23" s="1"/>
  <c r="S1345" i="23"/>
  <c r="T1345" i="23" s="1"/>
  <c r="S1346" i="23"/>
  <c r="T1346" i="23" s="1"/>
  <c r="S1347" i="23"/>
  <c r="T1347" i="23" s="1"/>
  <c r="S1348" i="23"/>
  <c r="T1348" i="23" s="1"/>
  <c r="S1349" i="23"/>
  <c r="T1349" i="23" s="1"/>
  <c r="S1350" i="23"/>
  <c r="T1350" i="23" s="1"/>
  <c r="S1351" i="23"/>
  <c r="T1351" i="23" s="1"/>
  <c r="S1352" i="23"/>
  <c r="T1352" i="23" s="1"/>
  <c r="S1353" i="23"/>
  <c r="T1353" i="23" s="1"/>
  <c r="S1354" i="23"/>
  <c r="T1354" i="23" s="1"/>
  <c r="S1355" i="23"/>
  <c r="T1355" i="23" s="1"/>
  <c r="S1356" i="23"/>
  <c r="T1356" i="23" s="1"/>
  <c r="S1357" i="23"/>
  <c r="T1357" i="23" s="1"/>
  <c r="S1358" i="23"/>
  <c r="T1358" i="23" s="1"/>
  <c r="S1359" i="23"/>
  <c r="T1359" i="23" s="1"/>
  <c r="S1360" i="23"/>
  <c r="T1360" i="23" s="1"/>
  <c r="S1361" i="23"/>
  <c r="T1361" i="23" s="1"/>
  <c r="S1362" i="23"/>
  <c r="T1362" i="23" s="1"/>
  <c r="S1363" i="23"/>
  <c r="T1363" i="23" s="1"/>
  <c r="S1364" i="23"/>
  <c r="T1364" i="23" s="1"/>
  <c r="S1365" i="23"/>
  <c r="T1365" i="23" s="1"/>
  <c r="S1366" i="23"/>
  <c r="T1366" i="23" s="1"/>
  <c r="S1367" i="23"/>
  <c r="T1367" i="23" s="1"/>
  <c r="S1368" i="23"/>
  <c r="T1368" i="23" s="1"/>
  <c r="S1369" i="23"/>
  <c r="T1369" i="23" s="1"/>
  <c r="S1370" i="23"/>
  <c r="T1370" i="23" s="1"/>
  <c r="S1371" i="23"/>
  <c r="T1371" i="23" s="1"/>
  <c r="S1372" i="23"/>
  <c r="T1372" i="23" s="1"/>
  <c r="S1373" i="23"/>
  <c r="T1373" i="23" s="1"/>
  <c r="S1374" i="23"/>
  <c r="T1374" i="23" s="1"/>
  <c r="S1375" i="23"/>
  <c r="T1375" i="23" s="1"/>
  <c r="S1376" i="23"/>
  <c r="T1376" i="23" s="1"/>
  <c r="S1377" i="23"/>
  <c r="T1377" i="23" s="1"/>
  <c r="S1378" i="23"/>
  <c r="T1378" i="23" s="1"/>
  <c r="S1379" i="23"/>
  <c r="T1379" i="23" s="1"/>
  <c r="S1380" i="23"/>
  <c r="T1380" i="23" s="1"/>
  <c r="S1381" i="23"/>
  <c r="T1381" i="23" s="1"/>
  <c r="S1382" i="23"/>
  <c r="T1382" i="23" s="1"/>
  <c r="S1383" i="23"/>
  <c r="T1383" i="23" s="1"/>
  <c r="S1384" i="23"/>
  <c r="T1384" i="23" s="1"/>
  <c r="S1385" i="23"/>
  <c r="T1385" i="23" s="1"/>
  <c r="S1386" i="23"/>
  <c r="T1386" i="23" s="1"/>
  <c r="S1387" i="23"/>
  <c r="T1387" i="23" s="1"/>
  <c r="S1388" i="23"/>
  <c r="T1388" i="23" s="1"/>
  <c r="S1389" i="23"/>
  <c r="T1389" i="23" s="1"/>
  <c r="S1390" i="23"/>
  <c r="T1390" i="23" s="1"/>
  <c r="S1391" i="23"/>
  <c r="T1391" i="23" s="1"/>
  <c r="S1392" i="23"/>
  <c r="T1392" i="23" s="1"/>
  <c r="S1393" i="23"/>
  <c r="T1393" i="23" s="1"/>
  <c r="S1394" i="23"/>
  <c r="T1394" i="23" s="1"/>
  <c r="S1395" i="23"/>
  <c r="T1395" i="23" s="1"/>
  <c r="S1396" i="23"/>
  <c r="T1396" i="23" s="1"/>
  <c r="S1397" i="23"/>
  <c r="T1397" i="23" s="1"/>
  <c r="S1398" i="23"/>
  <c r="T1398" i="23" s="1"/>
  <c r="S1399" i="23"/>
  <c r="T1399" i="23" s="1"/>
  <c r="S1400" i="23"/>
  <c r="T1400" i="23" s="1"/>
  <c r="S1401" i="23"/>
  <c r="T1401" i="23" s="1"/>
  <c r="S1402" i="23"/>
  <c r="T1402" i="23" s="1"/>
  <c r="S1403" i="23"/>
  <c r="T1403" i="23" s="1"/>
  <c r="S1404" i="23"/>
  <c r="T1404" i="23" s="1"/>
  <c r="S1405" i="23"/>
  <c r="T1405" i="23" s="1"/>
  <c r="S1406" i="23"/>
  <c r="T1406" i="23" s="1"/>
  <c r="S1407" i="23"/>
  <c r="T1407" i="23" s="1"/>
  <c r="S1408" i="23"/>
  <c r="T1408" i="23" s="1"/>
  <c r="S1409" i="23"/>
  <c r="T1409" i="23" s="1"/>
  <c r="S1410" i="23"/>
  <c r="T1410" i="23" s="1"/>
  <c r="S1411" i="23"/>
  <c r="T1411" i="23" s="1"/>
  <c r="S1412" i="23"/>
  <c r="T1412" i="23" s="1"/>
  <c r="S1413" i="23"/>
  <c r="T1413" i="23" s="1"/>
  <c r="S1414" i="23"/>
  <c r="T1414" i="23" s="1"/>
  <c r="S1415" i="23"/>
  <c r="T1415" i="23" s="1"/>
  <c r="S1416" i="23"/>
  <c r="T1416" i="23" s="1"/>
  <c r="S1417" i="23"/>
  <c r="T1417" i="23" s="1"/>
  <c r="S1418" i="23"/>
  <c r="T1418" i="23" s="1"/>
  <c r="S1419" i="23"/>
  <c r="T1419" i="23" s="1"/>
  <c r="S1420" i="23"/>
  <c r="T1420" i="23" s="1"/>
  <c r="S1421" i="23"/>
  <c r="T1421" i="23" s="1"/>
  <c r="S1422" i="23"/>
  <c r="T1422" i="23" s="1"/>
  <c r="S1423" i="23"/>
  <c r="T1423" i="23" s="1"/>
  <c r="S1424" i="23"/>
  <c r="T1424" i="23" s="1"/>
  <c r="S1425" i="23"/>
  <c r="T1425" i="23" s="1"/>
  <c r="S1426" i="23"/>
  <c r="T1426" i="23" s="1"/>
  <c r="S1427" i="23"/>
  <c r="T1427" i="23" s="1"/>
  <c r="S1428" i="23"/>
  <c r="T1428" i="23" s="1"/>
  <c r="S1429" i="23"/>
  <c r="T1429" i="23" s="1"/>
  <c r="S1430" i="23"/>
  <c r="T1430" i="23" s="1"/>
  <c r="S1431" i="23"/>
  <c r="T1431" i="23" s="1"/>
  <c r="S1432" i="23"/>
  <c r="T1432" i="23" s="1"/>
  <c r="S1433" i="23"/>
  <c r="T1433" i="23" s="1"/>
  <c r="S1434" i="23"/>
  <c r="T1434" i="23" s="1"/>
  <c r="S1435" i="23"/>
  <c r="T1435" i="23" s="1"/>
  <c r="S1436" i="23"/>
  <c r="T1436" i="23" s="1"/>
  <c r="S1437" i="23"/>
  <c r="T1437" i="23" s="1"/>
  <c r="S1438" i="23"/>
  <c r="T1438" i="23" s="1"/>
  <c r="S1439" i="23"/>
  <c r="T1439" i="23" s="1"/>
  <c r="S1440" i="23"/>
  <c r="T1440" i="23" s="1"/>
  <c r="S1441" i="23"/>
  <c r="T1441" i="23" s="1"/>
  <c r="S1442" i="23"/>
  <c r="T1442" i="23" s="1"/>
  <c r="S1443" i="23"/>
  <c r="T1443" i="23" s="1"/>
  <c r="S1444" i="23"/>
  <c r="T1444" i="23" s="1"/>
  <c r="S1445" i="23"/>
  <c r="T1445" i="23" s="1"/>
  <c r="S1446" i="23"/>
  <c r="T1446" i="23" s="1"/>
  <c r="S1447" i="23"/>
  <c r="T1447" i="23" s="1"/>
  <c r="S1448" i="23"/>
  <c r="T1448" i="23" s="1"/>
  <c r="S1449" i="23"/>
  <c r="T1449" i="23" s="1"/>
  <c r="S1450" i="23"/>
  <c r="T1450" i="23" s="1"/>
  <c r="S1451" i="23"/>
  <c r="T1451" i="23" s="1"/>
  <c r="S1452" i="23"/>
  <c r="T1452" i="23" s="1"/>
  <c r="S1453" i="23"/>
  <c r="T1453" i="23" s="1"/>
  <c r="S1454" i="23"/>
  <c r="T1454" i="23" s="1"/>
  <c r="S1455" i="23"/>
  <c r="T1455" i="23" s="1"/>
  <c r="S1456" i="23"/>
  <c r="T1456" i="23" s="1"/>
  <c r="S1457" i="23"/>
  <c r="T1457" i="23" s="1"/>
  <c r="S1458" i="23"/>
  <c r="T1458" i="23" s="1"/>
  <c r="S1459" i="23"/>
  <c r="T1459" i="23" s="1"/>
  <c r="S1460" i="23"/>
  <c r="T1460" i="23" s="1"/>
  <c r="S1461" i="23"/>
  <c r="T1461" i="23" s="1"/>
  <c r="S1462" i="23"/>
  <c r="T1462" i="23" s="1"/>
  <c r="S1463" i="23"/>
  <c r="T1463" i="23" s="1"/>
  <c r="S1464" i="23"/>
  <c r="T1464" i="23" s="1"/>
  <c r="S1465" i="23"/>
  <c r="T1465" i="23" s="1"/>
  <c r="S1466" i="23"/>
  <c r="T1466" i="23" s="1"/>
  <c r="S1467" i="23"/>
  <c r="T1467" i="23" s="1"/>
  <c r="S1468" i="23"/>
  <c r="T1468" i="23" s="1"/>
  <c r="S1469" i="23"/>
  <c r="T1469" i="23" s="1"/>
  <c r="S1470" i="23"/>
  <c r="T1470" i="23" s="1"/>
  <c r="S1471" i="23"/>
  <c r="T1471" i="23" s="1"/>
  <c r="S1472" i="23"/>
  <c r="T1472" i="23" s="1"/>
  <c r="S1473" i="23"/>
  <c r="T1473" i="23" s="1"/>
  <c r="S1474" i="23"/>
  <c r="T1474" i="23" s="1"/>
  <c r="S1475" i="23"/>
  <c r="T1475" i="23" s="1"/>
  <c r="S1476" i="23"/>
  <c r="T1476" i="23" s="1"/>
  <c r="S1477" i="23"/>
  <c r="T1477" i="23" s="1"/>
  <c r="S1478" i="23"/>
  <c r="T1478" i="23" s="1"/>
  <c r="S1479" i="23"/>
  <c r="T1479" i="23" s="1"/>
  <c r="S1480" i="23"/>
  <c r="T1480" i="23" s="1"/>
  <c r="S1481" i="23"/>
  <c r="T1481" i="23" s="1"/>
  <c r="S1482" i="23"/>
  <c r="T1482" i="23" s="1"/>
  <c r="S1483" i="23"/>
  <c r="T1483" i="23" s="1"/>
  <c r="S1484" i="23"/>
  <c r="T1484" i="23" s="1"/>
  <c r="S1485" i="23"/>
  <c r="T1485" i="23" s="1"/>
  <c r="S1486" i="23"/>
  <c r="T1486" i="23" s="1"/>
  <c r="S1487" i="23"/>
  <c r="T1487" i="23" s="1"/>
  <c r="S1488" i="23"/>
  <c r="T1488" i="23" s="1"/>
  <c r="S1489" i="23"/>
  <c r="T1489" i="23" s="1"/>
  <c r="S1490" i="23"/>
  <c r="T1490" i="23" s="1"/>
  <c r="S1491" i="23"/>
  <c r="T1491" i="23" s="1"/>
  <c r="S1492" i="23"/>
  <c r="T1492" i="23" s="1"/>
  <c r="S1493" i="23"/>
  <c r="T1493" i="23" s="1"/>
  <c r="S1494" i="23"/>
  <c r="T1494" i="23" s="1"/>
  <c r="S1495" i="23"/>
  <c r="T1495" i="23" s="1"/>
  <c r="S1496" i="23"/>
  <c r="T1496" i="23" s="1"/>
  <c r="S1497" i="23"/>
  <c r="T1497" i="23" s="1"/>
  <c r="S1498" i="23"/>
  <c r="T1498" i="23" s="1"/>
  <c r="S1499" i="23"/>
  <c r="T1499" i="23" s="1"/>
  <c r="S1500" i="23"/>
  <c r="T1500" i="23" s="1"/>
  <c r="S1501" i="23"/>
  <c r="T1501" i="23" s="1"/>
  <c r="S1502" i="23"/>
  <c r="T1502" i="23" s="1"/>
  <c r="S1503" i="23"/>
  <c r="T1503" i="23" s="1"/>
  <c r="S1504" i="23"/>
  <c r="T1504" i="23" s="1"/>
  <c r="S1505" i="23"/>
  <c r="T1505" i="23" s="1"/>
  <c r="S1506" i="23"/>
  <c r="T1506" i="23" s="1"/>
  <c r="S1507" i="23"/>
  <c r="T1507" i="23" s="1"/>
  <c r="S1508" i="23"/>
  <c r="T1508" i="23" s="1"/>
  <c r="S1509" i="23"/>
  <c r="T1509" i="23" s="1"/>
  <c r="S1510" i="23"/>
  <c r="T1510" i="23" s="1"/>
  <c r="S1511" i="23"/>
  <c r="T1511" i="23" s="1"/>
  <c r="S1512" i="23"/>
  <c r="T1512" i="23" s="1"/>
  <c r="S1513" i="23"/>
  <c r="T1513" i="23" s="1"/>
  <c r="S1514" i="23"/>
  <c r="T1514" i="23" s="1"/>
  <c r="S1515" i="23"/>
  <c r="T1515" i="23" s="1"/>
  <c r="S1516" i="23"/>
  <c r="T1516" i="23" s="1"/>
  <c r="S1517" i="23"/>
  <c r="T1517" i="23" s="1"/>
  <c r="S1518" i="23"/>
  <c r="T1518" i="23" s="1"/>
  <c r="S1519" i="23"/>
  <c r="T1519" i="23" s="1"/>
  <c r="S1520" i="23"/>
  <c r="T1520" i="23" s="1"/>
  <c r="S1521" i="23"/>
  <c r="T1521" i="23" s="1"/>
  <c r="S1522" i="23"/>
  <c r="T1522" i="23" s="1"/>
  <c r="S1523" i="23"/>
  <c r="T1523" i="23" s="1"/>
  <c r="S1524" i="23"/>
  <c r="T1524" i="23" s="1"/>
  <c r="S1525" i="23"/>
  <c r="T1525" i="23" s="1"/>
  <c r="S1526" i="23"/>
  <c r="T1526" i="23" s="1"/>
  <c r="S1527" i="23"/>
  <c r="T1527" i="23" s="1"/>
  <c r="S1528" i="23"/>
  <c r="T1528" i="23" s="1"/>
  <c r="S1529" i="23"/>
  <c r="T1529" i="23" s="1"/>
  <c r="S1530" i="23"/>
  <c r="T1530" i="23" s="1"/>
  <c r="S1531" i="23"/>
  <c r="T1531" i="23" s="1"/>
  <c r="S1532" i="23"/>
  <c r="T1532" i="23" s="1"/>
  <c r="S1533" i="23"/>
  <c r="T1533" i="23" s="1"/>
  <c r="S1534" i="23"/>
  <c r="T1534" i="23" s="1"/>
  <c r="S1535" i="23"/>
  <c r="T1535" i="23" s="1"/>
  <c r="S1536" i="23"/>
  <c r="T1536" i="23" s="1"/>
  <c r="S1537" i="23"/>
  <c r="T1537" i="23" s="1"/>
  <c r="S1538" i="23"/>
  <c r="T1538" i="23" s="1"/>
  <c r="S1539" i="23"/>
  <c r="T1539" i="23" s="1"/>
  <c r="S1540" i="23"/>
  <c r="T1540" i="23" s="1"/>
  <c r="S1541" i="23"/>
  <c r="T1541" i="23" s="1"/>
  <c r="S1542" i="23"/>
  <c r="T1542" i="23" s="1"/>
  <c r="S1543" i="23"/>
  <c r="T1543" i="23" s="1"/>
  <c r="S1544" i="23"/>
  <c r="T1544" i="23" s="1"/>
  <c r="S1545" i="23"/>
  <c r="T1545" i="23" s="1"/>
  <c r="S1546" i="23"/>
  <c r="T1546" i="23" s="1"/>
  <c r="S1547" i="23"/>
  <c r="T1547" i="23" s="1"/>
  <c r="S1548" i="23"/>
  <c r="T1548" i="23" s="1"/>
  <c r="S1549" i="23"/>
  <c r="T1549" i="23" s="1"/>
  <c r="S1550" i="23"/>
  <c r="T1550" i="23" s="1"/>
  <c r="S1551" i="23"/>
  <c r="T1551" i="23" s="1"/>
  <c r="S1552" i="23"/>
  <c r="T1552" i="23" s="1"/>
  <c r="S1553" i="23"/>
  <c r="T1553" i="23" s="1"/>
  <c r="S1554" i="23"/>
  <c r="T1554" i="23" s="1"/>
  <c r="S1555" i="23"/>
  <c r="T1555" i="23" s="1"/>
  <c r="S1556" i="23"/>
  <c r="T1556" i="23" s="1"/>
  <c r="S1557" i="23"/>
  <c r="T1557" i="23" s="1"/>
  <c r="S1558" i="23"/>
  <c r="T1558" i="23" s="1"/>
  <c r="S1559" i="23"/>
  <c r="T1559" i="23" s="1"/>
  <c r="S1560" i="23"/>
  <c r="T1560" i="23" s="1"/>
  <c r="S1561" i="23"/>
  <c r="T1561" i="23" s="1"/>
  <c r="S1562" i="23"/>
  <c r="T1562" i="23" s="1"/>
  <c r="S1563" i="23"/>
  <c r="T1563" i="23" s="1"/>
  <c r="S1564" i="23"/>
  <c r="T1564" i="23" s="1"/>
  <c r="S1565" i="23"/>
  <c r="T1565" i="23" s="1"/>
  <c r="S1566" i="23"/>
  <c r="T1566" i="23" s="1"/>
  <c r="S1567" i="23"/>
  <c r="T1567" i="23" s="1"/>
  <c r="S1568" i="23"/>
  <c r="T1568" i="23" s="1"/>
  <c r="S1569" i="23"/>
  <c r="T1569" i="23" s="1"/>
  <c r="S1570" i="23"/>
  <c r="T1570" i="23" s="1"/>
  <c r="S1571" i="23"/>
  <c r="T1571" i="23" s="1"/>
  <c r="S1572" i="23"/>
  <c r="T1572" i="23" s="1"/>
  <c r="S1573" i="23"/>
  <c r="T1573" i="23" s="1"/>
  <c r="S1574" i="23"/>
  <c r="T1574" i="23" s="1"/>
  <c r="S1575" i="23"/>
  <c r="T1575" i="23" s="1"/>
  <c r="S1576" i="23"/>
  <c r="T1576" i="23" s="1"/>
  <c r="S1577" i="23"/>
  <c r="T1577" i="23" s="1"/>
  <c r="S1578" i="23"/>
  <c r="T1578" i="23" s="1"/>
  <c r="S1579" i="23"/>
  <c r="T1579" i="23" s="1"/>
  <c r="S1580" i="23"/>
  <c r="T1580" i="23" s="1"/>
  <c r="S1581" i="23"/>
  <c r="T1581" i="23" s="1"/>
  <c r="S1582" i="23"/>
  <c r="T1582" i="23" s="1"/>
  <c r="S1583" i="23"/>
  <c r="T1583" i="23" s="1"/>
  <c r="S1584" i="23"/>
  <c r="T1584" i="23" s="1"/>
  <c r="S1585" i="23"/>
  <c r="T1585" i="23" s="1"/>
  <c r="S1586" i="23"/>
  <c r="T1586" i="23" s="1"/>
  <c r="S1587" i="23"/>
  <c r="T1587" i="23" s="1"/>
  <c r="S1588" i="23"/>
  <c r="T1588" i="23" s="1"/>
  <c r="S1589" i="23"/>
  <c r="T1589" i="23" s="1"/>
  <c r="S1590" i="23"/>
  <c r="T1590" i="23" s="1"/>
  <c r="S1591" i="23"/>
  <c r="T1591" i="23" s="1"/>
  <c r="S1592" i="23"/>
  <c r="T1592" i="23" s="1"/>
  <c r="S1593" i="23"/>
  <c r="T1593" i="23" s="1"/>
  <c r="S1594" i="23"/>
  <c r="T1594" i="23" s="1"/>
  <c r="S1595" i="23"/>
  <c r="T1595" i="23" s="1"/>
  <c r="S1596" i="23"/>
  <c r="T1596" i="23" s="1"/>
  <c r="S1597" i="23"/>
  <c r="T1597" i="23" s="1"/>
  <c r="S1598" i="23"/>
  <c r="T1598" i="23" s="1"/>
  <c r="S1599" i="23"/>
  <c r="T1599" i="23" s="1"/>
  <c r="S1600" i="23"/>
  <c r="T1600" i="23" s="1"/>
  <c r="S1601" i="23"/>
  <c r="T1601" i="23" s="1"/>
  <c r="S1602" i="23"/>
  <c r="T1602" i="23" s="1"/>
  <c r="S1603" i="23"/>
  <c r="T1603" i="23" s="1"/>
  <c r="S1604" i="23"/>
  <c r="T1604" i="23" s="1"/>
  <c r="S1605" i="23"/>
  <c r="T1605" i="23" s="1"/>
  <c r="S1606" i="23"/>
  <c r="T1606" i="23" s="1"/>
  <c r="S1607" i="23"/>
  <c r="T1607" i="23" s="1"/>
  <c r="S1608" i="23"/>
  <c r="T1608" i="23" s="1"/>
  <c r="S1609" i="23"/>
  <c r="T1609" i="23" s="1"/>
  <c r="S1610" i="23"/>
  <c r="T1610" i="23" s="1"/>
  <c r="S1611" i="23"/>
  <c r="T1611" i="23" s="1"/>
  <c r="S1612" i="23"/>
  <c r="T1612" i="23" s="1"/>
  <c r="S1613" i="23"/>
  <c r="T1613" i="23" s="1"/>
  <c r="S1614" i="23"/>
  <c r="T1614" i="23" s="1"/>
  <c r="S1615" i="23"/>
  <c r="T1615" i="23" s="1"/>
  <c r="S1616" i="23"/>
  <c r="T1616" i="23" s="1"/>
  <c r="S1617" i="23"/>
  <c r="T1617" i="23" s="1"/>
  <c r="S1618" i="23"/>
  <c r="T1618" i="23" s="1"/>
  <c r="S1619" i="23"/>
  <c r="T1619" i="23" s="1"/>
  <c r="S1620" i="23"/>
  <c r="T1620" i="23" s="1"/>
  <c r="S1621" i="23"/>
  <c r="T1621" i="23" s="1"/>
  <c r="S1622" i="23"/>
  <c r="T1622" i="23" s="1"/>
  <c r="S1623" i="23"/>
  <c r="T1623" i="23" s="1"/>
  <c r="S1624" i="23"/>
  <c r="T1624" i="23" s="1"/>
  <c r="S1625" i="23"/>
  <c r="T1625" i="23" s="1"/>
  <c r="S1626" i="23"/>
  <c r="T1626" i="23" s="1"/>
  <c r="S1627" i="23"/>
  <c r="T1627" i="23" s="1"/>
  <c r="S1628" i="23"/>
  <c r="T1628" i="23" s="1"/>
  <c r="S1629" i="23"/>
  <c r="T1629" i="23" s="1"/>
  <c r="S1630" i="23"/>
  <c r="T1630" i="23" s="1"/>
  <c r="S1631" i="23"/>
  <c r="T1631" i="23" s="1"/>
  <c r="S1632" i="23"/>
  <c r="T1632" i="23" s="1"/>
  <c r="S1633" i="23"/>
  <c r="T1633" i="23" s="1"/>
  <c r="S1634" i="23"/>
  <c r="T1634" i="23" s="1"/>
  <c r="S1635" i="23"/>
  <c r="T1635" i="23" s="1"/>
  <c r="S1636" i="23"/>
  <c r="T1636" i="23" s="1"/>
  <c r="S1637" i="23"/>
  <c r="T1637" i="23" s="1"/>
  <c r="S1638" i="23"/>
  <c r="T1638" i="23" s="1"/>
  <c r="S1639" i="23"/>
  <c r="T1639" i="23" s="1"/>
  <c r="S1640" i="23"/>
  <c r="T1640" i="23" s="1"/>
  <c r="S1641" i="23"/>
  <c r="T1641" i="23" s="1"/>
  <c r="S1642" i="23"/>
  <c r="T1642" i="23" s="1"/>
  <c r="S1643" i="23"/>
  <c r="T1643" i="23" s="1"/>
  <c r="S1644" i="23"/>
  <c r="T1644" i="23" s="1"/>
  <c r="S1645" i="23"/>
  <c r="T1645" i="23" s="1"/>
  <c r="S1646" i="23"/>
  <c r="T1646" i="23" s="1"/>
  <c r="S1647" i="23"/>
  <c r="T1647" i="23" s="1"/>
  <c r="S1648" i="23"/>
  <c r="T1648" i="23" s="1"/>
  <c r="S1649" i="23"/>
  <c r="T1649" i="23" s="1"/>
  <c r="S1650" i="23"/>
  <c r="T1650" i="23" s="1"/>
  <c r="S1651" i="23"/>
  <c r="T1651" i="23" s="1"/>
  <c r="S1652" i="23"/>
  <c r="T1652" i="23" s="1"/>
  <c r="S1653" i="23"/>
  <c r="T1653" i="23" s="1"/>
  <c r="S1654" i="23"/>
  <c r="T1654" i="23" s="1"/>
  <c r="S1655" i="23"/>
  <c r="T1655" i="23" s="1"/>
  <c r="S1656" i="23"/>
  <c r="T1656" i="23" s="1"/>
  <c r="S1657" i="23"/>
  <c r="T1657" i="23" s="1"/>
  <c r="S1658" i="23"/>
  <c r="T1658" i="23" s="1"/>
  <c r="S1659" i="23"/>
  <c r="T1659" i="23" s="1"/>
  <c r="S1660" i="23"/>
  <c r="T1660" i="23" s="1"/>
  <c r="S1661" i="23"/>
  <c r="T1661" i="23" s="1"/>
  <c r="S1662" i="23"/>
  <c r="T1662" i="23" s="1"/>
  <c r="S1663" i="23"/>
  <c r="T1663" i="23" s="1"/>
  <c r="S1664" i="23"/>
  <c r="T1664" i="23" s="1"/>
  <c r="S1665" i="23"/>
  <c r="T1665" i="23" s="1"/>
  <c r="S1666" i="23"/>
  <c r="T1666" i="23" s="1"/>
  <c r="S1667" i="23"/>
  <c r="T1667" i="23" s="1"/>
  <c r="S1668" i="23"/>
  <c r="T1668" i="23" s="1"/>
  <c r="S1669" i="23"/>
  <c r="T1669" i="23" s="1"/>
  <c r="S1670" i="23"/>
  <c r="T1670" i="23" s="1"/>
  <c r="S1671" i="23"/>
  <c r="T1671" i="23" s="1"/>
  <c r="S1672" i="23"/>
  <c r="T1672" i="23" s="1"/>
  <c r="S1673" i="23"/>
  <c r="T1673" i="23" s="1"/>
  <c r="S1674" i="23"/>
  <c r="T1674" i="23" s="1"/>
  <c r="S1675" i="23"/>
  <c r="T1675" i="23" s="1"/>
  <c r="S1676" i="23"/>
  <c r="T1676" i="23" s="1"/>
  <c r="S1677" i="23"/>
  <c r="T1677" i="23" s="1"/>
  <c r="S1678" i="23"/>
  <c r="T1678" i="23" s="1"/>
  <c r="S1679" i="23"/>
  <c r="T1679" i="23" s="1"/>
  <c r="S1680" i="23"/>
  <c r="T1680" i="23" s="1"/>
  <c r="S1681" i="23"/>
  <c r="T1681" i="23" s="1"/>
  <c r="S1682" i="23"/>
  <c r="T1682" i="23" s="1"/>
  <c r="S1683" i="23"/>
  <c r="T1683" i="23" s="1"/>
  <c r="S1684" i="23"/>
  <c r="T1684" i="23" s="1"/>
  <c r="S1685" i="23"/>
  <c r="T1685" i="23" s="1"/>
  <c r="S1686" i="23"/>
  <c r="T1686" i="23" s="1"/>
  <c r="S1687" i="23"/>
  <c r="T1687" i="23" s="1"/>
  <c r="S1688" i="23"/>
  <c r="T1688" i="23" s="1"/>
  <c r="S1689" i="23"/>
  <c r="T1689" i="23" s="1"/>
  <c r="S1690" i="23"/>
  <c r="T1690" i="23" s="1"/>
  <c r="S1691" i="23"/>
  <c r="T1691" i="23" s="1"/>
  <c r="S1692" i="23"/>
  <c r="T1692" i="23" s="1"/>
  <c r="S1693" i="23"/>
  <c r="T1693" i="23" s="1"/>
  <c r="S1694" i="23"/>
  <c r="T1694" i="23" s="1"/>
  <c r="S1695" i="23"/>
  <c r="T1695" i="23" s="1"/>
  <c r="S1696" i="23"/>
  <c r="T1696" i="23" s="1"/>
  <c r="S1697" i="23"/>
  <c r="T1697" i="23" s="1"/>
  <c r="S1698" i="23"/>
  <c r="T1698" i="23" s="1"/>
  <c r="S1699" i="23"/>
  <c r="T1699" i="23" s="1"/>
  <c r="S1700" i="23"/>
  <c r="T1700" i="23" s="1"/>
  <c r="S1701" i="23"/>
  <c r="T1701" i="23" s="1"/>
  <c r="S1702" i="23"/>
  <c r="T1702" i="23" s="1"/>
  <c r="S1703" i="23"/>
  <c r="T1703" i="23" s="1"/>
  <c r="S1704" i="23"/>
  <c r="T1704" i="23" s="1"/>
  <c r="S1705" i="23"/>
  <c r="T1705" i="23" s="1"/>
  <c r="S1706" i="23"/>
  <c r="T1706" i="23" s="1"/>
  <c r="S1707" i="23"/>
  <c r="T1707" i="23" s="1"/>
  <c r="S1708" i="23"/>
  <c r="T1708" i="23" s="1"/>
  <c r="S1709" i="23"/>
  <c r="T1709" i="23" s="1"/>
  <c r="S1710" i="23"/>
  <c r="T1710" i="23" s="1"/>
  <c r="S1711" i="23"/>
  <c r="T1711" i="23" s="1"/>
  <c r="S1712" i="23"/>
  <c r="T1712" i="23" s="1"/>
  <c r="S1713" i="23"/>
  <c r="T1713" i="23" s="1"/>
  <c r="S1714" i="23"/>
  <c r="T1714" i="23" s="1"/>
  <c r="S1715" i="23"/>
  <c r="T1715" i="23" s="1"/>
  <c r="S1716" i="23"/>
  <c r="T1716" i="23" s="1"/>
  <c r="S1717" i="23"/>
  <c r="T1717" i="23" s="1"/>
  <c r="S1718" i="23"/>
  <c r="T1718" i="23" s="1"/>
  <c r="S1719" i="23"/>
  <c r="T1719" i="23" s="1"/>
  <c r="S1720" i="23"/>
  <c r="T1720" i="23" s="1"/>
  <c r="S1721" i="23"/>
  <c r="T1721" i="23" s="1"/>
  <c r="S1722" i="23"/>
  <c r="T1722" i="23" s="1"/>
  <c r="S1723" i="23"/>
  <c r="T1723" i="23" s="1"/>
  <c r="S1724" i="23"/>
  <c r="T1724" i="23" s="1"/>
  <c r="S1725" i="23"/>
  <c r="T1725" i="23" s="1"/>
  <c r="S1726" i="23"/>
  <c r="T1726" i="23" s="1"/>
  <c r="S1727" i="23"/>
  <c r="T1727" i="23" s="1"/>
  <c r="S1728" i="23"/>
  <c r="T1728" i="23" s="1"/>
  <c r="S1729" i="23"/>
  <c r="T1729" i="23" s="1"/>
  <c r="S1730" i="23"/>
  <c r="T1730" i="23" s="1"/>
  <c r="S1731" i="23"/>
  <c r="T1731" i="23" s="1"/>
  <c r="S1732" i="23"/>
  <c r="T1732" i="23" s="1"/>
  <c r="S1733" i="23"/>
  <c r="T1733" i="23" s="1"/>
  <c r="S1734" i="23"/>
  <c r="T1734" i="23" s="1"/>
  <c r="S1735" i="23"/>
  <c r="T1735" i="23" s="1"/>
  <c r="S1736" i="23"/>
  <c r="T1736" i="23" s="1"/>
  <c r="S1737" i="23"/>
  <c r="T1737" i="23" s="1"/>
  <c r="S1738" i="23"/>
  <c r="T1738" i="23" s="1"/>
  <c r="S1739" i="23"/>
  <c r="T1739" i="23" s="1"/>
  <c r="S1740" i="23"/>
  <c r="T1740" i="23" s="1"/>
  <c r="S1741" i="23"/>
  <c r="T1741" i="23" s="1"/>
  <c r="S1742" i="23"/>
  <c r="T1742" i="23" s="1"/>
  <c r="S1743" i="23"/>
  <c r="T1743" i="23" s="1"/>
  <c r="S1744" i="23"/>
  <c r="T1744" i="23" s="1"/>
  <c r="S1745" i="23"/>
  <c r="T1745" i="23" s="1"/>
  <c r="S1746" i="23"/>
  <c r="T1746" i="23" s="1"/>
  <c r="S1747" i="23"/>
  <c r="T1747" i="23" s="1"/>
  <c r="S1748" i="23"/>
  <c r="T1748" i="23" s="1"/>
  <c r="S1749" i="23"/>
  <c r="T1749" i="23" s="1"/>
  <c r="S1750" i="23"/>
  <c r="T1750" i="23" s="1"/>
  <c r="S1751" i="23"/>
  <c r="T1751" i="23" s="1"/>
  <c r="S1752" i="23"/>
  <c r="T1752" i="23" s="1"/>
  <c r="S1753" i="23"/>
  <c r="T1753" i="23" s="1"/>
  <c r="S1754" i="23"/>
  <c r="T1754" i="23" s="1"/>
  <c r="S1755" i="23"/>
  <c r="T1755" i="23" s="1"/>
  <c r="S1756" i="23"/>
  <c r="T1756" i="23" s="1"/>
  <c r="S1757" i="23"/>
  <c r="T1757" i="23" s="1"/>
  <c r="S1758" i="23"/>
  <c r="T1758" i="23" s="1"/>
  <c r="S1759" i="23"/>
  <c r="T1759" i="23" s="1"/>
  <c r="S1760" i="23"/>
  <c r="T1760" i="23" s="1"/>
  <c r="S1761" i="23"/>
  <c r="T1761" i="23" s="1"/>
  <c r="S1762" i="23"/>
  <c r="T1762" i="23" s="1"/>
  <c r="S1763" i="23"/>
  <c r="T1763" i="23" s="1"/>
  <c r="S1764" i="23"/>
  <c r="T1764" i="23" s="1"/>
  <c r="S1765" i="23"/>
  <c r="T1765" i="23" s="1"/>
  <c r="S1766" i="23"/>
  <c r="T1766" i="23" s="1"/>
  <c r="S1767" i="23"/>
  <c r="T1767" i="23" s="1"/>
  <c r="S1768" i="23"/>
  <c r="T1768" i="23" s="1"/>
  <c r="S1769" i="23"/>
  <c r="T1769" i="23" s="1"/>
  <c r="S1770" i="23"/>
  <c r="T1770" i="23" s="1"/>
  <c r="S1771" i="23"/>
  <c r="T1771" i="23" s="1"/>
  <c r="S1772" i="23"/>
  <c r="T1772" i="23" s="1"/>
  <c r="S1773" i="23"/>
  <c r="T1773" i="23" s="1"/>
  <c r="S1774" i="23"/>
  <c r="T1774" i="23" s="1"/>
  <c r="S1775" i="23"/>
  <c r="T1775" i="23" s="1"/>
  <c r="S1776" i="23"/>
  <c r="T1776" i="23" s="1"/>
  <c r="S1777" i="23"/>
  <c r="T1777" i="23" s="1"/>
  <c r="S1778" i="23"/>
  <c r="T1778" i="23" s="1"/>
  <c r="S1779" i="23"/>
  <c r="T1779" i="23" s="1"/>
  <c r="S1780" i="23"/>
  <c r="T1780" i="23" s="1"/>
  <c r="S1781" i="23"/>
  <c r="T1781" i="23" s="1"/>
  <c r="S1782" i="23"/>
  <c r="T1782" i="23" s="1"/>
  <c r="S1783" i="23"/>
  <c r="T1783" i="23" s="1"/>
  <c r="S1784" i="23"/>
  <c r="T1784" i="23" s="1"/>
  <c r="S1785" i="23"/>
  <c r="T1785" i="23" s="1"/>
  <c r="S1786" i="23"/>
  <c r="T1786" i="23" s="1"/>
  <c r="S1787" i="23"/>
  <c r="T1787" i="23" s="1"/>
  <c r="S1788" i="23"/>
  <c r="T1788" i="23" s="1"/>
  <c r="S1789" i="23"/>
  <c r="T1789" i="23" s="1"/>
  <c r="S1790" i="23"/>
  <c r="T1790" i="23" s="1"/>
  <c r="S1791" i="23"/>
  <c r="T1791" i="23" s="1"/>
  <c r="S1792" i="23"/>
  <c r="T1792" i="23" s="1"/>
  <c r="S1793" i="23"/>
  <c r="T1793" i="23" s="1"/>
  <c r="S1794" i="23"/>
  <c r="T1794" i="23" s="1"/>
  <c r="S1795" i="23"/>
  <c r="T1795" i="23" s="1"/>
  <c r="S1796" i="23"/>
  <c r="T1796" i="23" s="1"/>
  <c r="S1797" i="23"/>
  <c r="T1797" i="23" s="1"/>
  <c r="S1798" i="23"/>
  <c r="T1798" i="23" s="1"/>
  <c r="S1799" i="23"/>
  <c r="T1799" i="23" s="1"/>
  <c r="S1800" i="23"/>
  <c r="T1800" i="23" s="1"/>
  <c r="S1801" i="23"/>
  <c r="T1801" i="23" s="1"/>
  <c r="S1802" i="23"/>
  <c r="T1802" i="23" s="1"/>
  <c r="S1803" i="23"/>
  <c r="T1803" i="23" s="1"/>
  <c r="S1804" i="23"/>
  <c r="T1804" i="23" s="1"/>
  <c r="S1805" i="23"/>
  <c r="T1805" i="23" s="1"/>
  <c r="S1806" i="23"/>
  <c r="T1806" i="23" s="1"/>
  <c r="S1807" i="23"/>
  <c r="T1807" i="23" s="1"/>
  <c r="S1808" i="23"/>
  <c r="T1808" i="23" s="1"/>
  <c r="S1809" i="23"/>
  <c r="T1809" i="23" s="1"/>
  <c r="S1810" i="23"/>
  <c r="T1810" i="23" s="1"/>
  <c r="S1811" i="23"/>
  <c r="T1811" i="23" s="1"/>
  <c r="S1812" i="23"/>
  <c r="T1812" i="23" s="1"/>
  <c r="S1813" i="23"/>
  <c r="T1813" i="23" s="1"/>
  <c r="S1814" i="23"/>
  <c r="T1814" i="23" s="1"/>
  <c r="S1815" i="23"/>
  <c r="T1815" i="23" s="1"/>
  <c r="S1816" i="23"/>
  <c r="T1816" i="23" s="1"/>
  <c r="S1817" i="23"/>
  <c r="T1817" i="23" s="1"/>
  <c r="S1818" i="23"/>
  <c r="T1818" i="23" s="1"/>
  <c r="S1819" i="23"/>
  <c r="T1819" i="23" s="1"/>
  <c r="S1820" i="23"/>
  <c r="T1820" i="23" s="1"/>
  <c r="S1821" i="23"/>
  <c r="T1821" i="23" s="1"/>
  <c r="S1822" i="23"/>
  <c r="T1822" i="23" s="1"/>
  <c r="S1823" i="23"/>
  <c r="T1823" i="23" s="1"/>
  <c r="S1824" i="23"/>
  <c r="T1824" i="23" s="1"/>
  <c r="S1825" i="23"/>
  <c r="T1825" i="23" s="1"/>
  <c r="S1826" i="23"/>
  <c r="T1826" i="23" s="1"/>
  <c r="S1827" i="23"/>
  <c r="T1827" i="23" s="1"/>
  <c r="S1828" i="23"/>
  <c r="T1828" i="23" s="1"/>
  <c r="S1829" i="23"/>
  <c r="T1829" i="23" s="1"/>
  <c r="S1830" i="23"/>
  <c r="T1830" i="23" s="1"/>
  <c r="S1831" i="23"/>
  <c r="T1831" i="23" s="1"/>
  <c r="S1832" i="23"/>
  <c r="T1832" i="23" s="1"/>
  <c r="S1833" i="23"/>
  <c r="T1833" i="23" s="1"/>
  <c r="S1834" i="23"/>
  <c r="T1834" i="23" s="1"/>
  <c r="S1835" i="23"/>
  <c r="T1835" i="23" s="1"/>
  <c r="S1836" i="23"/>
  <c r="T1836" i="23" s="1"/>
  <c r="S1837" i="23"/>
  <c r="T1837" i="23" s="1"/>
  <c r="S1838" i="23"/>
  <c r="T1838" i="23" s="1"/>
  <c r="S1839" i="23"/>
  <c r="T1839" i="23" s="1"/>
  <c r="S1840" i="23"/>
  <c r="T1840" i="23" s="1"/>
  <c r="S1841" i="23"/>
  <c r="T1841" i="23" s="1"/>
  <c r="S1842" i="23"/>
  <c r="T1842" i="23" s="1"/>
  <c r="S1843" i="23"/>
  <c r="T1843" i="23" s="1"/>
  <c r="S1844" i="23"/>
  <c r="T1844" i="23" s="1"/>
  <c r="S1845" i="23"/>
  <c r="T1845" i="23" s="1"/>
  <c r="S1846" i="23"/>
  <c r="T1846" i="23" s="1"/>
  <c r="S1847" i="23"/>
  <c r="T1847" i="23" s="1"/>
  <c r="S1848" i="23"/>
  <c r="T1848" i="23" s="1"/>
  <c r="S1849" i="23"/>
  <c r="T1849" i="23" s="1"/>
  <c r="S1850" i="23"/>
  <c r="T1850" i="23" s="1"/>
  <c r="S1851" i="23"/>
  <c r="T1851" i="23" s="1"/>
  <c r="S1852" i="23"/>
  <c r="T1852" i="23" s="1"/>
  <c r="S1853" i="23"/>
  <c r="T1853" i="23" s="1"/>
  <c r="S1854" i="23"/>
  <c r="T1854" i="23" s="1"/>
  <c r="S1855" i="23"/>
  <c r="T1855" i="23" s="1"/>
  <c r="S1856" i="23"/>
  <c r="T1856" i="23" s="1"/>
  <c r="S1857" i="23"/>
  <c r="T1857" i="23" s="1"/>
  <c r="S1858" i="23"/>
  <c r="T1858" i="23" s="1"/>
  <c r="S1859" i="23"/>
  <c r="T1859" i="23" s="1"/>
  <c r="S1860" i="23"/>
  <c r="T1860" i="23" s="1"/>
  <c r="S1861" i="23"/>
  <c r="T1861" i="23" s="1"/>
  <c r="S1862" i="23"/>
  <c r="T1862" i="23" s="1"/>
  <c r="S1863" i="23"/>
  <c r="T1863" i="23" s="1"/>
  <c r="S1864" i="23"/>
  <c r="T1864" i="23" s="1"/>
  <c r="S1865" i="23"/>
  <c r="T1865" i="23" s="1"/>
  <c r="S1866" i="23"/>
  <c r="T1866" i="23" s="1"/>
  <c r="S1867" i="23"/>
  <c r="T1867" i="23" s="1"/>
  <c r="S1868" i="23"/>
  <c r="T1868" i="23" s="1"/>
  <c r="S1869" i="23"/>
  <c r="T1869" i="23" s="1"/>
  <c r="S1870" i="23"/>
  <c r="T1870" i="23" s="1"/>
  <c r="S1871" i="23"/>
  <c r="T1871" i="23" s="1"/>
  <c r="S1872" i="23"/>
  <c r="T1872" i="23" s="1"/>
  <c r="S1873" i="23"/>
  <c r="T1873" i="23" s="1"/>
  <c r="S1874" i="23"/>
  <c r="T1874" i="23" s="1"/>
  <c r="S1875" i="23"/>
  <c r="T1875" i="23" s="1"/>
  <c r="S1876" i="23"/>
  <c r="T1876" i="23" s="1"/>
  <c r="S1877" i="23"/>
  <c r="T1877" i="23" s="1"/>
  <c r="S1878" i="23"/>
  <c r="T1878" i="23" s="1"/>
  <c r="S1879" i="23"/>
  <c r="T1879" i="23" s="1"/>
  <c r="S1880" i="23"/>
  <c r="T1880" i="23" s="1"/>
  <c r="S1881" i="23"/>
  <c r="T1881" i="23" s="1"/>
  <c r="S1882" i="23"/>
  <c r="T1882" i="23" s="1"/>
  <c r="S1883" i="23"/>
  <c r="T1883" i="23" s="1"/>
  <c r="S1884" i="23"/>
  <c r="T1884" i="23" s="1"/>
  <c r="S1885" i="23"/>
  <c r="T1885" i="23" s="1"/>
  <c r="S1886" i="23"/>
  <c r="T1886" i="23" s="1"/>
  <c r="S1887" i="23"/>
  <c r="T1887" i="23" s="1"/>
  <c r="S1888" i="23"/>
  <c r="T1888" i="23" s="1"/>
  <c r="S1889" i="23"/>
  <c r="T1889" i="23" s="1"/>
  <c r="S1890" i="23"/>
  <c r="T1890" i="23" s="1"/>
  <c r="S1891" i="23"/>
  <c r="T1891" i="23" s="1"/>
  <c r="S1892" i="23"/>
  <c r="T1892" i="23" s="1"/>
  <c r="S1893" i="23"/>
  <c r="T1893" i="23" s="1"/>
  <c r="S1894" i="23"/>
  <c r="T1894" i="23" s="1"/>
  <c r="S1895" i="23"/>
  <c r="T1895" i="23" s="1"/>
  <c r="S1896" i="23"/>
  <c r="T1896" i="23" s="1"/>
  <c r="S1897" i="23"/>
  <c r="T1897" i="23" s="1"/>
  <c r="S1898" i="23"/>
  <c r="T1898" i="23" s="1"/>
  <c r="S1899" i="23"/>
  <c r="T1899" i="23" s="1"/>
  <c r="S1900" i="23"/>
  <c r="T1900" i="23" s="1"/>
  <c r="S1901" i="23"/>
  <c r="T1901" i="23" s="1"/>
  <c r="S1902" i="23"/>
  <c r="T1902" i="23" s="1"/>
  <c r="S1903" i="23"/>
  <c r="T1903" i="23" s="1"/>
  <c r="S1904" i="23"/>
  <c r="T1904" i="23" s="1"/>
  <c r="S1905" i="23"/>
  <c r="T1905" i="23" s="1"/>
  <c r="S1906" i="23"/>
  <c r="T1906" i="23" s="1"/>
  <c r="S1907" i="23"/>
  <c r="T1907" i="23" s="1"/>
  <c r="S1908" i="23"/>
  <c r="T1908" i="23" s="1"/>
  <c r="S1909" i="23"/>
  <c r="T1909" i="23" s="1"/>
  <c r="S1910" i="23"/>
  <c r="T1910" i="23" s="1"/>
  <c r="S1911" i="23"/>
  <c r="T1911" i="23" s="1"/>
  <c r="S1912" i="23"/>
  <c r="T1912" i="23" s="1"/>
  <c r="S1913" i="23"/>
  <c r="T1913" i="23" s="1"/>
  <c r="S1914" i="23"/>
  <c r="T1914" i="23" s="1"/>
  <c r="S1915" i="23"/>
  <c r="T1915" i="23" s="1"/>
  <c r="S1916" i="23"/>
  <c r="T1916" i="23" s="1"/>
  <c r="S1917" i="23"/>
  <c r="T1917" i="23" s="1"/>
  <c r="S1918" i="23"/>
  <c r="T1918" i="23" s="1"/>
  <c r="S1919" i="23"/>
  <c r="T1919" i="23" s="1"/>
  <c r="S1920" i="23"/>
  <c r="T1920" i="23" s="1"/>
  <c r="S1921" i="23"/>
  <c r="T1921" i="23" s="1"/>
  <c r="S1922" i="23"/>
  <c r="T1922" i="23" s="1"/>
  <c r="S1923" i="23"/>
  <c r="T1923" i="23" s="1"/>
  <c r="S1924" i="23"/>
  <c r="T1924" i="23" s="1"/>
  <c r="S1925" i="23"/>
  <c r="T1925" i="23" s="1"/>
  <c r="S1926" i="23"/>
  <c r="T1926" i="23" s="1"/>
  <c r="S1927" i="23"/>
  <c r="T1927" i="23" s="1"/>
  <c r="S1928" i="23"/>
  <c r="T1928" i="23" s="1"/>
  <c r="S1929" i="23"/>
  <c r="T1929" i="23" s="1"/>
  <c r="S1930" i="23"/>
  <c r="T1930" i="23" s="1"/>
  <c r="S1931" i="23"/>
  <c r="T1931" i="23" s="1"/>
  <c r="S1932" i="23"/>
  <c r="T1932" i="23" s="1"/>
  <c r="S1933" i="23"/>
  <c r="T1933" i="23" s="1"/>
  <c r="S1934" i="23"/>
  <c r="T1934" i="23" s="1"/>
  <c r="S1935" i="23"/>
  <c r="T1935" i="23" s="1"/>
  <c r="S1936" i="23"/>
  <c r="T1936" i="23" s="1"/>
  <c r="S1937" i="23"/>
  <c r="T1937" i="23" s="1"/>
  <c r="S1938" i="23"/>
  <c r="T1938" i="23" s="1"/>
  <c r="S1939" i="23"/>
  <c r="T1939" i="23" s="1"/>
  <c r="S1940" i="23"/>
  <c r="T1940" i="23" s="1"/>
  <c r="S1941" i="23"/>
  <c r="T1941" i="23" s="1"/>
  <c r="S1942" i="23"/>
  <c r="T1942" i="23" s="1"/>
  <c r="S1943" i="23"/>
  <c r="T1943" i="23" s="1"/>
  <c r="S1944" i="23"/>
  <c r="T1944" i="23" s="1"/>
  <c r="S1945" i="23"/>
  <c r="T1945" i="23" s="1"/>
  <c r="S1946" i="23"/>
  <c r="T1946" i="23" s="1"/>
  <c r="S1947" i="23"/>
  <c r="T1947" i="23" s="1"/>
  <c r="S1948" i="23"/>
  <c r="T1948" i="23" s="1"/>
  <c r="S1949" i="23"/>
  <c r="T1949" i="23" s="1"/>
  <c r="S1950" i="23"/>
  <c r="T1950" i="23" s="1"/>
  <c r="S1951" i="23"/>
  <c r="T1951" i="23" s="1"/>
  <c r="S1952" i="23"/>
  <c r="T1952" i="23" s="1"/>
  <c r="S1953" i="23"/>
  <c r="T1953" i="23" s="1"/>
  <c r="S1954" i="23"/>
  <c r="T1954" i="23" s="1"/>
  <c r="S1955" i="23"/>
  <c r="T1955" i="23" s="1"/>
  <c r="S1956" i="23"/>
  <c r="T1956" i="23" s="1"/>
  <c r="S1957" i="23"/>
  <c r="T1957" i="23" s="1"/>
  <c r="S1958" i="23"/>
  <c r="T1958" i="23" s="1"/>
  <c r="S1959" i="23"/>
  <c r="T1959" i="23" s="1"/>
  <c r="S1960" i="23"/>
  <c r="T1960" i="23" s="1"/>
  <c r="S1961" i="23"/>
  <c r="T1961" i="23" s="1"/>
  <c r="S1962" i="23"/>
  <c r="T1962" i="23" s="1"/>
  <c r="S1963" i="23"/>
  <c r="T1963" i="23" s="1"/>
  <c r="S1964" i="23"/>
  <c r="T1964" i="23" s="1"/>
  <c r="S1965" i="23"/>
  <c r="T1965" i="23" s="1"/>
  <c r="S1966" i="23"/>
  <c r="T1966" i="23" s="1"/>
  <c r="S1967" i="23"/>
  <c r="T1967" i="23" s="1"/>
  <c r="S1968" i="23"/>
  <c r="T1968" i="23" s="1"/>
  <c r="S1969" i="23"/>
  <c r="T1969" i="23" s="1"/>
  <c r="S1970" i="23"/>
  <c r="T1970" i="23" s="1"/>
  <c r="S1971" i="23"/>
  <c r="T1971" i="23" s="1"/>
  <c r="S1972" i="23"/>
  <c r="T1972" i="23" s="1"/>
  <c r="S1973" i="23"/>
  <c r="T1973" i="23" s="1"/>
  <c r="S1974" i="23"/>
  <c r="T1974" i="23" s="1"/>
  <c r="S1975" i="23"/>
  <c r="T1975" i="23" s="1"/>
  <c r="S1976" i="23"/>
  <c r="T1976" i="23" s="1"/>
  <c r="S1977" i="23"/>
  <c r="T1977" i="23" s="1"/>
  <c r="S1978" i="23"/>
  <c r="T1978" i="23" s="1"/>
  <c r="S1979" i="23"/>
  <c r="T1979" i="23" s="1"/>
  <c r="S1980" i="23"/>
  <c r="T1980" i="23" s="1"/>
  <c r="S1981" i="23"/>
  <c r="T1981" i="23" s="1"/>
  <c r="S1982" i="23"/>
  <c r="T1982" i="23" s="1"/>
  <c r="S1983" i="23"/>
  <c r="T1983" i="23" s="1"/>
  <c r="S1984" i="23"/>
  <c r="T1984" i="23" s="1"/>
  <c r="S1985" i="23"/>
  <c r="T1985" i="23" s="1"/>
  <c r="S1986" i="23"/>
  <c r="T1986" i="23" s="1"/>
  <c r="S1987" i="23"/>
  <c r="T1987" i="23" s="1"/>
  <c r="S1988" i="23"/>
  <c r="T1988" i="23" s="1"/>
  <c r="S1989" i="23"/>
  <c r="T1989" i="23" s="1"/>
  <c r="S1990" i="23"/>
  <c r="T1990" i="23" s="1"/>
  <c r="S1991" i="23"/>
  <c r="T1991" i="23" s="1"/>
  <c r="S1992" i="23"/>
  <c r="T1992" i="23" s="1"/>
  <c r="S1993" i="23"/>
  <c r="T1993" i="23" s="1"/>
  <c r="S1994" i="23"/>
  <c r="T1994" i="23" s="1"/>
  <c r="S1995" i="23"/>
  <c r="T1995" i="23" s="1"/>
  <c r="S1996" i="23"/>
  <c r="T1996" i="23" s="1"/>
  <c r="S1997" i="23"/>
  <c r="T1997" i="23" s="1"/>
  <c r="S1998" i="23"/>
  <c r="T1998" i="23" s="1"/>
  <c r="S1999" i="23"/>
  <c r="T1999" i="23" s="1"/>
  <c r="S2000" i="23"/>
  <c r="T2000" i="23" s="1"/>
  <c r="S2001" i="23"/>
  <c r="T2001" i="23" s="1"/>
  <c r="S2002" i="23"/>
  <c r="T2002" i="23" s="1"/>
  <c r="S2003" i="23"/>
  <c r="T2003" i="23" s="1"/>
  <c r="S2004" i="23"/>
  <c r="T2004" i="23" s="1"/>
  <c r="S2005" i="23"/>
  <c r="T2005" i="23" s="1"/>
  <c r="S2006" i="23"/>
  <c r="T2006" i="23" s="1"/>
  <c r="S2007" i="23"/>
  <c r="T2007" i="23" s="1"/>
  <c r="S2008" i="23"/>
  <c r="T2008" i="23" s="1"/>
  <c r="S2009" i="23"/>
  <c r="T2009" i="23" s="1"/>
  <c r="S2010" i="23"/>
  <c r="T2010" i="23" s="1"/>
  <c r="S2011" i="23"/>
  <c r="T2011" i="23" s="1"/>
  <c r="S2012" i="23"/>
  <c r="T2012" i="23" s="1"/>
  <c r="S2013" i="23"/>
  <c r="T2013" i="23" s="1"/>
  <c r="S2014" i="23"/>
  <c r="T2014" i="23" s="1"/>
  <c r="S2015" i="23"/>
  <c r="T2015" i="23" s="1"/>
  <c r="S2016" i="23"/>
  <c r="T2016" i="23" s="1"/>
  <c r="S2017" i="23"/>
  <c r="T2017" i="23" s="1"/>
  <c r="S2018" i="23"/>
  <c r="T2018" i="23" s="1"/>
  <c r="S2019" i="23"/>
  <c r="T2019" i="23" s="1"/>
  <c r="S2020" i="23"/>
  <c r="T2020" i="23" s="1"/>
  <c r="S2021" i="23"/>
  <c r="T2021" i="23" s="1"/>
  <c r="S2022" i="23"/>
  <c r="T2022" i="23" s="1"/>
  <c r="S2023" i="23"/>
  <c r="T2023" i="23" s="1"/>
  <c r="S2024" i="23"/>
  <c r="T2024" i="23" s="1"/>
  <c r="S2025" i="23"/>
  <c r="T2025" i="23" s="1"/>
  <c r="S2026" i="23"/>
  <c r="T2026" i="23" s="1"/>
  <c r="S2027" i="23"/>
  <c r="T2027" i="23" s="1"/>
  <c r="S2028" i="23"/>
  <c r="T2028" i="23" s="1"/>
  <c r="S2029" i="23"/>
  <c r="T2029" i="23" s="1"/>
  <c r="S2030" i="23"/>
  <c r="T2030" i="23" s="1"/>
  <c r="S2031" i="23"/>
  <c r="T2031" i="23" s="1"/>
  <c r="S2032" i="23"/>
  <c r="T2032" i="23" s="1"/>
  <c r="S2033" i="23"/>
  <c r="T2033" i="23" s="1"/>
  <c r="S2034" i="23"/>
  <c r="T2034" i="23" s="1"/>
  <c r="S2035" i="23"/>
  <c r="T2035" i="23" s="1"/>
  <c r="S2036" i="23"/>
  <c r="T2036" i="23" s="1"/>
  <c r="S2037" i="23"/>
  <c r="T2037" i="23" s="1"/>
  <c r="S2038" i="23"/>
  <c r="T2038" i="23" s="1"/>
  <c r="S2039" i="23"/>
  <c r="T2039" i="23" s="1"/>
  <c r="S2040" i="23"/>
  <c r="T2040" i="23" s="1"/>
  <c r="S2041" i="23"/>
  <c r="T2041" i="23" s="1"/>
  <c r="S2042" i="23"/>
  <c r="T2042" i="23" s="1"/>
  <c r="S2043" i="23"/>
  <c r="T2043" i="23" s="1"/>
  <c r="S2044" i="23"/>
  <c r="T2044" i="23" s="1"/>
  <c r="S2045" i="23"/>
  <c r="T2045" i="23" s="1"/>
  <c r="S2046" i="23"/>
  <c r="T2046" i="23" s="1"/>
  <c r="S2047" i="23"/>
  <c r="T2047" i="23" s="1"/>
  <c r="S2048" i="23"/>
  <c r="T2048" i="23" s="1"/>
  <c r="S2049" i="23"/>
  <c r="T2049" i="23" s="1"/>
  <c r="S2050" i="23"/>
  <c r="T2050" i="23" s="1"/>
  <c r="S2051" i="23"/>
  <c r="T2051" i="23" s="1"/>
  <c r="S2052" i="23"/>
  <c r="T2052" i="23" s="1"/>
  <c r="S2053" i="23"/>
  <c r="T2053" i="23" s="1"/>
  <c r="S2054" i="23"/>
  <c r="T2054" i="23" s="1"/>
  <c r="S2055" i="23"/>
  <c r="T2055" i="23" s="1"/>
  <c r="S2056" i="23"/>
  <c r="T2056" i="23" s="1"/>
  <c r="S2057" i="23"/>
  <c r="T2057" i="23" s="1"/>
  <c r="S2058" i="23"/>
  <c r="T2058" i="23" s="1"/>
  <c r="S2059" i="23"/>
  <c r="T2059" i="23" s="1"/>
  <c r="S2060" i="23"/>
  <c r="T2060" i="23" s="1"/>
  <c r="S2061" i="23"/>
  <c r="T2061" i="23" s="1"/>
  <c r="S2062" i="23"/>
  <c r="T2062" i="23" s="1"/>
  <c r="S2063" i="23"/>
  <c r="T2063" i="23" s="1"/>
  <c r="S2064" i="23"/>
  <c r="T2064" i="23" s="1"/>
  <c r="S2065" i="23"/>
  <c r="T2065" i="23" s="1"/>
  <c r="S2066" i="23"/>
  <c r="T2066" i="23" s="1"/>
  <c r="S2067" i="23"/>
  <c r="T2067" i="23" s="1"/>
  <c r="S2068" i="23"/>
  <c r="T2068" i="23" s="1"/>
  <c r="S2069" i="23"/>
  <c r="T2069" i="23" s="1"/>
  <c r="S2070" i="23"/>
  <c r="T2070" i="23" s="1"/>
  <c r="S2071" i="23"/>
  <c r="T2071" i="23" s="1"/>
  <c r="S2072" i="23"/>
  <c r="T2072" i="23" s="1"/>
  <c r="S2073" i="23"/>
  <c r="T2073" i="23" s="1"/>
  <c r="S2074" i="23"/>
  <c r="T2074" i="23" s="1"/>
  <c r="S2075" i="23"/>
  <c r="T2075" i="23" s="1"/>
  <c r="S2076" i="23"/>
  <c r="T2076" i="23" s="1"/>
  <c r="S2077" i="23"/>
  <c r="T2077" i="23" s="1"/>
  <c r="S2078" i="23"/>
  <c r="T2078" i="23" s="1"/>
  <c r="S2079" i="23"/>
  <c r="T2079" i="23" s="1"/>
  <c r="S2080" i="23"/>
  <c r="T2080" i="23" s="1"/>
  <c r="S2081" i="23"/>
  <c r="T2081" i="23" s="1"/>
  <c r="S2082" i="23"/>
  <c r="T2082" i="23" s="1"/>
  <c r="S2083" i="23"/>
  <c r="T2083" i="23" s="1"/>
  <c r="S2084" i="23"/>
  <c r="T2084" i="23" s="1"/>
  <c r="S2085" i="23"/>
  <c r="T2085" i="23" s="1"/>
  <c r="S2086" i="23"/>
  <c r="T2086" i="23" s="1"/>
  <c r="S2087" i="23"/>
  <c r="T2087" i="23" s="1"/>
  <c r="S2088" i="23"/>
  <c r="T2088" i="23" s="1"/>
  <c r="S2089" i="23"/>
  <c r="T2089" i="23" s="1"/>
  <c r="S2090" i="23"/>
  <c r="T2090" i="23" s="1"/>
  <c r="S2091" i="23"/>
  <c r="T2091" i="23" s="1"/>
  <c r="S2092" i="23"/>
  <c r="T2092" i="23" s="1"/>
  <c r="S2093" i="23"/>
  <c r="T2093" i="23" s="1"/>
  <c r="S2094" i="23"/>
  <c r="T2094" i="23" s="1"/>
  <c r="S2095" i="23"/>
  <c r="T2095" i="23" s="1"/>
  <c r="S2096" i="23"/>
  <c r="T2096" i="23" s="1"/>
  <c r="S2097" i="23"/>
  <c r="T2097" i="23" s="1"/>
  <c r="S2098" i="23"/>
  <c r="T2098" i="23" s="1"/>
  <c r="S2099" i="23"/>
  <c r="T2099" i="23" s="1"/>
  <c r="S2100" i="23"/>
  <c r="T2100" i="23" s="1"/>
  <c r="S2101" i="23"/>
  <c r="T2101" i="23" s="1"/>
  <c r="S2102" i="23"/>
  <c r="T2102" i="23" s="1"/>
  <c r="S2103" i="23"/>
  <c r="T2103" i="23" s="1"/>
  <c r="S2104" i="23"/>
  <c r="T2104" i="23" s="1"/>
  <c r="S2105" i="23"/>
  <c r="T2105" i="23" s="1"/>
  <c r="S2106" i="23"/>
  <c r="T2106" i="23" s="1"/>
  <c r="S2107" i="23"/>
  <c r="T2107" i="23" s="1"/>
  <c r="S2108" i="23"/>
  <c r="T2108" i="23" s="1"/>
  <c r="S2109" i="23"/>
  <c r="T2109" i="23" s="1"/>
  <c r="S2110" i="23"/>
  <c r="T2110" i="23" s="1"/>
  <c r="S2111" i="23"/>
  <c r="T2111" i="23" s="1"/>
  <c r="S2112" i="23"/>
  <c r="T2112" i="23" s="1"/>
  <c r="S2113" i="23"/>
  <c r="T2113" i="23" s="1"/>
  <c r="S2114" i="23"/>
  <c r="T2114" i="23" s="1"/>
  <c r="S2115" i="23"/>
  <c r="T2115" i="23" s="1"/>
  <c r="S2116" i="23"/>
  <c r="T2116" i="23" s="1"/>
  <c r="S2117" i="23"/>
  <c r="T2117" i="23" s="1"/>
  <c r="S2118" i="23"/>
  <c r="T2118" i="23" s="1"/>
  <c r="S2119" i="23"/>
  <c r="T2119" i="23" s="1"/>
  <c r="S2120" i="23"/>
  <c r="T2120" i="23" s="1"/>
  <c r="S2121" i="23"/>
  <c r="T2121" i="23" s="1"/>
  <c r="S2122" i="23"/>
  <c r="T2122" i="23" s="1"/>
  <c r="S2123" i="23"/>
  <c r="T2123" i="23" s="1"/>
  <c r="S2124" i="23"/>
  <c r="T2124" i="23" s="1"/>
  <c r="S2125" i="23"/>
  <c r="T2125" i="23" s="1"/>
  <c r="S2126" i="23"/>
  <c r="T2126" i="23" s="1"/>
  <c r="S2127" i="23"/>
  <c r="T2127" i="23" s="1"/>
  <c r="S2128" i="23"/>
  <c r="T2128" i="23" s="1"/>
  <c r="S2129" i="23"/>
  <c r="T2129" i="23" s="1"/>
  <c r="S2130" i="23"/>
  <c r="T2130" i="23" s="1"/>
  <c r="S2131" i="23"/>
  <c r="T2131" i="23" s="1"/>
  <c r="S2132" i="23"/>
  <c r="T2132" i="23" s="1"/>
  <c r="S2133" i="23"/>
  <c r="T2133" i="23" s="1"/>
  <c r="S2134" i="23"/>
  <c r="T2134" i="23" s="1"/>
  <c r="S2135" i="23"/>
  <c r="T2135" i="23" s="1"/>
  <c r="S2136" i="23"/>
  <c r="T2136" i="23" s="1"/>
  <c r="S2137" i="23"/>
  <c r="T2137" i="23" s="1"/>
  <c r="S2138" i="23"/>
  <c r="T2138" i="23" s="1"/>
  <c r="S2139" i="23"/>
  <c r="T2139" i="23" s="1"/>
  <c r="S2140" i="23"/>
  <c r="T2140" i="23" s="1"/>
  <c r="S2141" i="23"/>
  <c r="T2141" i="23" s="1"/>
  <c r="S2142" i="23"/>
  <c r="T2142" i="23" s="1"/>
  <c r="S2143" i="23"/>
  <c r="T2143" i="23" s="1"/>
  <c r="S2144" i="23"/>
  <c r="T2144" i="23" s="1"/>
  <c r="S2145" i="23"/>
  <c r="T2145" i="23" s="1"/>
  <c r="S2146" i="23"/>
  <c r="T2146" i="23" s="1"/>
  <c r="S2147" i="23"/>
  <c r="T2147" i="23" s="1"/>
  <c r="S2148" i="23"/>
  <c r="T2148" i="23" s="1"/>
  <c r="S2149" i="23"/>
  <c r="T2149" i="23" s="1"/>
  <c r="S2150" i="23"/>
  <c r="T2150" i="23" s="1"/>
  <c r="S2151" i="23"/>
  <c r="T2151" i="23" s="1"/>
  <c r="S2152" i="23"/>
  <c r="T2152" i="23" s="1"/>
  <c r="S2153" i="23"/>
  <c r="T2153" i="23" s="1"/>
  <c r="S2154" i="23"/>
  <c r="T2154" i="23" s="1"/>
  <c r="S2155" i="23"/>
  <c r="T2155" i="23" s="1"/>
  <c r="S2156" i="23"/>
  <c r="T2156" i="23" s="1"/>
  <c r="S2157" i="23"/>
  <c r="T2157" i="23" s="1"/>
  <c r="S2158" i="23"/>
  <c r="T2158" i="23" s="1"/>
  <c r="S2159" i="23"/>
  <c r="T2159" i="23" s="1"/>
  <c r="S2160" i="23"/>
  <c r="T2160" i="23" s="1"/>
  <c r="S2161" i="23"/>
  <c r="T2161" i="23" s="1"/>
  <c r="S2162" i="23"/>
  <c r="T2162" i="23" s="1"/>
  <c r="S2163" i="23"/>
  <c r="T2163" i="23" s="1"/>
  <c r="S2164" i="23"/>
  <c r="T2164" i="23" s="1"/>
  <c r="S2165" i="23"/>
  <c r="T2165" i="23" s="1"/>
  <c r="S2166" i="23"/>
  <c r="T2166" i="23" s="1"/>
  <c r="S2167" i="23"/>
  <c r="T2167" i="23" s="1"/>
  <c r="S2168" i="23"/>
  <c r="T2168" i="23" s="1"/>
  <c r="S2169" i="23"/>
  <c r="T2169" i="23" s="1"/>
  <c r="S2170" i="23"/>
  <c r="T2170" i="23" s="1"/>
  <c r="S2171" i="23"/>
  <c r="T2171" i="23" s="1"/>
  <c r="S2172" i="23"/>
  <c r="T2172" i="23" s="1"/>
  <c r="S2173" i="23"/>
  <c r="T2173" i="23" s="1"/>
  <c r="S2174" i="23"/>
  <c r="T2174" i="23" s="1"/>
  <c r="S2175" i="23"/>
  <c r="T2175" i="23" s="1"/>
  <c r="S2176" i="23"/>
  <c r="T2176" i="23" s="1"/>
  <c r="S2177" i="23"/>
  <c r="T2177" i="23" s="1"/>
  <c r="S2178" i="23"/>
  <c r="T2178" i="23" s="1"/>
  <c r="S2179" i="23"/>
  <c r="T2179" i="23" s="1"/>
  <c r="S2180" i="23"/>
  <c r="T2180" i="23" s="1"/>
  <c r="S2181" i="23"/>
  <c r="T2181" i="23" s="1"/>
  <c r="S2182" i="23"/>
  <c r="T2182" i="23" s="1"/>
  <c r="S2183" i="23"/>
  <c r="T2183" i="23" s="1"/>
  <c r="S2184" i="23"/>
  <c r="T2184" i="23" s="1"/>
  <c r="S2185" i="23"/>
  <c r="T2185" i="23" s="1"/>
  <c r="S2186" i="23"/>
  <c r="T2186" i="23" s="1"/>
  <c r="S2187" i="23"/>
  <c r="T2187" i="23" s="1"/>
  <c r="S2188" i="23"/>
  <c r="T2188" i="23" s="1"/>
  <c r="S2189" i="23"/>
  <c r="T2189" i="23" s="1"/>
  <c r="S2190" i="23"/>
  <c r="T2190" i="23" s="1"/>
  <c r="S2191" i="23"/>
  <c r="T2191" i="23" s="1"/>
  <c r="S2192" i="23"/>
  <c r="T2192" i="23" s="1"/>
  <c r="S2193" i="23"/>
  <c r="T2193" i="23" s="1"/>
  <c r="S2194" i="23"/>
  <c r="T2194" i="23" s="1"/>
  <c r="S2195" i="23"/>
  <c r="T2195" i="23" s="1"/>
  <c r="S2196" i="23"/>
  <c r="T2196" i="23" s="1"/>
  <c r="S2197" i="23"/>
  <c r="T2197" i="23" s="1"/>
  <c r="S2198" i="23"/>
  <c r="T2198" i="23" s="1"/>
  <c r="S2199" i="23"/>
  <c r="T2199" i="23" s="1"/>
  <c r="S2200" i="23"/>
  <c r="T2200" i="23" s="1"/>
  <c r="S2201" i="23"/>
  <c r="T2201" i="23" s="1"/>
  <c r="S2202" i="23"/>
  <c r="T2202" i="23" s="1"/>
  <c r="S2203" i="23"/>
  <c r="T2203" i="23" s="1"/>
  <c r="S2204" i="23"/>
  <c r="T2204" i="23" s="1"/>
  <c r="S2205" i="23"/>
  <c r="T2205" i="23" s="1"/>
  <c r="S2206" i="23"/>
  <c r="T2206" i="23" s="1"/>
  <c r="S2207" i="23"/>
  <c r="T2207" i="23" s="1"/>
  <c r="S2208" i="23"/>
  <c r="T2208" i="23" s="1"/>
  <c r="S2209" i="23"/>
  <c r="T2209" i="23" s="1"/>
  <c r="S2210" i="23"/>
  <c r="T2210" i="23" s="1"/>
  <c r="S2211" i="23"/>
  <c r="T2211" i="23" s="1"/>
  <c r="S2212" i="23"/>
  <c r="T2212" i="23" s="1"/>
  <c r="S2213" i="23"/>
  <c r="T2213" i="23" s="1"/>
  <c r="S2214" i="23"/>
  <c r="T2214" i="23" s="1"/>
  <c r="S2215" i="23"/>
  <c r="T2215" i="23" s="1"/>
  <c r="S2216" i="23"/>
  <c r="T2216" i="23" s="1"/>
  <c r="S2217" i="23"/>
  <c r="T2217" i="23" s="1"/>
  <c r="S2218" i="23"/>
  <c r="T2218" i="23" s="1"/>
  <c r="S2219" i="23"/>
  <c r="T2219" i="23" s="1"/>
  <c r="S2220" i="23"/>
  <c r="T2220" i="23" s="1"/>
  <c r="S2221" i="23"/>
  <c r="T2221" i="23" s="1"/>
  <c r="S2222" i="23"/>
  <c r="T2222" i="23" s="1"/>
  <c r="S2223" i="23"/>
  <c r="T2223" i="23" s="1"/>
  <c r="S2224" i="23"/>
  <c r="T2224" i="23" s="1"/>
  <c r="S2225" i="23"/>
  <c r="T2225" i="23" s="1"/>
  <c r="S2226" i="23"/>
  <c r="T2226" i="23" s="1"/>
  <c r="S2227" i="23"/>
  <c r="T2227" i="23" s="1"/>
  <c r="S2228" i="23"/>
  <c r="T2228" i="23" s="1"/>
  <c r="S2229" i="23"/>
  <c r="T2229" i="23" s="1"/>
  <c r="S2230" i="23"/>
  <c r="T2230" i="23" s="1"/>
  <c r="S2231" i="23"/>
  <c r="T2231" i="23" s="1"/>
  <c r="S2232" i="23"/>
  <c r="T2232" i="23" s="1"/>
  <c r="S2233" i="23"/>
  <c r="T2233" i="23" s="1"/>
  <c r="S2234" i="23"/>
  <c r="T2234" i="23" s="1"/>
  <c r="S2235" i="23"/>
  <c r="T2235" i="23" s="1"/>
  <c r="S2236" i="23"/>
  <c r="T2236" i="23" s="1"/>
  <c r="S2237" i="23"/>
  <c r="T2237" i="23" s="1"/>
  <c r="S2238" i="23"/>
  <c r="T2238" i="23" s="1"/>
  <c r="S2239" i="23"/>
  <c r="T2239" i="23" s="1"/>
  <c r="S2240" i="23"/>
  <c r="T2240" i="23" s="1"/>
  <c r="S2241" i="23"/>
  <c r="T2241" i="23" s="1"/>
  <c r="S2242" i="23"/>
  <c r="T2242" i="23" s="1"/>
  <c r="S2243" i="23"/>
  <c r="T2243" i="23" s="1"/>
  <c r="S2244" i="23"/>
  <c r="T2244" i="23" s="1"/>
  <c r="S2245" i="23"/>
  <c r="T2245" i="23" s="1"/>
  <c r="S2246" i="23"/>
  <c r="T2246" i="23" s="1"/>
  <c r="S2247" i="23"/>
  <c r="T2247" i="23" s="1"/>
  <c r="S2248" i="23"/>
  <c r="T2248" i="23" s="1"/>
  <c r="S2249" i="23"/>
  <c r="T2249" i="23" s="1"/>
  <c r="S2250" i="23"/>
  <c r="T2250" i="23" s="1"/>
  <c r="S2251" i="23"/>
  <c r="T2251" i="23" s="1"/>
  <c r="S2252" i="23"/>
  <c r="T2252" i="23" s="1"/>
  <c r="S2253" i="23"/>
  <c r="T2253" i="23" s="1"/>
  <c r="S2254" i="23"/>
  <c r="T2254" i="23" s="1"/>
  <c r="S2255" i="23"/>
  <c r="T2255" i="23" s="1"/>
  <c r="S2256" i="23"/>
  <c r="T2256" i="23" s="1"/>
  <c r="S2257" i="23"/>
  <c r="T2257" i="23" s="1"/>
  <c r="S2258" i="23"/>
  <c r="T2258" i="23" s="1"/>
  <c r="S2259" i="23"/>
  <c r="T2259" i="23" s="1"/>
  <c r="S2260" i="23"/>
  <c r="T2260" i="23" s="1"/>
  <c r="S2261" i="23"/>
  <c r="T2261" i="23" s="1"/>
  <c r="S2262" i="23"/>
  <c r="T2262" i="23" s="1"/>
  <c r="S2263" i="23"/>
  <c r="T2263" i="23" s="1"/>
  <c r="S2264" i="23"/>
  <c r="T2264" i="23" s="1"/>
  <c r="S2265" i="23"/>
  <c r="T2265" i="23" s="1"/>
  <c r="S2266" i="23"/>
  <c r="T2266" i="23" s="1"/>
  <c r="S2267" i="23"/>
  <c r="T2267" i="23" s="1"/>
  <c r="S2268" i="23"/>
  <c r="T2268" i="23" s="1"/>
  <c r="S2269" i="23"/>
  <c r="T2269" i="23" s="1"/>
  <c r="S2270" i="23"/>
  <c r="T2270" i="23" s="1"/>
  <c r="S2271" i="23"/>
  <c r="T2271" i="23" s="1"/>
  <c r="S2272" i="23"/>
  <c r="T2272" i="23" s="1"/>
  <c r="S2273" i="23"/>
  <c r="T2273" i="23" s="1"/>
  <c r="S2274" i="23"/>
  <c r="T2274" i="23" s="1"/>
  <c r="S2275" i="23"/>
  <c r="T2275" i="23" s="1"/>
  <c r="S2276" i="23"/>
  <c r="T2276" i="23" s="1"/>
  <c r="S2277" i="23"/>
  <c r="T2277" i="23" s="1"/>
  <c r="S2278" i="23"/>
  <c r="T2278" i="23" s="1"/>
  <c r="S2279" i="23"/>
  <c r="T2279" i="23" s="1"/>
  <c r="S2280" i="23"/>
  <c r="T2280" i="23" s="1"/>
  <c r="S2281" i="23"/>
  <c r="T2281" i="23" s="1"/>
  <c r="S2282" i="23"/>
  <c r="T2282" i="23" s="1"/>
  <c r="S2283" i="23"/>
  <c r="T2283" i="23" s="1"/>
  <c r="S2284" i="23"/>
  <c r="T2284" i="23" s="1"/>
  <c r="S2285" i="23"/>
  <c r="T2285" i="23" s="1"/>
  <c r="S2286" i="23"/>
  <c r="T2286" i="23" s="1"/>
  <c r="S2287" i="23"/>
  <c r="T2287" i="23" s="1"/>
  <c r="S2288" i="23"/>
  <c r="T2288" i="23" s="1"/>
  <c r="S2289" i="23"/>
  <c r="T2289" i="23" s="1"/>
  <c r="S2290" i="23"/>
  <c r="T2290" i="23" s="1"/>
  <c r="S2291" i="23"/>
  <c r="T2291" i="23" s="1"/>
  <c r="S2292" i="23"/>
  <c r="T2292" i="23" s="1"/>
  <c r="S2293" i="23"/>
  <c r="T2293" i="23" s="1"/>
  <c r="S2294" i="23"/>
  <c r="T2294" i="23" s="1"/>
  <c r="S2295" i="23"/>
  <c r="T2295" i="23" s="1"/>
  <c r="S2296" i="23"/>
  <c r="T2296" i="23" s="1"/>
  <c r="S2297" i="23"/>
  <c r="T2297" i="23" s="1"/>
  <c r="S2298" i="23"/>
  <c r="T2298" i="23" s="1"/>
  <c r="S2299" i="23"/>
  <c r="T2299" i="23" s="1"/>
  <c r="S2300" i="23"/>
  <c r="T2300" i="23" s="1"/>
  <c r="S2301" i="23"/>
  <c r="T2301" i="23" s="1"/>
  <c r="S2302" i="23"/>
  <c r="T2302" i="23" s="1"/>
  <c r="S2303" i="23"/>
  <c r="T2303" i="23" s="1"/>
  <c r="S2304" i="23"/>
  <c r="T2304" i="23" s="1"/>
  <c r="S2305" i="23"/>
  <c r="T2305" i="23" s="1"/>
  <c r="S2306" i="23"/>
  <c r="T2306" i="23" s="1"/>
  <c r="S2307" i="23"/>
  <c r="T2307" i="23" s="1"/>
  <c r="S2308" i="23"/>
  <c r="T2308" i="23" s="1"/>
  <c r="S2309" i="23"/>
  <c r="T2309" i="23" s="1"/>
  <c r="S2310" i="23"/>
  <c r="T2310" i="23" s="1"/>
  <c r="S2311" i="23"/>
  <c r="T2311" i="23" s="1"/>
  <c r="S2312" i="23"/>
  <c r="T2312" i="23" s="1"/>
  <c r="S2313" i="23"/>
  <c r="T2313" i="23" s="1"/>
  <c r="S2314" i="23"/>
  <c r="T2314" i="23" s="1"/>
  <c r="S2315" i="23"/>
  <c r="T2315" i="23" s="1"/>
  <c r="S2316" i="23"/>
  <c r="T2316" i="23" s="1"/>
  <c r="S2317" i="23"/>
  <c r="T2317" i="23" s="1"/>
  <c r="S2318" i="23"/>
  <c r="T2318" i="23" s="1"/>
  <c r="S2319" i="23"/>
  <c r="T2319" i="23" s="1"/>
  <c r="S2320" i="23"/>
  <c r="T2320" i="23" s="1"/>
  <c r="S2321" i="23"/>
  <c r="T2321" i="23" s="1"/>
  <c r="S2322" i="23"/>
  <c r="T2322" i="23" s="1"/>
  <c r="S2323" i="23"/>
  <c r="T2323" i="23" s="1"/>
  <c r="S2324" i="23"/>
  <c r="T2324" i="23" s="1"/>
  <c r="S2325" i="23"/>
  <c r="T2325" i="23" s="1"/>
  <c r="S2326" i="23"/>
  <c r="T2326" i="23" s="1"/>
  <c r="S2327" i="23"/>
  <c r="T2327" i="23" s="1"/>
  <c r="S2328" i="23"/>
  <c r="T2328" i="23" s="1"/>
  <c r="S2329" i="23"/>
  <c r="T2329" i="23" s="1"/>
  <c r="S2330" i="23"/>
  <c r="T2330" i="23" s="1"/>
  <c r="S2331" i="23"/>
  <c r="T2331" i="23" s="1"/>
  <c r="S2332" i="23"/>
  <c r="T2332" i="23" s="1"/>
  <c r="S2333" i="23"/>
  <c r="T2333" i="23" s="1"/>
  <c r="S2334" i="23"/>
  <c r="T2334" i="23" s="1"/>
  <c r="S2335" i="23"/>
  <c r="T2335" i="23" s="1"/>
  <c r="S2336" i="23"/>
  <c r="T2336" i="23" s="1"/>
  <c r="S2337" i="23"/>
  <c r="T2337" i="23" s="1"/>
  <c r="S2338" i="23"/>
  <c r="T2338" i="23" s="1"/>
  <c r="S2339" i="23"/>
  <c r="T2339" i="23" s="1"/>
  <c r="S2340" i="23"/>
  <c r="T2340" i="23" s="1"/>
  <c r="S2341" i="23"/>
  <c r="T2341" i="23" s="1"/>
  <c r="S2342" i="23"/>
  <c r="T2342" i="23" s="1"/>
  <c r="S2343" i="23"/>
  <c r="T2343" i="23" s="1"/>
  <c r="S2344" i="23"/>
  <c r="T2344" i="23" s="1"/>
  <c r="S2345" i="23"/>
  <c r="T2345" i="23" s="1"/>
  <c r="S2346" i="23"/>
  <c r="T2346" i="23" s="1"/>
  <c r="S2347" i="23"/>
  <c r="T2347" i="23" s="1"/>
  <c r="S2348" i="23"/>
  <c r="T2348" i="23" s="1"/>
  <c r="S2349" i="23"/>
  <c r="T2349" i="23" s="1"/>
  <c r="S2350" i="23"/>
  <c r="T2350" i="23" s="1"/>
  <c r="S2351" i="23"/>
  <c r="T2351" i="23" s="1"/>
  <c r="S2352" i="23"/>
  <c r="T2352" i="23" s="1"/>
  <c r="S2353" i="23"/>
  <c r="T2353" i="23" s="1"/>
  <c r="S2354" i="23"/>
  <c r="T2354" i="23" s="1"/>
  <c r="S2355" i="23"/>
  <c r="T2355" i="23" s="1"/>
  <c r="S2356" i="23"/>
  <c r="T2356" i="23" s="1"/>
  <c r="S2357" i="23"/>
  <c r="T2357" i="23" s="1"/>
  <c r="S2358" i="23"/>
  <c r="T2358" i="23" s="1"/>
  <c r="S2359" i="23"/>
  <c r="T2359" i="23" s="1"/>
  <c r="S2360" i="23"/>
  <c r="T2360" i="23" s="1"/>
  <c r="S2361" i="23"/>
  <c r="T2361" i="23" s="1"/>
  <c r="S2362" i="23"/>
  <c r="T2362" i="23" s="1"/>
  <c r="S2363" i="23"/>
  <c r="T2363" i="23" s="1"/>
  <c r="S2364" i="23"/>
  <c r="T2364" i="23" s="1"/>
  <c r="S2365" i="23"/>
  <c r="T2365" i="23" s="1"/>
  <c r="S2366" i="23"/>
  <c r="T2366" i="23" s="1"/>
  <c r="S2367" i="23"/>
  <c r="T2367" i="23" s="1"/>
  <c r="S2368" i="23"/>
  <c r="T2368" i="23" s="1"/>
  <c r="S2369" i="23"/>
  <c r="T2369" i="23" s="1"/>
  <c r="S2370" i="23"/>
  <c r="T2370" i="23" s="1"/>
  <c r="S2371" i="23"/>
  <c r="T2371" i="23" s="1"/>
  <c r="S2372" i="23"/>
  <c r="T2372" i="23" s="1"/>
  <c r="S2373" i="23"/>
  <c r="T2373" i="23" s="1"/>
  <c r="S2374" i="23"/>
  <c r="T2374" i="23" s="1"/>
  <c r="S2375" i="23"/>
  <c r="T2375" i="23" s="1"/>
  <c r="S2376" i="23"/>
  <c r="T2376" i="23" s="1"/>
  <c r="S2377" i="23"/>
  <c r="T2377" i="23" s="1"/>
  <c r="S2378" i="23"/>
  <c r="T2378" i="23" s="1"/>
  <c r="S2379" i="23"/>
  <c r="T2379" i="23" s="1"/>
  <c r="S2380" i="23"/>
  <c r="T2380" i="23" s="1"/>
  <c r="S2381" i="23"/>
  <c r="T2381" i="23" s="1"/>
  <c r="S2382" i="23"/>
  <c r="T2382" i="23" s="1"/>
  <c r="S2383" i="23"/>
  <c r="T2383" i="23" s="1"/>
  <c r="S2384" i="23"/>
  <c r="T2384" i="23" s="1"/>
  <c r="S2385" i="23"/>
  <c r="T2385" i="23" s="1"/>
  <c r="S2386" i="23"/>
  <c r="T2386" i="23" s="1"/>
  <c r="S2387" i="23"/>
  <c r="T2387" i="23" s="1"/>
  <c r="S2388" i="23"/>
  <c r="T2388" i="23" s="1"/>
  <c r="S2389" i="23"/>
  <c r="T2389" i="23" s="1"/>
  <c r="S2390" i="23"/>
  <c r="T2390" i="23" s="1"/>
  <c r="S2391" i="23"/>
  <c r="T2391" i="23" s="1"/>
  <c r="S2392" i="23"/>
  <c r="T2392" i="23" s="1"/>
  <c r="S2393" i="23"/>
  <c r="T2393" i="23" s="1"/>
  <c r="S2394" i="23"/>
  <c r="T2394" i="23" s="1"/>
  <c r="S2395" i="23"/>
  <c r="T2395" i="23" s="1"/>
  <c r="S2396" i="23"/>
  <c r="T2396" i="23" s="1"/>
  <c r="S2397" i="23"/>
  <c r="T2397" i="23" s="1"/>
  <c r="S2398" i="23"/>
  <c r="T2398" i="23" s="1"/>
  <c r="S2399" i="23"/>
  <c r="T2399" i="23" s="1"/>
  <c r="S2400" i="23"/>
  <c r="T2400" i="23" s="1"/>
  <c r="S2401" i="23"/>
  <c r="T2401" i="23" s="1"/>
  <c r="S2402" i="23"/>
  <c r="T2402" i="23" s="1"/>
  <c r="S2403" i="23"/>
  <c r="T2403" i="23" s="1"/>
  <c r="S2404" i="23"/>
  <c r="T2404" i="23" s="1"/>
  <c r="S2405" i="23"/>
  <c r="T2405" i="23" s="1"/>
  <c r="S2406" i="23"/>
  <c r="T2406" i="23" s="1"/>
  <c r="S2407" i="23"/>
  <c r="T2407" i="23" s="1"/>
  <c r="S2408" i="23"/>
  <c r="T2408" i="23" s="1"/>
  <c r="S2409" i="23"/>
  <c r="T2409" i="23" s="1"/>
  <c r="S2410" i="23"/>
  <c r="T2410" i="23" s="1"/>
  <c r="S2411" i="23"/>
  <c r="T2411" i="23" s="1"/>
  <c r="S2412" i="23"/>
  <c r="T2412" i="23" s="1"/>
  <c r="S2413" i="23"/>
  <c r="T2413" i="23" s="1"/>
  <c r="S2414" i="23"/>
  <c r="T2414" i="23" s="1"/>
  <c r="S2415" i="23"/>
  <c r="T2415" i="23" s="1"/>
  <c r="S2416" i="23"/>
  <c r="T2416" i="23" s="1"/>
  <c r="S2417" i="23"/>
  <c r="T2417" i="23" s="1"/>
  <c r="S2418" i="23"/>
  <c r="T2418" i="23" s="1"/>
  <c r="S2419" i="23"/>
  <c r="T2419" i="23" s="1"/>
  <c r="S2420" i="23"/>
  <c r="T2420" i="23" s="1"/>
  <c r="S2421" i="23"/>
  <c r="T2421" i="23" s="1"/>
  <c r="S2422" i="23"/>
  <c r="T2422" i="23" s="1"/>
  <c r="S2423" i="23"/>
  <c r="T2423" i="23" s="1"/>
  <c r="S2424" i="23"/>
  <c r="T2424" i="23" s="1"/>
  <c r="S2425" i="23"/>
  <c r="T2425" i="23" s="1"/>
  <c r="S2426" i="23"/>
  <c r="T2426" i="23" s="1"/>
  <c r="S2427" i="23"/>
  <c r="T2427" i="23" s="1"/>
  <c r="S2428" i="23"/>
  <c r="T2428" i="23" s="1"/>
  <c r="S2429" i="23"/>
  <c r="T2429" i="23" s="1"/>
  <c r="S2430" i="23"/>
  <c r="T2430" i="23" s="1"/>
  <c r="S2431" i="23"/>
  <c r="T2431" i="23" s="1"/>
  <c r="S2432" i="23"/>
  <c r="T2432" i="23" s="1"/>
  <c r="S2433" i="23"/>
  <c r="T2433" i="23" s="1"/>
  <c r="S2434" i="23"/>
  <c r="T2434" i="23" s="1"/>
  <c r="S2435" i="23"/>
  <c r="T2435" i="23" s="1"/>
  <c r="S2436" i="23"/>
  <c r="T2436" i="23" s="1"/>
  <c r="S2437" i="23"/>
  <c r="T2437" i="23" s="1"/>
  <c r="S2438" i="23"/>
  <c r="T2438" i="23" s="1"/>
  <c r="S2439" i="23"/>
  <c r="T2439" i="23" s="1"/>
  <c r="S2440" i="23"/>
  <c r="T2440" i="23" s="1"/>
  <c r="S2441" i="23"/>
  <c r="T2441" i="23" s="1"/>
  <c r="S2442" i="23"/>
  <c r="T2442" i="23" s="1"/>
  <c r="S2443" i="23"/>
  <c r="T2443" i="23" s="1"/>
  <c r="S2444" i="23"/>
  <c r="T2444" i="23" s="1"/>
  <c r="S2445" i="23"/>
  <c r="T2445" i="23" s="1"/>
  <c r="S2446" i="23"/>
  <c r="T2446" i="23" s="1"/>
  <c r="S2447" i="23"/>
  <c r="T2447" i="23" s="1"/>
  <c r="S2448" i="23"/>
  <c r="T2448" i="23" s="1"/>
  <c r="S2449" i="23"/>
  <c r="T2449" i="23" s="1"/>
  <c r="S2450" i="23"/>
  <c r="T2450" i="23" s="1"/>
  <c r="S2451" i="23"/>
  <c r="T2451" i="23" s="1"/>
  <c r="S2452" i="23"/>
  <c r="T2452" i="23" s="1"/>
  <c r="S2453" i="23"/>
  <c r="T2453" i="23" s="1"/>
  <c r="S2454" i="23"/>
  <c r="T2454" i="23" s="1"/>
  <c r="S2455" i="23"/>
  <c r="T2455" i="23" s="1"/>
  <c r="S2456" i="23"/>
  <c r="T2456" i="23" s="1"/>
  <c r="S2457" i="23"/>
  <c r="T2457" i="23" s="1"/>
  <c r="S2458" i="23"/>
  <c r="T2458" i="23" s="1"/>
  <c r="S2459" i="23"/>
  <c r="T2459" i="23" s="1"/>
  <c r="S2460" i="23"/>
  <c r="T2460" i="23" s="1"/>
  <c r="S2461" i="23"/>
  <c r="T2461" i="23" s="1"/>
  <c r="S2462" i="23"/>
  <c r="T2462" i="23" s="1"/>
  <c r="S2463" i="23"/>
  <c r="T2463" i="23" s="1"/>
  <c r="S2464" i="23"/>
  <c r="T2464" i="23" s="1"/>
  <c r="S2465" i="23"/>
  <c r="T2465" i="23" s="1"/>
  <c r="S2466" i="23"/>
  <c r="T2466" i="23" s="1"/>
  <c r="S2467" i="23"/>
  <c r="T2467" i="23" s="1"/>
  <c r="S2468" i="23"/>
  <c r="T2468" i="23" s="1"/>
  <c r="S2469" i="23"/>
  <c r="T2469" i="23" s="1"/>
  <c r="S2470" i="23"/>
  <c r="T2470" i="23" s="1"/>
  <c r="S2471" i="23"/>
  <c r="T2471" i="23" s="1"/>
  <c r="S2472" i="23"/>
  <c r="T2472" i="23" s="1"/>
  <c r="S2473" i="23"/>
  <c r="T2473" i="23" s="1"/>
  <c r="S2474" i="23"/>
  <c r="T2474" i="23" s="1"/>
  <c r="S2475" i="23"/>
  <c r="T2475" i="23" s="1"/>
  <c r="S2476" i="23"/>
  <c r="T2476" i="23" s="1"/>
  <c r="S2477" i="23"/>
  <c r="T2477" i="23" s="1"/>
  <c r="S2478" i="23"/>
  <c r="T2478" i="23" s="1"/>
  <c r="S2479" i="23"/>
  <c r="T2479" i="23" s="1"/>
  <c r="S2480" i="23"/>
  <c r="T2480" i="23" s="1"/>
  <c r="S2481" i="23"/>
  <c r="T2481" i="23" s="1"/>
  <c r="S2482" i="23"/>
  <c r="T2482" i="23" s="1"/>
  <c r="S2483" i="23"/>
  <c r="T2483" i="23" s="1"/>
  <c r="S2484" i="23"/>
  <c r="T2484" i="23" s="1"/>
  <c r="S2485" i="23"/>
  <c r="T2485" i="23" s="1"/>
  <c r="S2486" i="23"/>
  <c r="T2486" i="23" s="1"/>
  <c r="S2487" i="23"/>
  <c r="T2487" i="23" s="1"/>
  <c r="S2488" i="23"/>
  <c r="T2488" i="23" s="1"/>
  <c r="S2489" i="23"/>
  <c r="T2489" i="23" s="1"/>
  <c r="S2490" i="23"/>
  <c r="T2490" i="23" s="1"/>
  <c r="S2491" i="23"/>
  <c r="T2491" i="23" s="1"/>
  <c r="S2492" i="23"/>
  <c r="T2492" i="23" s="1"/>
  <c r="S2493" i="23"/>
  <c r="T2493" i="23" s="1"/>
  <c r="S2494" i="23"/>
  <c r="T2494" i="23" s="1"/>
  <c r="S2495" i="23"/>
  <c r="T2495" i="23" s="1"/>
  <c r="S2496" i="23"/>
  <c r="T2496" i="23" s="1"/>
  <c r="S2497" i="23"/>
  <c r="T2497" i="23" s="1"/>
  <c r="S2498" i="23"/>
  <c r="T2498" i="23" s="1"/>
  <c r="S2499" i="23"/>
  <c r="T2499" i="23" s="1"/>
  <c r="S2500" i="23"/>
  <c r="T2500" i="23" s="1"/>
  <c r="S2501" i="23"/>
  <c r="T2501" i="23" s="1"/>
  <c r="S2502" i="23"/>
  <c r="T2502" i="23" s="1"/>
  <c r="S2503" i="23"/>
  <c r="T2503" i="23" s="1"/>
  <c r="S2504" i="23"/>
  <c r="T2504" i="23" s="1"/>
  <c r="S2505" i="23"/>
  <c r="T2505" i="23" s="1"/>
  <c r="S2506" i="23"/>
  <c r="T2506" i="23" s="1"/>
  <c r="S2507" i="23"/>
  <c r="T2507" i="23" s="1"/>
  <c r="S2508" i="23"/>
  <c r="T2508" i="23" s="1"/>
  <c r="S2509" i="23"/>
  <c r="T2509" i="23" s="1"/>
  <c r="S2510" i="23"/>
  <c r="T2510" i="23" s="1"/>
  <c r="S2511" i="23"/>
  <c r="T2511" i="23" s="1"/>
  <c r="S2512" i="23"/>
  <c r="T2512" i="23" s="1"/>
  <c r="S2513" i="23"/>
  <c r="T2513" i="23" s="1"/>
  <c r="S2514" i="23"/>
  <c r="T2514" i="23" s="1"/>
  <c r="S2515" i="23"/>
  <c r="T2515" i="23" s="1"/>
  <c r="S2516" i="23"/>
  <c r="T2516" i="23" s="1"/>
  <c r="S2517" i="23"/>
  <c r="T2517" i="23" s="1"/>
  <c r="S2518" i="23"/>
  <c r="T2518" i="23" s="1"/>
  <c r="S2519" i="23"/>
  <c r="T2519" i="23" s="1"/>
  <c r="S2520" i="23"/>
  <c r="T2520" i="23" s="1"/>
  <c r="S2521" i="23"/>
  <c r="T2521" i="23" s="1"/>
  <c r="S2522" i="23"/>
  <c r="T2522" i="23" s="1"/>
  <c r="S2523" i="23"/>
  <c r="T2523" i="23" s="1"/>
  <c r="S2524" i="23"/>
  <c r="T2524" i="23" s="1"/>
  <c r="S2525" i="23"/>
  <c r="T2525" i="23" s="1"/>
  <c r="S2526" i="23"/>
  <c r="T2526" i="23" s="1"/>
  <c r="S2527" i="23"/>
  <c r="T2527" i="23" s="1"/>
  <c r="S2528" i="23"/>
  <c r="T2528" i="23" s="1"/>
  <c r="S2529" i="23"/>
  <c r="T2529" i="23" s="1"/>
  <c r="S2530" i="23"/>
  <c r="T2530" i="23" s="1"/>
  <c r="S2531" i="23"/>
  <c r="T2531" i="23" s="1"/>
  <c r="S2532" i="23"/>
  <c r="T2532" i="23" s="1"/>
  <c r="S2533" i="23"/>
  <c r="T2533" i="23" s="1"/>
  <c r="S2534" i="23"/>
  <c r="T2534" i="23" s="1"/>
  <c r="S2535" i="23"/>
  <c r="T2535" i="23" s="1"/>
  <c r="S2536" i="23"/>
  <c r="T2536" i="23" s="1"/>
  <c r="S2537" i="23"/>
  <c r="T2537" i="23" s="1"/>
  <c r="S2538" i="23"/>
  <c r="T2538" i="23" s="1"/>
  <c r="S2539" i="23"/>
  <c r="T2539" i="23" s="1"/>
  <c r="S2540" i="23"/>
  <c r="T2540" i="23" s="1"/>
  <c r="S2541" i="23"/>
  <c r="T2541" i="23" s="1"/>
  <c r="S2542" i="23"/>
  <c r="T2542" i="23" s="1"/>
  <c r="S2543" i="23"/>
  <c r="T2543" i="23" s="1"/>
  <c r="S2544" i="23"/>
  <c r="T2544" i="23" s="1"/>
  <c r="S2545" i="23"/>
  <c r="T2545" i="23" s="1"/>
  <c r="S2546" i="23"/>
  <c r="T2546" i="23" s="1"/>
  <c r="S2547" i="23"/>
  <c r="T2547" i="23" s="1"/>
  <c r="S2548" i="23"/>
  <c r="T2548" i="23" s="1"/>
  <c r="S2549" i="23"/>
  <c r="T2549" i="23" s="1"/>
  <c r="S2550" i="23"/>
  <c r="T2550" i="23" s="1"/>
  <c r="S2551" i="23"/>
  <c r="T2551" i="23" s="1"/>
  <c r="S2552" i="23"/>
  <c r="T2552" i="23" s="1"/>
  <c r="S2553" i="23"/>
  <c r="T2553" i="23" s="1"/>
  <c r="S2554" i="23"/>
  <c r="T2554" i="23" s="1"/>
  <c r="S2555" i="23"/>
  <c r="T2555" i="23" s="1"/>
  <c r="S2556" i="23"/>
  <c r="T2556" i="23" s="1"/>
  <c r="S2557" i="23"/>
  <c r="T2557" i="23" s="1"/>
  <c r="S2558" i="23"/>
  <c r="T2558" i="23" s="1"/>
  <c r="S2559" i="23"/>
  <c r="T2559" i="23" s="1"/>
  <c r="S2560" i="23"/>
  <c r="T2560" i="23" s="1"/>
  <c r="S2561" i="23"/>
  <c r="T2561" i="23" s="1"/>
  <c r="S2562" i="23"/>
  <c r="T2562" i="23" s="1"/>
  <c r="S2563" i="23"/>
  <c r="T2563" i="23" s="1"/>
  <c r="S2564" i="23"/>
  <c r="T2564" i="23" s="1"/>
  <c r="S2565" i="23"/>
  <c r="T2565" i="23" s="1"/>
  <c r="S2566" i="23"/>
  <c r="T2566" i="23" s="1"/>
  <c r="S2567" i="23"/>
  <c r="T2567" i="23" s="1"/>
  <c r="S2568" i="23"/>
  <c r="T2568" i="23" s="1"/>
  <c r="S2569" i="23"/>
  <c r="T2569" i="23" s="1"/>
  <c r="S2570" i="23"/>
  <c r="T2570" i="23" s="1"/>
  <c r="S2571" i="23"/>
  <c r="T2571" i="23" s="1"/>
  <c r="S2572" i="23"/>
  <c r="T2572" i="23" s="1"/>
  <c r="S2573" i="23"/>
  <c r="T2573" i="23" s="1"/>
  <c r="S2574" i="23"/>
  <c r="T2574" i="23" s="1"/>
  <c r="S2575" i="23"/>
  <c r="T2575" i="23" s="1"/>
  <c r="S2576" i="23"/>
  <c r="T2576" i="23" s="1"/>
  <c r="S2577" i="23"/>
  <c r="T2577" i="23" s="1"/>
  <c r="S2578" i="23"/>
  <c r="T2578" i="23" s="1"/>
  <c r="S2579" i="23"/>
  <c r="T2579" i="23" s="1"/>
  <c r="S2580" i="23"/>
  <c r="T2580" i="23" s="1"/>
  <c r="S2581" i="23"/>
  <c r="T2581" i="23" s="1"/>
  <c r="S2582" i="23"/>
  <c r="T2582" i="23" s="1"/>
  <c r="S2583" i="23"/>
  <c r="T2583" i="23" s="1"/>
  <c r="S2584" i="23"/>
  <c r="T2584" i="23" s="1"/>
  <c r="S2585" i="23"/>
  <c r="T2585" i="23" s="1"/>
  <c r="S2586" i="23"/>
  <c r="T2586" i="23" s="1"/>
  <c r="S2587" i="23"/>
  <c r="T2587" i="23" s="1"/>
  <c r="S2588" i="23"/>
  <c r="T2588" i="23" s="1"/>
  <c r="S2589" i="23"/>
  <c r="T2589" i="23" s="1"/>
  <c r="S2590" i="23"/>
  <c r="T2590" i="23" s="1"/>
  <c r="S2591" i="23"/>
  <c r="T2591" i="23" s="1"/>
  <c r="S2592" i="23"/>
  <c r="T2592" i="23" s="1"/>
  <c r="S2593" i="23"/>
  <c r="T2593" i="23" s="1"/>
  <c r="S2594" i="23"/>
  <c r="T2594" i="23" s="1"/>
  <c r="S2595" i="23"/>
  <c r="T2595" i="23" s="1"/>
  <c r="S2596" i="23"/>
  <c r="T2596" i="23" s="1"/>
  <c r="S2597" i="23"/>
  <c r="T2597" i="23" s="1"/>
  <c r="S2598" i="23"/>
  <c r="T2598" i="23" s="1"/>
  <c r="S2599" i="23"/>
  <c r="T2599" i="23" s="1"/>
  <c r="S2600" i="23"/>
  <c r="T2600" i="23" s="1"/>
  <c r="S2601" i="23"/>
  <c r="T2601" i="23" s="1"/>
  <c r="S2602" i="23"/>
  <c r="T2602" i="23" s="1"/>
  <c r="S2603" i="23"/>
  <c r="T2603" i="23" s="1"/>
  <c r="S2604" i="23"/>
  <c r="T2604" i="23" s="1"/>
  <c r="S2605" i="23"/>
  <c r="T2605" i="23" s="1"/>
  <c r="S2606" i="23"/>
  <c r="T2606" i="23" s="1"/>
  <c r="S2607" i="23"/>
  <c r="T2607" i="23" s="1"/>
  <c r="S2608" i="23"/>
  <c r="T2608" i="23" s="1"/>
  <c r="S2609" i="23"/>
  <c r="T2609" i="23" s="1"/>
  <c r="S2610" i="23"/>
  <c r="T2610" i="23" s="1"/>
  <c r="S2611" i="23"/>
  <c r="T2611" i="23" s="1"/>
  <c r="S2612" i="23"/>
  <c r="T2612" i="23" s="1"/>
  <c r="S2613" i="23"/>
  <c r="T2613" i="23" s="1"/>
  <c r="S2614" i="23"/>
  <c r="T2614" i="23" s="1"/>
  <c r="S2615" i="23"/>
  <c r="T2615" i="23" s="1"/>
  <c r="S2616" i="23"/>
  <c r="T2616" i="23" s="1"/>
  <c r="S2617" i="23"/>
  <c r="T2617" i="23" s="1"/>
  <c r="S2618" i="23"/>
  <c r="T2618" i="23" s="1"/>
  <c r="S2619" i="23"/>
  <c r="T2619" i="23" s="1"/>
  <c r="S2620" i="23"/>
  <c r="T2620" i="23" s="1"/>
  <c r="S2621" i="23"/>
  <c r="T2621" i="23" s="1"/>
  <c r="S2622" i="23"/>
  <c r="T2622" i="23" s="1"/>
  <c r="S2623" i="23"/>
  <c r="T2623" i="23" s="1"/>
  <c r="S2624" i="23"/>
  <c r="T2624" i="23" s="1"/>
  <c r="S2625" i="23"/>
  <c r="T2625" i="23" s="1"/>
  <c r="S2626" i="23"/>
  <c r="T2626" i="23" s="1"/>
  <c r="S2627" i="23"/>
  <c r="T2627" i="23" s="1"/>
  <c r="S2628" i="23"/>
  <c r="T2628" i="23" s="1"/>
  <c r="S2629" i="23"/>
  <c r="T2629" i="23" s="1"/>
  <c r="S2630" i="23"/>
  <c r="T2630" i="23" s="1"/>
  <c r="S2631" i="23"/>
  <c r="T2631" i="23" s="1"/>
  <c r="S2632" i="23"/>
  <c r="T2632" i="23" s="1"/>
  <c r="S2633" i="23"/>
  <c r="T2633" i="23" s="1"/>
  <c r="S2634" i="23"/>
  <c r="T2634" i="23" s="1"/>
  <c r="S2635" i="23"/>
  <c r="T2635" i="23" s="1"/>
  <c r="S2636" i="23"/>
  <c r="T2636" i="23" s="1"/>
  <c r="S2637" i="23"/>
  <c r="T2637" i="23" s="1"/>
  <c r="S2638" i="23"/>
  <c r="T2638" i="23" s="1"/>
  <c r="S2639" i="23"/>
  <c r="T2639" i="23" s="1"/>
  <c r="S2640" i="23"/>
  <c r="T2640" i="23" s="1"/>
  <c r="S2641" i="23"/>
  <c r="T2641" i="23" s="1"/>
  <c r="S2642" i="23"/>
  <c r="T2642" i="23" s="1"/>
  <c r="S2643" i="23"/>
  <c r="T2643" i="23" s="1"/>
  <c r="S2644" i="23"/>
  <c r="T2644" i="23" s="1"/>
  <c r="S2645" i="23"/>
  <c r="T2645" i="23" s="1"/>
  <c r="S2646" i="23"/>
  <c r="T2646" i="23" s="1"/>
  <c r="S2647" i="23"/>
  <c r="T2647" i="23" s="1"/>
  <c r="S2648" i="23"/>
  <c r="T2648" i="23" s="1"/>
  <c r="S2649" i="23"/>
  <c r="T2649" i="23" s="1"/>
  <c r="S2650" i="23"/>
  <c r="T2650" i="23" s="1"/>
  <c r="S2651" i="23"/>
  <c r="T2651" i="23" s="1"/>
  <c r="S2652" i="23"/>
  <c r="T2652" i="23" s="1"/>
  <c r="S2653" i="23"/>
  <c r="T2653" i="23" s="1"/>
  <c r="S2654" i="23"/>
  <c r="T2654" i="23" s="1"/>
  <c r="S2655" i="23"/>
  <c r="T2655" i="23" s="1"/>
  <c r="S2656" i="23"/>
  <c r="T2656" i="23" s="1"/>
  <c r="S2657" i="23"/>
  <c r="T2657" i="23" s="1"/>
  <c r="S2658" i="23"/>
  <c r="T2658" i="23" s="1"/>
  <c r="S2659" i="23"/>
  <c r="T2659" i="23" s="1"/>
  <c r="S2660" i="23"/>
  <c r="T2660" i="23" s="1"/>
  <c r="S2661" i="23"/>
  <c r="T2661" i="23" s="1"/>
  <c r="S2662" i="23"/>
  <c r="T2662" i="23" s="1"/>
  <c r="S2663" i="23"/>
  <c r="T2663" i="23" s="1"/>
  <c r="S2664" i="23"/>
  <c r="T2664" i="23" s="1"/>
  <c r="S2665" i="23"/>
  <c r="T2665" i="23" s="1"/>
  <c r="S2666" i="23"/>
  <c r="T2666" i="23" s="1"/>
  <c r="S2667" i="23"/>
  <c r="T2667" i="23" s="1"/>
  <c r="S2668" i="23"/>
  <c r="T2668" i="23" s="1"/>
  <c r="S2669" i="23"/>
  <c r="T2669" i="23" s="1"/>
  <c r="S2670" i="23"/>
  <c r="T2670" i="23" s="1"/>
  <c r="S2671" i="23"/>
  <c r="T2671" i="23" s="1"/>
  <c r="S2672" i="23"/>
  <c r="T2672" i="23" s="1"/>
  <c r="S2673" i="23"/>
  <c r="T2673" i="23" s="1"/>
  <c r="S2674" i="23"/>
  <c r="T2674" i="23" s="1"/>
  <c r="S2675" i="23"/>
  <c r="T2675" i="23" s="1"/>
  <c r="S2676" i="23"/>
  <c r="T2676" i="23" s="1"/>
  <c r="S2677" i="23"/>
  <c r="T2677" i="23" s="1"/>
  <c r="S2678" i="23"/>
  <c r="T2678" i="23" s="1"/>
  <c r="S2679" i="23"/>
  <c r="T2679" i="23" s="1"/>
  <c r="S2680" i="23"/>
  <c r="T2680" i="23" s="1"/>
  <c r="S2681" i="23"/>
  <c r="T2681" i="23" s="1"/>
  <c r="S2682" i="23"/>
  <c r="T2682" i="23" s="1"/>
  <c r="S2683" i="23"/>
  <c r="T2683" i="23" s="1"/>
  <c r="S2684" i="23"/>
  <c r="T2684" i="23" s="1"/>
  <c r="S2685" i="23"/>
  <c r="T2685" i="23" s="1"/>
  <c r="S2686" i="23"/>
  <c r="T2686" i="23" s="1"/>
  <c r="S2687" i="23"/>
  <c r="T2687" i="23" s="1"/>
  <c r="S2688" i="23"/>
  <c r="T2688" i="23" s="1"/>
  <c r="S2689" i="23"/>
  <c r="T2689" i="23" s="1"/>
  <c r="S2690" i="23"/>
  <c r="T2690" i="23" s="1"/>
  <c r="S2691" i="23"/>
  <c r="T2691" i="23" s="1"/>
  <c r="S2692" i="23"/>
  <c r="T2692" i="23" s="1"/>
  <c r="S2693" i="23"/>
  <c r="T2693" i="23" s="1"/>
  <c r="S2694" i="23"/>
  <c r="T2694" i="23" s="1"/>
  <c r="S2695" i="23"/>
  <c r="T2695" i="23" s="1"/>
  <c r="S2696" i="23"/>
  <c r="T2696" i="23" s="1"/>
  <c r="S2697" i="23"/>
  <c r="T2697" i="23" s="1"/>
  <c r="S2698" i="23"/>
  <c r="T2698" i="23" s="1"/>
  <c r="S2699" i="23"/>
  <c r="T2699" i="23" s="1"/>
  <c r="S2700" i="23"/>
  <c r="T2700" i="23" s="1"/>
  <c r="S2701" i="23"/>
  <c r="T2701" i="23" s="1"/>
  <c r="S2702" i="23"/>
  <c r="T2702" i="23" s="1"/>
  <c r="S2703" i="23"/>
  <c r="T2703" i="23" s="1"/>
  <c r="S2704" i="23"/>
  <c r="T2704" i="23" s="1"/>
  <c r="S2705" i="23"/>
  <c r="T2705" i="23" s="1"/>
  <c r="S2706" i="23"/>
  <c r="T2706" i="23" s="1"/>
  <c r="S2707" i="23"/>
  <c r="T2707" i="23" s="1"/>
  <c r="S2708" i="23"/>
  <c r="T2708" i="23" s="1"/>
  <c r="S2709" i="23"/>
  <c r="T2709" i="23" s="1"/>
  <c r="S2710" i="23"/>
  <c r="T2710" i="23" s="1"/>
  <c r="S2711" i="23"/>
  <c r="T2711" i="23" s="1"/>
  <c r="S2712" i="23"/>
  <c r="T2712" i="23" s="1"/>
  <c r="S2713" i="23"/>
  <c r="T2713" i="23" s="1"/>
  <c r="S2714" i="23"/>
  <c r="T2714" i="23" s="1"/>
  <c r="S2715" i="23"/>
  <c r="T2715" i="23" s="1"/>
  <c r="S2716" i="23"/>
  <c r="T2716" i="23" s="1"/>
  <c r="S2717" i="23"/>
  <c r="T2717" i="23" s="1"/>
  <c r="S2718" i="23"/>
  <c r="T2718" i="23" s="1"/>
  <c r="S2719" i="23"/>
  <c r="T2719" i="23" s="1"/>
  <c r="S2720" i="23"/>
  <c r="T2720" i="23" s="1"/>
  <c r="S2721" i="23"/>
  <c r="T2721" i="23" s="1"/>
  <c r="S2722" i="23"/>
  <c r="T2722" i="23" s="1"/>
  <c r="S2723" i="23"/>
  <c r="T2723" i="23" s="1"/>
  <c r="S2724" i="23"/>
  <c r="T2724" i="23" s="1"/>
  <c r="S2725" i="23"/>
  <c r="T2725" i="23" s="1"/>
  <c r="S2726" i="23"/>
  <c r="T2726" i="23" s="1"/>
  <c r="S2727" i="23"/>
  <c r="T2727" i="23" s="1"/>
  <c r="S2728" i="23"/>
  <c r="T2728" i="23" s="1"/>
  <c r="S2729" i="23"/>
  <c r="T2729" i="23" s="1"/>
  <c r="S2730" i="23"/>
  <c r="T2730" i="23" s="1"/>
  <c r="S2731" i="23"/>
  <c r="T2731" i="23" s="1"/>
  <c r="S2732" i="23"/>
  <c r="T2732" i="23" s="1"/>
  <c r="S2733" i="23"/>
  <c r="T2733" i="23" s="1"/>
  <c r="S2734" i="23"/>
  <c r="T2734" i="23" s="1"/>
  <c r="S2735" i="23"/>
  <c r="T2735" i="23" s="1"/>
  <c r="S2736" i="23"/>
  <c r="T2736" i="23" s="1"/>
  <c r="S2737" i="23"/>
  <c r="T2737" i="23" s="1"/>
  <c r="S2738" i="23"/>
  <c r="T2738" i="23" s="1"/>
  <c r="S2739" i="23"/>
  <c r="T2739" i="23" s="1"/>
  <c r="S2740" i="23"/>
  <c r="T2740" i="23" s="1"/>
  <c r="S2741" i="23"/>
  <c r="T2741" i="23" s="1"/>
  <c r="S2742" i="23"/>
  <c r="T2742" i="23" s="1"/>
  <c r="S2743" i="23"/>
  <c r="T2743" i="23" s="1"/>
  <c r="S2744" i="23"/>
  <c r="T2744" i="23" s="1"/>
  <c r="S2745" i="23"/>
  <c r="T2745" i="23" s="1"/>
  <c r="S2746" i="23"/>
  <c r="T2746" i="23" s="1"/>
  <c r="S2747" i="23"/>
  <c r="T2747" i="23" s="1"/>
  <c r="S2748" i="23"/>
  <c r="T2748" i="23" s="1"/>
  <c r="S2749" i="23"/>
  <c r="T2749" i="23" s="1"/>
  <c r="S2750" i="23"/>
  <c r="T2750" i="23" s="1"/>
  <c r="S2751" i="23"/>
  <c r="T2751" i="23" s="1"/>
  <c r="S2752" i="23"/>
  <c r="T2752" i="23" s="1"/>
  <c r="S2753" i="23"/>
  <c r="T2753" i="23" s="1"/>
  <c r="S2754" i="23"/>
  <c r="T2754" i="23" s="1"/>
  <c r="S2755" i="23"/>
  <c r="T2755" i="23" s="1"/>
  <c r="S2756" i="23"/>
  <c r="T2756" i="23" s="1"/>
  <c r="S2757" i="23"/>
  <c r="T2757" i="23" s="1"/>
  <c r="S2758" i="23"/>
  <c r="T2758" i="23" s="1"/>
  <c r="S2759" i="23"/>
  <c r="T2759" i="23" s="1"/>
  <c r="S2760" i="23"/>
  <c r="T2760" i="23" s="1"/>
  <c r="S2761" i="23"/>
  <c r="T2761" i="23" s="1"/>
  <c r="S2762" i="23"/>
  <c r="T2762" i="23" s="1"/>
  <c r="S2763" i="23"/>
  <c r="T2763" i="23" s="1"/>
  <c r="S2764" i="23"/>
  <c r="T2764" i="23" s="1"/>
  <c r="S2765" i="23"/>
  <c r="T2765" i="23" s="1"/>
  <c r="S2766" i="23"/>
  <c r="T2766" i="23" s="1"/>
  <c r="S2767" i="23"/>
  <c r="T2767" i="23" s="1"/>
  <c r="S2768" i="23"/>
  <c r="T2768" i="23" s="1"/>
  <c r="S2769" i="23"/>
  <c r="T2769" i="23" s="1"/>
  <c r="S2770" i="23"/>
  <c r="T2770" i="23" s="1"/>
  <c r="S2771" i="23"/>
  <c r="T2771" i="23" s="1"/>
  <c r="S2772" i="23"/>
  <c r="T2772" i="23" s="1"/>
  <c r="S2773" i="23"/>
  <c r="T2773" i="23" s="1"/>
  <c r="S2774" i="23"/>
  <c r="T2774" i="23" s="1"/>
  <c r="S2775" i="23"/>
  <c r="T2775" i="23" s="1"/>
  <c r="S2776" i="23"/>
  <c r="T2776" i="23" s="1"/>
  <c r="S2777" i="23"/>
  <c r="T2777" i="23" s="1"/>
  <c r="S2778" i="23"/>
  <c r="T2778" i="23" s="1"/>
  <c r="S2779" i="23"/>
  <c r="T2779" i="23" s="1"/>
  <c r="S2780" i="23"/>
  <c r="T2780" i="23" s="1"/>
  <c r="S2781" i="23"/>
  <c r="T2781" i="23" s="1"/>
  <c r="S2782" i="23"/>
  <c r="T2782" i="23" s="1"/>
  <c r="S2783" i="23"/>
  <c r="T2783" i="23" s="1"/>
  <c r="S2784" i="23"/>
  <c r="T2784" i="23" s="1"/>
  <c r="S2785" i="23"/>
  <c r="T2785" i="23" s="1"/>
  <c r="S2786" i="23"/>
  <c r="T2786" i="23" s="1"/>
  <c r="S2787" i="23"/>
  <c r="T2787" i="23" s="1"/>
  <c r="S2788" i="23"/>
  <c r="T2788" i="23" s="1"/>
  <c r="S2789" i="23"/>
  <c r="T2789" i="23" s="1"/>
  <c r="S2790" i="23"/>
  <c r="T2790" i="23" s="1"/>
  <c r="S2791" i="23"/>
  <c r="T2791" i="23" s="1"/>
  <c r="S2792" i="23"/>
  <c r="T2792" i="23" s="1"/>
  <c r="S2793" i="23"/>
  <c r="T2793" i="23" s="1"/>
  <c r="S2794" i="23"/>
  <c r="T2794" i="23" s="1"/>
  <c r="S2795" i="23"/>
  <c r="T2795" i="23" s="1"/>
  <c r="S2796" i="23"/>
  <c r="T2796" i="23" s="1"/>
  <c r="S2797" i="23"/>
  <c r="T2797" i="23" s="1"/>
  <c r="S2798" i="23"/>
  <c r="T2798" i="23" s="1"/>
  <c r="S2799" i="23"/>
  <c r="T2799" i="23" s="1"/>
  <c r="S2800" i="23"/>
  <c r="T2800" i="23" s="1"/>
  <c r="S2801" i="23"/>
  <c r="T2801" i="23" s="1"/>
  <c r="S2802" i="23"/>
  <c r="T2802" i="23" s="1"/>
  <c r="S2803" i="23"/>
  <c r="T2803" i="23" s="1"/>
  <c r="S2804" i="23"/>
  <c r="T2804" i="23" s="1"/>
  <c r="S2805" i="23"/>
  <c r="T2805" i="23" s="1"/>
  <c r="S2806" i="23"/>
  <c r="T2806" i="23" s="1"/>
  <c r="S2807" i="23"/>
  <c r="T2807" i="23" s="1"/>
  <c r="S2808" i="23"/>
  <c r="T2808" i="23" s="1"/>
  <c r="S2809" i="23"/>
  <c r="T2809" i="23" s="1"/>
  <c r="S2810" i="23"/>
  <c r="T2810" i="23" s="1"/>
  <c r="S2811" i="23"/>
  <c r="T2811" i="23" s="1"/>
  <c r="S2812" i="23"/>
  <c r="T2812" i="23" s="1"/>
  <c r="S2813" i="23"/>
  <c r="T2813" i="23" s="1"/>
  <c r="S2814" i="23"/>
  <c r="T2814" i="23" s="1"/>
  <c r="S2815" i="23"/>
  <c r="T2815" i="23" s="1"/>
  <c r="S2816" i="23"/>
  <c r="T2816" i="23" s="1"/>
  <c r="S2817" i="23"/>
  <c r="T2817" i="23" s="1"/>
  <c r="S2818" i="23"/>
  <c r="T2818" i="23" s="1"/>
  <c r="S2819" i="23"/>
  <c r="T2819" i="23" s="1"/>
  <c r="S2820" i="23"/>
  <c r="T2820" i="23" s="1"/>
  <c r="S2821" i="23"/>
  <c r="T2821" i="23" s="1"/>
  <c r="S2822" i="23"/>
  <c r="T2822" i="23" s="1"/>
  <c r="S2823" i="23"/>
  <c r="T2823" i="23" s="1"/>
  <c r="S2824" i="23"/>
  <c r="T2824" i="23" s="1"/>
  <c r="S2825" i="23"/>
  <c r="T2825" i="23" s="1"/>
  <c r="S2826" i="23"/>
  <c r="T2826" i="23" s="1"/>
  <c r="S2827" i="23"/>
  <c r="T2827" i="23" s="1"/>
  <c r="S2828" i="23"/>
  <c r="T2828" i="23" s="1"/>
  <c r="S2829" i="23"/>
  <c r="T2829" i="23" s="1"/>
  <c r="S2830" i="23"/>
  <c r="T2830" i="23" s="1"/>
  <c r="S2831" i="23"/>
  <c r="T2831" i="23" s="1"/>
  <c r="S2832" i="23"/>
  <c r="T2832" i="23" s="1"/>
  <c r="S2833" i="23"/>
  <c r="T2833" i="23" s="1"/>
  <c r="S2834" i="23"/>
  <c r="T2834" i="23" s="1"/>
  <c r="S2835" i="23"/>
  <c r="T2835" i="23" s="1"/>
  <c r="S2836" i="23"/>
  <c r="T2836" i="23" s="1"/>
  <c r="S2837" i="23"/>
  <c r="T2837" i="23" s="1"/>
  <c r="S2838" i="23"/>
  <c r="T2838" i="23" s="1"/>
  <c r="S2839" i="23"/>
  <c r="T2839" i="23" s="1"/>
  <c r="S2840" i="23"/>
  <c r="T2840" i="23" s="1"/>
  <c r="S2841" i="23"/>
  <c r="T2841" i="23" s="1"/>
  <c r="S2842" i="23"/>
  <c r="T2842" i="23" s="1"/>
  <c r="S2843" i="23"/>
  <c r="T2843" i="23" s="1"/>
  <c r="S2844" i="23"/>
  <c r="T2844" i="23" s="1"/>
  <c r="S2845" i="23"/>
  <c r="T2845" i="23" s="1"/>
  <c r="S2846" i="23"/>
  <c r="T2846" i="23" s="1"/>
  <c r="S2847" i="23"/>
  <c r="T2847" i="23" s="1"/>
  <c r="S2848" i="23"/>
  <c r="T2848" i="23" s="1"/>
  <c r="S2849" i="23"/>
  <c r="T2849" i="23" s="1"/>
  <c r="S2850" i="23"/>
  <c r="T2850" i="23" s="1"/>
  <c r="S2851" i="23"/>
  <c r="T2851" i="23" s="1"/>
  <c r="S2852" i="23"/>
  <c r="T2852" i="23" s="1"/>
  <c r="S2853" i="23"/>
  <c r="T2853" i="23" s="1"/>
  <c r="S2854" i="23"/>
  <c r="T2854" i="23" s="1"/>
  <c r="S2855" i="23"/>
  <c r="T2855" i="23" s="1"/>
  <c r="S2856" i="23"/>
  <c r="T2856" i="23" s="1"/>
  <c r="S2857" i="23"/>
  <c r="T2857" i="23" s="1"/>
  <c r="S2858" i="23"/>
  <c r="T2858" i="23" s="1"/>
  <c r="S2859" i="23"/>
  <c r="T2859" i="23" s="1"/>
  <c r="S2860" i="23"/>
  <c r="T2860" i="23" s="1"/>
  <c r="S2861" i="23"/>
  <c r="T2861" i="23" s="1"/>
  <c r="S2862" i="23"/>
  <c r="T2862" i="23" s="1"/>
  <c r="S2863" i="23"/>
  <c r="T2863" i="23" s="1"/>
  <c r="S2864" i="23"/>
  <c r="T2864" i="23" s="1"/>
  <c r="S2865" i="23"/>
  <c r="T2865" i="23" s="1"/>
  <c r="S2866" i="23"/>
  <c r="T2866" i="23" s="1"/>
  <c r="S2867" i="23"/>
  <c r="T2867" i="23" s="1"/>
  <c r="S2868" i="23"/>
  <c r="T2868" i="23" s="1"/>
  <c r="S2869" i="23"/>
  <c r="T2869" i="23" s="1"/>
  <c r="S2870" i="23"/>
  <c r="T2870" i="23" s="1"/>
  <c r="S2871" i="23"/>
  <c r="T2871" i="23" s="1"/>
  <c r="S2872" i="23"/>
  <c r="T2872" i="23" s="1"/>
  <c r="S2873" i="23"/>
  <c r="T2873" i="23" s="1"/>
  <c r="S2874" i="23"/>
  <c r="T2874" i="23" s="1"/>
  <c r="S2875" i="23"/>
  <c r="T2875" i="23" s="1"/>
  <c r="S2876" i="23"/>
  <c r="T2876" i="23" s="1"/>
  <c r="S2877" i="23"/>
  <c r="T2877" i="23" s="1"/>
  <c r="S2878" i="23"/>
  <c r="T2878" i="23" s="1"/>
  <c r="S2879" i="23"/>
  <c r="T2879" i="23" s="1"/>
  <c r="S2880" i="23"/>
  <c r="T2880" i="23" s="1"/>
  <c r="S2881" i="23"/>
  <c r="T2881" i="23" s="1"/>
  <c r="S2882" i="23"/>
  <c r="T2882" i="23" s="1"/>
  <c r="S2883" i="23"/>
  <c r="T2883" i="23" s="1"/>
  <c r="S2884" i="23"/>
  <c r="T2884" i="23" s="1"/>
  <c r="S2885" i="23"/>
  <c r="T2885" i="23" s="1"/>
  <c r="S2886" i="23"/>
  <c r="T2886" i="23" s="1"/>
  <c r="S2887" i="23"/>
  <c r="T2887" i="23" s="1"/>
  <c r="S2888" i="23"/>
  <c r="T2888" i="23" s="1"/>
  <c r="S2889" i="23"/>
  <c r="T2889" i="23" s="1"/>
  <c r="S2890" i="23"/>
  <c r="T2890" i="23" s="1"/>
  <c r="S2891" i="23"/>
  <c r="T2891" i="23" s="1"/>
  <c r="S2892" i="23"/>
  <c r="T2892" i="23" s="1"/>
  <c r="S2893" i="23"/>
  <c r="T2893" i="23" s="1"/>
  <c r="S2894" i="23"/>
  <c r="T2894" i="23" s="1"/>
  <c r="S2895" i="23"/>
  <c r="T2895" i="23" s="1"/>
  <c r="S2896" i="23"/>
  <c r="T2896" i="23" s="1"/>
  <c r="S2897" i="23"/>
  <c r="T2897" i="23" s="1"/>
  <c r="S2898" i="23"/>
  <c r="T2898" i="23" s="1"/>
  <c r="S2899" i="23"/>
  <c r="T2899" i="23" s="1"/>
  <c r="S2900" i="23"/>
  <c r="T2900" i="23" s="1"/>
  <c r="S2901" i="23"/>
  <c r="T2901" i="23" s="1"/>
  <c r="S2902" i="23"/>
  <c r="T2902" i="23" s="1"/>
  <c r="S2903" i="23"/>
  <c r="T2903" i="23" s="1"/>
  <c r="S2904" i="23"/>
  <c r="T2904" i="23" s="1"/>
  <c r="S2905" i="23"/>
  <c r="T2905" i="23" s="1"/>
  <c r="S2906" i="23"/>
  <c r="T2906" i="23" s="1"/>
  <c r="S2907" i="23"/>
  <c r="T2907" i="23" s="1"/>
  <c r="S2908" i="23"/>
  <c r="T2908" i="23" s="1"/>
  <c r="S2909" i="23"/>
  <c r="T2909" i="23" s="1"/>
  <c r="S2910" i="23"/>
  <c r="T2910" i="23" s="1"/>
  <c r="S2911" i="23"/>
  <c r="T2911" i="23" s="1"/>
  <c r="S2912" i="23"/>
  <c r="T2912" i="23" s="1"/>
  <c r="S2913" i="23"/>
  <c r="T2913" i="23" s="1"/>
  <c r="S2914" i="23"/>
  <c r="T2914" i="23" s="1"/>
  <c r="S2915" i="23"/>
  <c r="T2915" i="23" s="1"/>
  <c r="S2916" i="23"/>
  <c r="T2916" i="23" s="1"/>
  <c r="S2917" i="23"/>
  <c r="T2917" i="23" s="1"/>
  <c r="S2918" i="23"/>
  <c r="T2918" i="23" s="1"/>
  <c r="S2919" i="23"/>
  <c r="T2919" i="23" s="1"/>
  <c r="S2920" i="23"/>
  <c r="T2920" i="23" s="1"/>
  <c r="S2921" i="23"/>
  <c r="T2921" i="23" s="1"/>
  <c r="S2922" i="23"/>
  <c r="T2922" i="23" s="1"/>
  <c r="S2923" i="23"/>
  <c r="T2923" i="23" s="1"/>
  <c r="S2924" i="23"/>
  <c r="T2924" i="23" s="1"/>
  <c r="S2925" i="23"/>
  <c r="T2925" i="23" s="1"/>
  <c r="S2926" i="23"/>
  <c r="T2926" i="23" s="1"/>
  <c r="S2927" i="23"/>
  <c r="T2927" i="23" s="1"/>
  <c r="S2928" i="23"/>
  <c r="T2928" i="23" s="1"/>
  <c r="S2929" i="23"/>
  <c r="T2929" i="23" s="1"/>
  <c r="S2930" i="23"/>
  <c r="T2930" i="23" s="1"/>
  <c r="S2931" i="23"/>
  <c r="T2931" i="23" s="1"/>
  <c r="S2932" i="23"/>
  <c r="T2932" i="23" s="1"/>
  <c r="S2933" i="23"/>
  <c r="T2933" i="23" s="1"/>
  <c r="S2934" i="23"/>
  <c r="T2934" i="23" s="1"/>
  <c r="S2935" i="23"/>
  <c r="T2935" i="23" s="1"/>
  <c r="S2936" i="23"/>
  <c r="T2936" i="23" s="1"/>
  <c r="S2937" i="23"/>
  <c r="T2937" i="23" s="1"/>
  <c r="S2938" i="23"/>
  <c r="T2938" i="23" s="1"/>
  <c r="S2939" i="23"/>
  <c r="T2939" i="23" s="1"/>
  <c r="S2940" i="23"/>
  <c r="T2940" i="23" s="1"/>
  <c r="S2941" i="23"/>
  <c r="T2941" i="23" s="1"/>
  <c r="S2942" i="23"/>
  <c r="T2942" i="23" s="1"/>
  <c r="S2943" i="23"/>
  <c r="T2943" i="23" s="1"/>
  <c r="S2944" i="23"/>
  <c r="T2944" i="23" s="1"/>
  <c r="S2945" i="23"/>
  <c r="T2945" i="23" s="1"/>
  <c r="S2946" i="23"/>
  <c r="T2946" i="23" s="1"/>
  <c r="S2947" i="23"/>
  <c r="T2947" i="23" s="1"/>
  <c r="S2948" i="23"/>
  <c r="T2948" i="23" s="1"/>
  <c r="S2949" i="23"/>
  <c r="T2949" i="23" s="1"/>
  <c r="S2950" i="23"/>
  <c r="T2950" i="23" s="1"/>
  <c r="S2951" i="23"/>
  <c r="T2951" i="23" s="1"/>
  <c r="S2952" i="23"/>
  <c r="T2952" i="23" s="1"/>
  <c r="S2953" i="23"/>
  <c r="T2953" i="23" s="1"/>
  <c r="S2954" i="23"/>
  <c r="T2954" i="23" s="1"/>
  <c r="S2955" i="23"/>
  <c r="T2955" i="23" s="1"/>
  <c r="S2956" i="23"/>
  <c r="T2956" i="23" s="1"/>
  <c r="S2957" i="23"/>
  <c r="T2957" i="23" s="1"/>
  <c r="S2958" i="23"/>
  <c r="T2958" i="23" s="1"/>
  <c r="S2959" i="23"/>
  <c r="T2959" i="23" s="1"/>
  <c r="S2960" i="23"/>
  <c r="T2960" i="23" s="1"/>
  <c r="S2961" i="23"/>
  <c r="T2961" i="23" s="1"/>
  <c r="S2962" i="23"/>
  <c r="T2962" i="23" s="1"/>
  <c r="S2963" i="23"/>
  <c r="T2963" i="23" s="1"/>
  <c r="S2964" i="23"/>
  <c r="T2964" i="23" s="1"/>
  <c r="S2965" i="23"/>
  <c r="T2965" i="23" s="1"/>
  <c r="S2966" i="23"/>
  <c r="T2966" i="23" s="1"/>
  <c r="S2967" i="23"/>
  <c r="T2967" i="23" s="1"/>
  <c r="S2968" i="23"/>
  <c r="T2968" i="23" s="1"/>
  <c r="S2969" i="23"/>
  <c r="T2969" i="23" s="1"/>
  <c r="S2970" i="23"/>
  <c r="T2970" i="23" s="1"/>
  <c r="S2971" i="23"/>
  <c r="T2971" i="23" s="1"/>
  <c r="S2972" i="23"/>
  <c r="T2972" i="23" s="1"/>
  <c r="S2973" i="23"/>
  <c r="T2973" i="23" s="1"/>
  <c r="S2974" i="23"/>
  <c r="T2974" i="23" s="1"/>
  <c r="S2975" i="23"/>
  <c r="T2975" i="23" s="1"/>
  <c r="S2976" i="23"/>
  <c r="T2976" i="23" s="1"/>
  <c r="S2977" i="23"/>
  <c r="T2977" i="23" s="1"/>
  <c r="S2978" i="23"/>
  <c r="T2978" i="23" s="1"/>
  <c r="S2979" i="23"/>
  <c r="T2979" i="23" s="1"/>
  <c r="S2980" i="23"/>
  <c r="T2980" i="23" s="1"/>
  <c r="S2981" i="23"/>
  <c r="T2981" i="23" s="1"/>
  <c r="S2982" i="23"/>
  <c r="T2982" i="23" s="1"/>
  <c r="S2983" i="23"/>
  <c r="T2983" i="23" s="1"/>
  <c r="S2984" i="23"/>
  <c r="T2984" i="23" s="1"/>
  <c r="S2985" i="23"/>
  <c r="T2985" i="23" s="1"/>
  <c r="S2986" i="23"/>
  <c r="T2986" i="23" s="1"/>
  <c r="S2987" i="23"/>
  <c r="T2987" i="23" s="1"/>
  <c r="S2988" i="23"/>
  <c r="T2988" i="23" s="1"/>
  <c r="S2989" i="23"/>
  <c r="T2989" i="23" s="1"/>
  <c r="S2990" i="23"/>
  <c r="T2990" i="23" s="1"/>
  <c r="S2991" i="23"/>
  <c r="T2991" i="23" s="1"/>
  <c r="S2992" i="23"/>
  <c r="T2992" i="23" s="1"/>
  <c r="S2993" i="23"/>
  <c r="T2993" i="23" s="1"/>
  <c r="S2994" i="23"/>
  <c r="T2994" i="23" s="1"/>
  <c r="S2995" i="23"/>
  <c r="T2995" i="23" s="1"/>
  <c r="S2996" i="23"/>
  <c r="T2996" i="23" s="1"/>
  <c r="S2997" i="23"/>
  <c r="T2997" i="23" s="1"/>
  <c r="S2998" i="23"/>
  <c r="T2998" i="23" s="1"/>
  <c r="S2999" i="23"/>
  <c r="T2999" i="23" s="1"/>
  <c r="S3000" i="23"/>
  <c r="T3000" i="23" s="1"/>
  <c r="S3001" i="23"/>
  <c r="T3001" i="23" s="1"/>
  <c r="S3002" i="23"/>
  <c r="T3002" i="23" s="1"/>
  <c r="S3003" i="23"/>
  <c r="T3003" i="23" s="1"/>
  <c r="S3004" i="23"/>
  <c r="T3004" i="23" s="1"/>
  <c r="S3005" i="23"/>
  <c r="T3005" i="23" s="1"/>
  <c r="S3006" i="23"/>
  <c r="T3006" i="23" s="1"/>
  <c r="S3007" i="23"/>
  <c r="T3007" i="23" s="1"/>
  <c r="S3008" i="23"/>
  <c r="T3008" i="23" s="1"/>
  <c r="S3009" i="23"/>
  <c r="T3009" i="23" s="1"/>
  <c r="S3010" i="23"/>
  <c r="T3010" i="23" s="1"/>
  <c r="S3011" i="23"/>
  <c r="T3011" i="23" s="1"/>
  <c r="S3012" i="23"/>
  <c r="T3012" i="23" s="1"/>
  <c r="S3013" i="23"/>
  <c r="T3013" i="23" s="1"/>
  <c r="S3014" i="23"/>
  <c r="T3014" i="23" s="1"/>
  <c r="S3015" i="23"/>
  <c r="T3015" i="23" s="1"/>
  <c r="S3016" i="23"/>
  <c r="T3016" i="23" s="1"/>
  <c r="S3017" i="23"/>
  <c r="T3017" i="23" s="1"/>
  <c r="S3018" i="23"/>
  <c r="T3018" i="23" s="1"/>
  <c r="S3019" i="23"/>
  <c r="T3019" i="23" s="1"/>
  <c r="S3020" i="23"/>
  <c r="T3020" i="23" s="1"/>
  <c r="S3021" i="23"/>
  <c r="T3021" i="23" s="1"/>
  <c r="S3022" i="23"/>
  <c r="T3022" i="23" s="1"/>
  <c r="S3023" i="23"/>
  <c r="T3023" i="23" s="1"/>
  <c r="S3024" i="23"/>
  <c r="T3024" i="23" s="1"/>
  <c r="S3025" i="23"/>
  <c r="T3025" i="23" s="1"/>
  <c r="S3026" i="23"/>
  <c r="T3026" i="23" s="1"/>
  <c r="S3027" i="23"/>
  <c r="T3027" i="23" s="1"/>
  <c r="S3028" i="23"/>
  <c r="T3028" i="23" s="1"/>
  <c r="S3029" i="23"/>
  <c r="T3029" i="23" s="1"/>
  <c r="S3030" i="23"/>
  <c r="T3030" i="23" s="1"/>
  <c r="S3031" i="23"/>
  <c r="T3031" i="23" s="1"/>
  <c r="S3032" i="23"/>
  <c r="T3032" i="23" s="1"/>
  <c r="S3033" i="23"/>
  <c r="T3033" i="23" s="1"/>
  <c r="S3034" i="23"/>
  <c r="T3034" i="23" s="1"/>
  <c r="S3035" i="23"/>
  <c r="T3035" i="23" s="1"/>
  <c r="S3036" i="23"/>
  <c r="T3036" i="23" s="1"/>
  <c r="S3037" i="23"/>
  <c r="T3037" i="23" s="1"/>
  <c r="S3038" i="23"/>
  <c r="T3038" i="23" s="1"/>
  <c r="S3039" i="23"/>
  <c r="T3039" i="23" s="1"/>
  <c r="S3040" i="23"/>
  <c r="T3040" i="23" s="1"/>
  <c r="S3041" i="23"/>
  <c r="T3041" i="23" s="1"/>
  <c r="S3042" i="23"/>
  <c r="T3042" i="23" s="1"/>
  <c r="S3043" i="23"/>
  <c r="T3043" i="23" s="1"/>
  <c r="S3044" i="23"/>
  <c r="T3044" i="23" s="1"/>
  <c r="S3045" i="23"/>
  <c r="T3045" i="23" s="1"/>
  <c r="S3046" i="23"/>
  <c r="T3046" i="23" s="1"/>
  <c r="S3047" i="23"/>
  <c r="T3047" i="23" s="1"/>
  <c r="S3048" i="23"/>
  <c r="T3048" i="23" s="1"/>
  <c r="S3049" i="23"/>
  <c r="T3049" i="23" s="1"/>
  <c r="S3050" i="23"/>
  <c r="T3050" i="23" s="1"/>
  <c r="S3051" i="23"/>
  <c r="T3051" i="23" s="1"/>
  <c r="S3052" i="23"/>
  <c r="T3052" i="23" s="1"/>
  <c r="S3053" i="23"/>
  <c r="T3053" i="23" s="1"/>
  <c r="S3054" i="23"/>
  <c r="T3054" i="23" s="1"/>
  <c r="S3055" i="23"/>
  <c r="T3055" i="23" s="1"/>
  <c r="S3056" i="23"/>
  <c r="T3056" i="23" s="1"/>
  <c r="S3057" i="23"/>
  <c r="T3057" i="23" s="1"/>
  <c r="S3058" i="23"/>
  <c r="T3058" i="23" s="1"/>
  <c r="S3059" i="23"/>
  <c r="T3059" i="23" s="1"/>
  <c r="S3060" i="23"/>
  <c r="T3060" i="23" s="1"/>
  <c r="S3061" i="23"/>
  <c r="T3061" i="23" s="1"/>
  <c r="S3062" i="23"/>
  <c r="T3062" i="23" s="1"/>
  <c r="S3063" i="23"/>
  <c r="T3063" i="23" s="1"/>
  <c r="S3064" i="23"/>
  <c r="T3064" i="23" s="1"/>
  <c r="S3065" i="23"/>
  <c r="T3065" i="23" s="1"/>
  <c r="S3066" i="23"/>
  <c r="T3066" i="23" s="1"/>
  <c r="S3067" i="23"/>
  <c r="T3067" i="23" s="1"/>
  <c r="S3068" i="23"/>
  <c r="T3068" i="23" s="1"/>
  <c r="S3069" i="23"/>
  <c r="T3069" i="23" s="1"/>
  <c r="S3070" i="23"/>
  <c r="T3070" i="23" s="1"/>
  <c r="S3071" i="23"/>
  <c r="T3071" i="23" s="1"/>
  <c r="S3072" i="23"/>
  <c r="T3072" i="23" s="1"/>
  <c r="S3073" i="23"/>
  <c r="T3073" i="23" s="1"/>
  <c r="S3074" i="23"/>
  <c r="T3074" i="23" s="1"/>
  <c r="S3075" i="23"/>
  <c r="T3075" i="23" s="1"/>
  <c r="S3076" i="23"/>
  <c r="T3076" i="23" s="1"/>
  <c r="S3077" i="23"/>
  <c r="T3077" i="23" s="1"/>
  <c r="S3078" i="23"/>
  <c r="T3078" i="23" s="1"/>
  <c r="S3079" i="23"/>
  <c r="T3079" i="23" s="1"/>
  <c r="S3080" i="23"/>
  <c r="T3080" i="23" s="1"/>
  <c r="S3081" i="23"/>
  <c r="T3081" i="23" s="1"/>
  <c r="S3082" i="23"/>
  <c r="T3082" i="23" s="1"/>
  <c r="S3083" i="23"/>
  <c r="T3083" i="23" s="1"/>
  <c r="S3084" i="23"/>
  <c r="T3084" i="23" s="1"/>
  <c r="S3085" i="23"/>
  <c r="T3085" i="23" s="1"/>
  <c r="S3086" i="23"/>
  <c r="T3086" i="23" s="1"/>
  <c r="S3087" i="23"/>
  <c r="T3087" i="23" s="1"/>
  <c r="S3088" i="23"/>
  <c r="T3088" i="23" s="1"/>
  <c r="S3089" i="23"/>
  <c r="T3089" i="23" s="1"/>
  <c r="S3090" i="23"/>
  <c r="T3090" i="23" s="1"/>
  <c r="S3091" i="23"/>
  <c r="T3091" i="23" s="1"/>
  <c r="S3092" i="23"/>
  <c r="T3092" i="23" s="1"/>
  <c r="S3093" i="23"/>
  <c r="T3093" i="23" s="1"/>
  <c r="S3094" i="23"/>
  <c r="T3094" i="23" s="1"/>
  <c r="S3095" i="23"/>
  <c r="T3095" i="23" s="1"/>
  <c r="S3096" i="23"/>
  <c r="T3096" i="23" s="1"/>
  <c r="S3097" i="23"/>
  <c r="T3097" i="23" s="1"/>
  <c r="S3098" i="23"/>
  <c r="T3098" i="23" s="1"/>
  <c r="S3099" i="23"/>
  <c r="T3099" i="23" s="1"/>
  <c r="S3100" i="23"/>
  <c r="T3100" i="23" s="1"/>
  <c r="S3101" i="23"/>
  <c r="T3101" i="23" s="1"/>
  <c r="S3102" i="23"/>
  <c r="T3102" i="23" s="1"/>
  <c r="S3103" i="23"/>
  <c r="T3103" i="23" s="1"/>
  <c r="S3104" i="23"/>
  <c r="T3104" i="23" s="1"/>
  <c r="S3105" i="23"/>
  <c r="T3105" i="23" s="1"/>
  <c r="S3106" i="23"/>
  <c r="T3106" i="23" s="1"/>
  <c r="S3107" i="23"/>
  <c r="T3107" i="23" s="1"/>
  <c r="S3108" i="23"/>
  <c r="T3108" i="23" s="1"/>
  <c r="S3109" i="23"/>
  <c r="T3109" i="23" s="1"/>
  <c r="S3110" i="23"/>
  <c r="T3110" i="23" s="1"/>
  <c r="S3111" i="23"/>
  <c r="T3111" i="23" s="1"/>
  <c r="S3112" i="23"/>
  <c r="T3112" i="23" s="1"/>
  <c r="S3113" i="23"/>
  <c r="T3113" i="23" s="1"/>
  <c r="S3114" i="23"/>
  <c r="T3114" i="23" s="1"/>
  <c r="S3115" i="23"/>
  <c r="T3115" i="23" s="1"/>
  <c r="S3116" i="23"/>
  <c r="T3116" i="23" s="1"/>
  <c r="S3117" i="23"/>
  <c r="T3117" i="23" s="1"/>
  <c r="S3118" i="23"/>
  <c r="T3118" i="23" s="1"/>
  <c r="S3119" i="23"/>
  <c r="T3119" i="23" s="1"/>
  <c r="S3120" i="23"/>
  <c r="T3120" i="23" s="1"/>
  <c r="S3121" i="23"/>
  <c r="T3121" i="23" s="1"/>
  <c r="S3122" i="23"/>
  <c r="T3122" i="23" s="1"/>
  <c r="S3123" i="23"/>
  <c r="T3123" i="23" s="1"/>
  <c r="S3124" i="23"/>
  <c r="T3124" i="23" s="1"/>
  <c r="S3125" i="23"/>
  <c r="T3125" i="23" s="1"/>
  <c r="S3126" i="23"/>
  <c r="T3126" i="23" s="1"/>
  <c r="S3127" i="23"/>
  <c r="T3127" i="23" s="1"/>
  <c r="S3128" i="23"/>
  <c r="T3128" i="23" s="1"/>
  <c r="S3129" i="23"/>
  <c r="T3129" i="23" s="1"/>
  <c r="S3130" i="23"/>
  <c r="T3130" i="23" s="1"/>
  <c r="S3131" i="23"/>
  <c r="T3131" i="23" s="1"/>
  <c r="S3132" i="23"/>
  <c r="T3132" i="23" s="1"/>
  <c r="S3133" i="23"/>
  <c r="T3133" i="23" s="1"/>
  <c r="S3134" i="23"/>
  <c r="T3134" i="23" s="1"/>
  <c r="S3135" i="23"/>
  <c r="T3135" i="23" s="1"/>
  <c r="S3136" i="23"/>
  <c r="T3136" i="23" s="1"/>
  <c r="S3137" i="23"/>
  <c r="T3137" i="23" s="1"/>
  <c r="S3138" i="23"/>
  <c r="T3138" i="23" s="1"/>
  <c r="S3139" i="23"/>
  <c r="T3139" i="23" s="1"/>
  <c r="S3140" i="23"/>
  <c r="T3140" i="23" s="1"/>
  <c r="S3141" i="23"/>
  <c r="T3141" i="23" s="1"/>
  <c r="S3142" i="23"/>
  <c r="T3142" i="23" s="1"/>
  <c r="S3143" i="23"/>
  <c r="T3143" i="23" s="1"/>
  <c r="S3144" i="23"/>
  <c r="T3144" i="23" s="1"/>
  <c r="S3145" i="23"/>
  <c r="T3145" i="23" s="1"/>
  <c r="S3146" i="23"/>
  <c r="T3146" i="23" s="1"/>
  <c r="S3147" i="23"/>
  <c r="T3147" i="23" s="1"/>
  <c r="S3148" i="23"/>
  <c r="T3148" i="23" s="1"/>
  <c r="S3149" i="23"/>
  <c r="T3149" i="23" s="1"/>
  <c r="S3150" i="23"/>
  <c r="T3150" i="23" s="1"/>
  <c r="S3151" i="23"/>
  <c r="T3151" i="23" s="1"/>
  <c r="S3152" i="23"/>
  <c r="T3152" i="23" s="1"/>
  <c r="S3153" i="23"/>
  <c r="T3153" i="23" s="1"/>
  <c r="S3154" i="23"/>
  <c r="T3154" i="23" s="1"/>
  <c r="S3155" i="23"/>
  <c r="T3155" i="23" s="1"/>
  <c r="S3156" i="23"/>
  <c r="T3156" i="23" s="1"/>
  <c r="S3157" i="23"/>
  <c r="T3157" i="23" s="1"/>
  <c r="S3158" i="23"/>
  <c r="T3158" i="23" s="1"/>
  <c r="S3159" i="23"/>
  <c r="T3159" i="23" s="1"/>
  <c r="S3160" i="23"/>
  <c r="T3160" i="23" s="1"/>
  <c r="S3161" i="23"/>
  <c r="T3161" i="23" s="1"/>
  <c r="S3162" i="23"/>
  <c r="T3162" i="23" s="1"/>
  <c r="S3163" i="23"/>
  <c r="T3163" i="23" s="1"/>
  <c r="S3164" i="23"/>
  <c r="T3164" i="23" s="1"/>
  <c r="S3165" i="23"/>
  <c r="T3165" i="23" s="1"/>
  <c r="S3166" i="23"/>
  <c r="T3166" i="23" s="1"/>
  <c r="S3167" i="23"/>
  <c r="T3167" i="23" s="1"/>
  <c r="S3168" i="23"/>
  <c r="T3168" i="23" s="1"/>
  <c r="S3169" i="23"/>
  <c r="T3169" i="23" s="1"/>
  <c r="S3170" i="23"/>
  <c r="T3170" i="23" s="1"/>
  <c r="S3171" i="23"/>
  <c r="T3171" i="23" s="1"/>
  <c r="S3172" i="23"/>
  <c r="T3172" i="23" s="1"/>
  <c r="S3173" i="23"/>
  <c r="T3173" i="23" s="1"/>
  <c r="S3174" i="23"/>
  <c r="T3174" i="23" s="1"/>
  <c r="S3175" i="23"/>
  <c r="T3175" i="23" s="1"/>
  <c r="S3176" i="23"/>
  <c r="T3176" i="23" s="1"/>
  <c r="S3177" i="23"/>
  <c r="T3177" i="23" s="1"/>
  <c r="S3178" i="23"/>
  <c r="T3178" i="23" s="1"/>
  <c r="S3179" i="23"/>
  <c r="T3179" i="23" s="1"/>
  <c r="S3180" i="23"/>
  <c r="T3180" i="23" s="1"/>
  <c r="S3181" i="23"/>
  <c r="T3181" i="23" s="1"/>
  <c r="S3182" i="23"/>
  <c r="T3182" i="23" s="1"/>
  <c r="S3183" i="23"/>
  <c r="T3183" i="23" s="1"/>
  <c r="S3184" i="23"/>
  <c r="T3184" i="23" s="1"/>
  <c r="S3185" i="23"/>
  <c r="T3185" i="23" s="1"/>
  <c r="S3186" i="23"/>
  <c r="T3186" i="23" s="1"/>
  <c r="S3187" i="23"/>
  <c r="T3187" i="23" s="1"/>
  <c r="S3188" i="23"/>
  <c r="T3188" i="23" s="1"/>
  <c r="S3189" i="23"/>
  <c r="T3189" i="23" s="1"/>
  <c r="S3190" i="23"/>
  <c r="T3190" i="23" s="1"/>
  <c r="S3191" i="23"/>
  <c r="T3191" i="23" s="1"/>
  <c r="S3192" i="23"/>
  <c r="T3192" i="23" s="1"/>
  <c r="S3193" i="23"/>
  <c r="T3193" i="23" s="1"/>
  <c r="S3194" i="23"/>
  <c r="T3194" i="23" s="1"/>
  <c r="S3195" i="23"/>
  <c r="T3195" i="23" s="1"/>
  <c r="S3196" i="23"/>
  <c r="T3196" i="23" s="1"/>
  <c r="S3197" i="23"/>
  <c r="T3197" i="23" s="1"/>
  <c r="S3198" i="23"/>
  <c r="T3198" i="23" s="1"/>
  <c r="S3199" i="23"/>
  <c r="T3199" i="23" s="1"/>
  <c r="S3200" i="23"/>
  <c r="T3200" i="23" s="1"/>
  <c r="S3201" i="23"/>
  <c r="T3201" i="23" s="1"/>
  <c r="S3202" i="23"/>
  <c r="T3202" i="23" s="1"/>
  <c r="S3203" i="23"/>
  <c r="T3203" i="23" s="1"/>
  <c r="S3204" i="23"/>
  <c r="T3204" i="23" s="1"/>
  <c r="S3205" i="23"/>
  <c r="T3205" i="23" s="1"/>
  <c r="S3206" i="23"/>
  <c r="T3206" i="23" s="1"/>
  <c r="S3207" i="23"/>
  <c r="T3207" i="23" s="1"/>
  <c r="S3208" i="23"/>
  <c r="T3208" i="23" s="1"/>
  <c r="S3209" i="23"/>
  <c r="T3209" i="23" s="1"/>
  <c r="S3210" i="23"/>
  <c r="T3210" i="23" s="1"/>
  <c r="S3211" i="23"/>
  <c r="T3211" i="23" s="1"/>
  <c r="S3212" i="23"/>
  <c r="T3212" i="23" s="1"/>
  <c r="S3213" i="23"/>
  <c r="T3213" i="23" s="1"/>
  <c r="S3214" i="23"/>
  <c r="T3214" i="23" s="1"/>
  <c r="S3215" i="23"/>
  <c r="T3215" i="23" s="1"/>
  <c r="S3216" i="23"/>
  <c r="T3216" i="23" s="1"/>
  <c r="S3217" i="23"/>
  <c r="T3217" i="23" s="1"/>
  <c r="S3218" i="23"/>
  <c r="T3218" i="23" s="1"/>
  <c r="S3219" i="23"/>
  <c r="T3219" i="23" s="1"/>
  <c r="S3220" i="23"/>
  <c r="T3220" i="23" s="1"/>
  <c r="S3221" i="23"/>
  <c r="T3221" i="23" s="1"/>
  <c r="S3222" i="23"/>
  <c r="T3222" i="23" s="1"/>
  <c r="S3223" i="23"/>
  <c r="T3223" i="23" s="1"/>
  <c r="S3224" i="23"/>
  <c r="T3224" i="23" s="1"/>
  <c r="S3225" i="23"/>
  <c r="T3225" i="23" s="1"/>
  <c r="S3226" i="23"/>
  <c r="T3226" i="23" s="1"/>
  <c r="S3227" i="23"/>
  <c r="T3227" i="23" s="1"/>
  <c r="S3228" i="23"/>
  <c r="T3228" i="23" s="1"/>
  <c r="S3229" i="23"/>
  <c r="T3229" i="23" s="1"/>
  <c r="S3230" i="23"/>
  <c r="T3230" i="23" s="1"/>
  <c r="S3231" i="23"/>
  <c r="T3231" i="23" s="1"/>
  <c r="S3232" i="23"/>
  <c r="T3232" i="23" s="1"/>
  <c r="S3233" i="23"/>
  <c r="T3233" i="23" s="1"/>
  <c r="S3234" i="23"/>
  <c r="T3234" i="23" s="1"/>
  <c r="S3235" i="23"/>
  <c r="T3235" i="23" s="1"/>
  <c r="S3236" i="23"/>
  <c r="T3236" i="23" s="1"/>
  <c r="S3237" i="23"/>
  <c r="T3237" i="23" s="1"/>
  <c r="S3238" i="23"/>
  <c r="T3238" i="23" s="1"/>
  <c r="S3239" i="23"/>
  <c r="T3239" i="23" s="1"/>
  <c r="S3240" i="23"/>
  <c r="T3240" i="23" s="1"/>
  <c r="S3241" i="23"/>
  <c r="T3241" i="23" s="1"/>
  <c r="S3242" i="23"/>
  <c r="T3242" i="23" s="1"/>
  <c r="S3243" i="23"/>
  <c r="T3243" i="23" s="1"/>
  <c r="S3244" i="23"/>
  <c r="T3244" i="23" s="1"/>
  <c r="S3245" i="23"/>
  <c r="T3245" i="23" s="1"/>
  <c r="S3246" i="23"/>
  <c r="T3246" i="23" s="1"/>
  <c r="S3247" i="23"/>
  <c r="T3247" i="23" s="1"/>
  <c r="S3248" i="23"/>
  <c r="T3248" i="23" s="1"/>
  <c r="S3249" i="23"/>
  <c r="T3249" i="23" s="1"/>
  <c r="S3250" i="23"/>
  <c r="T3250" i="23" s="1"/>
  <c r="S3251" i="23"/>
  <c r="T3251" i="23" s="1"/>
  <c r="S3252" i="23"/>
  <c r="T3252" i="23" s="1"/>
  <c r="S3253" i="23"/>
  <c r="T3253" i="23" s="1"/>
  <c r="S3254" i="23"/>
  <c r="T3254" i="23" s="1"/>
  <c r="S3255" i="23"/>
  <c r="T3255" i="23" s="1"/>
  <c r="S3256" i="23"/>
  <c r="T3256" i="23" s="1"/>
  <c r="S3257" i="23"/>
  <c r="T3257" i="23" s="1"/>
  <c r="S3258" i="23"/>
  <c r="T3258" i="23" s="1"/>
  <c r="S3259" i="23"/>
  <c r="T3259" i="23" s="1"/>
  <c r="S3260" i="23"/>
  <c r="T3260" i="23" s="1"/>
  <c r="S3261" i="23"/>
  <c r="T3261" i="23" s="1"/>
  <c r="S3262" i="23"/>
  <c r="T3262" i="23" s="1"/>
  <c r="S3263" i="23"/>
  <c r="T3263" i="23" s="1"/>
  <c r="S3264" i="23"/>
  <c r="T3264" i="23" s="1"/>
  <c r="S3265" i="23"/>
  <c r="T3265" i="23" s="1"/>
  <c r="S3266" i="23"/>
  <c r="T3266" i="23" s="1"/>
  <c r="S3267" i="23"/>
  <c r="T3267" i="23" s="1"/>
  <c r="S3268" i="23"/>
  <c r="T3268" i="23" s="1"/>
  <c r="S3269" i="23"/>
  <c r="T3269" i="23" s="1"/>
  <c r="S3270" i="23"/>
  <c r="T3270" i="23" s="1"/>
  <c r="S3271" i="23"/>
  <c r="T3271" i="23" s="1"/>
  <c r="S3272" i="23"/>
  <c r="T3272" i="23" s="1"/>
  <c r="S3273" i="23"/>
  <c r="T3273" i="23" s="1"/>
  <c r="S3274" i="23"/>
  <c r="T3274" i="23" s="1"/>
  <c r="S3275" i="23"/>
  <c r="T3275" i="23" s="1"/>
  <c r="S3276" i="23"/>
  <c r="T3276" i="23" s="1"/>
  <c r="S3277" i="23"/>
  <c r="T3277" i="23" s="1"/>
  <c r="S3278" i="23"/>
  <c r="T3278" i="23" s="1"/>
  <c r="S3279" i="23"/>
  <c r="T3279" i="23" s="1"/>
  <c r="S3280" i="23"/>
  <c r="T3280" i="23" s="1"/>
  <c r="S3281" i="23"/>
  <c r="T3281" i="23" s="1"/>
  <c r="S3282" i="23"/>
  <c r="T3282" i="23" s="1"/>
  <c r="S3283" i="23"/>
  <c r="T3283" i="23" s="1"/>
  <c r="S3284" i="23"/>
  <c r="T3284" i="23" s="1"/>
  <c r="S3285" i="23"/>
  <c r="T3285" i="23" s="1"/>
  <c r="S3286" i="23"/>
  <c r="T3286" i="23" s="1"/>
  <c r="S3287" i="23"/>
  <c r="T3287" i="23" s="1"/>
  <c r="S3288" i="23"/>
  <c r="T3288" i="23" s="1"/>
  <c r="S3289" i="23"/>
  <c r="T3289" i="23" s="1"/>
  <c r="S3290" i="23"/>
  <c r="T3290" i="23" s="1"/>
  <c r="S3291" i="23"/>
  <c r="T3291" i="23" s="1"/>
  <c r="S3292" i="23"/>
  <c r="T3292" i="23" s="1"/>
  <c r="S3293" i="23"/>
  <c r="T3293" i="23" s="1"/>
  <c r="S3294" i="23"/>
  <c r="T3294" i="23" s="1"/>
  <c r="S3295" i="23"/>
  <c r="T3295" i="23" s="1"/>
  <c r="S3296" i="23"/>
  <c r="T3296" i="23" s="1"/>
  <c r="S3297" i="23"/>
  <c r="T3297" i="23" s="1"/>
  <c r="S3298" i="23"/>
  <c r="T3298" i="23" s="1"/>
  <c r="S3299" i="23"/>
  <c r="T3299" i="23" s="1"/>
  <c r="S3300" i="23"/>
  <c r="T3300" i="23" s="1"/>
  <c r="S3301" i="23"/>
  <c r="T3301" i="23" s="1"/>
  <c r="S3302" i="23"/>
  <c r="T3302" i="23" s="1"/>
  <c r="S3303" i="23"/>
  <c r="T3303" i="23" s="1"/>
  <c r="S3304" i="23"/>
  <c r="T3304" i="23" s="1"/>
  <c r="S3305" i="23"/>
  <c r="T3305" i="23" s="1"/>
  <c r="S3306" i="23"/>
  <c r="T3306" i="23" s="1"/>
  <c r="S3307" i="23"/>
  <c r="T3307" i="23" s="1"/>
  <c r="S3308" i="23"/>
  <c r="T3308" i="23" s="1"/>
  <c r="S3309" i="23"/>
  <c r="T3309" i="23" s="1"/>
  <c r="S3310" i="23"/>
  <c r="T3310" i="23" s="1"/>
  <c r="S3311" i="23"/>
  <c r="T3311" i="23" s="1"/>
  <c r="S3312" i="23"/>
  <c r="T3312" i="23" s="1"/>
  <c r="S3313" i="23"/>
  <c r="T3313" i="23" s="1"/>
  <c r="S3314" i="23"/>
  <c r="T3314" i="23" s="1"/>
  <c r="S3315" i="23"/>
  <c r="T3315" i="23" s="1"/>
  <c r="S3316" i="23"/>
  <c r="T3316" i="23" s="1"/>
  <c r="S3317" i="23"/>
  <c r="T3317" i="23" s="1"/>
  <c r="S3318" i="23"/>
  <c r="T3318" i="23" s="1"/>
  <c r="S3319" i="23"/>
  <c r="T3319" i="23" s="1"/>
  <c r="S3320" i="23"/>
  <c r="T3320" i="23" s="1"/>
  <c r="S3321" i="23"/>
  <c r="T3321" i="23" s="1"/>
  <c r="S3322" i="23"/>
  <c r="T3322" i="23" s="1"/>
  <c r="S3323" i="23"/>
  <c r="T3323" i="23" s="1"/>
  <c r="S3324" i="23"/>
  <c r="T3324" i="23" s="1"/>
  <c r="S3325" i="23"/>
  <c r="T3325" i="23" s="1"/>
  <c r="S3326" i="23"/>
  <c r="T3326" i="23" s="1"/>
  <c r="S3327" i="23"/>
  <c r="T3327" i="23" s="1"/>
  <c r="S3328" i="23"/>
  <c r="T3328" i="23" s="1"/>
  <c r="S3329" i="23"/>
  <c r="T3329" i="23" s="1"/>
  <c r="S3330" i="23"/>
  <c r="T3330" i="23" s="1"/>
  <c r="S3331" i="23"/>
  <c r="T3331" i="23" s="1"/>
  <c r="S3332" i="23"/>
  <c r="T3332" i="23" s="1"/>
  <c r="S3333" i="23"/>
  <c r="T3333" i="23" s="1"/>
  <c r="S3334" i="23"/>
  <c r="T3334" i="23" s="1"/>
  <c r="S3335" i="23"/>
  <c r="T3335" i="23" s="1"/>
  <c r="S3336" i="23"/>
  <c r="T3336" i="23" s="1"/>
  <c r="S3337" i="23"/>
  <c r="T3337" i="23" s="1"/>
  <c r="S3338" i="23"/>
  <c r="T3338" i="23" s="1"/>
  <c r="S3339" i="23"/>
  <c r="T3339" i="23" s="1"/>
  <c r="S3340" i="23"/>
  <c r="T3340" i="23" s="1"/>
  <c r="S3341" i="23"/>
  <c r="T3341" i="23" s="1"/>
  <c r="S3342" i="23"/>
  <c r="T3342" i="23" s="1"/>
  <c r="S3343" i="23"/>
  <c r="T3343" i="23" s="1"/>
  <c r="S3344" i="23"/>
  <c r="T3344" i="23" s="1"/>
  <c r="S3345" i="23"/>
  <c r="T3345" i="23" s="1"/>
  <c r="S3346" i="23"/>
  <c r="T3346" i="23" s="1"/>
  <c r="S3347" i="23"/>
  <c r="T3347" i="23" s="1"/>
  <c r="S3348" i="23"/>
  <c r="T3348" i="23" s="1"/>
  <c r="S3349" i="23"/>
  <c r="T3349" i="23" s="1"/>
  <c r="S3350" i="23"/>
  <c r="T3350" i="23" s="1"/>
  <c r="S3351" i="23"/>
  <c r="T3351" i="23" s="1"/>
  <c r="S3352" i="23"/>
  <c r="T3352" i="23" s="1"/>
  <c r="S3353" i="23"/>
  <c r="T3353" i="23" s="1"/>
  <c r="S3354" i="23"/>
  <c r="T3354" i="23" s="1"/>
  <c r="S3355" i="23"/>
  <c r="T3355" i="23" s="1"/>
  <c r="S3356" i="23"/>
  <c r="T3356" i="23" s="1"/>
  <c r="S3357" i="23"/>
  <c r="T3357" i="23" s="1"/>
  <c r="S3358" i="23"/>
  <c r="T3358" i="23" s="1"/>
  <c r="S3359" i="23"/>
  <c r="T3359" i="23" s="1"/>
  <c r="S3360" i="23"/>
  <c r="T3360" i="23" s="1"/>
  <c r="S3361" i="23"/>
  <c r="T3361" i="23" s="1"/>
  <c r="S3362" i="23"/>
  <c r="T3362" i="23" s="1"/>
  <c r="S3363" i="23"/>
  <c r="T3363" i="23" s="1"/>
  <c r="S3364" i="23"/>
  <c r="T3364" i="23" s="1"/>
  <c r="S3365" i="23"/>
  <c r="T3365" i="23" s="1"/>
  <c r="S3366" i="23"/>
  <c r="T3366" i="23" s="1"/>
  <c r="S3367" i="23"/>
  <c r="T3367" i="23" s="1"/>
  <c r="S3368" i="23"/>
  <c r="T3368" i="23" s="1"/>
  <c r="S3369" i="23"/>
  <c r="T3369" i="23" s="1"/>
  <c r="S3370" i="23"/>
  <c r="T3370" i="23" s="1"/>
  <c r="S3371" i="23"/>
  <c r="T3371" i="23" s="1"/>
  <c r="S3372" i="23"/>
  <c r="T3372" i="23" s="1"/>
  <c r="S3373" i="23"/>
  <c r="T3373" i="23" s="1"/>
  <c r="S3374" i="23"/>
  <c r="T3374" i="23" s="1"/>
  <c r="S3375" i="23"/>
  <c r="T3375" i="23" s="1"/>
  <c r="S3376" i="23"/>
  <c r="T3376" i="23" s="1"/>
  <c r="S3377" i="23"/>
  <c r="T3377" i="23" s="1"/>
  <c r="S3378" i="23"/>
  <c r="T3378" i="23" s="1"/>
  <c r="S3379" i="23"/>
  <c r="T3379" i="23" s="1"/>
  <c r="S3380" i="23"/>
  <c r="T3380" i="23" s="1"/>
  <c r="S3381" i="23"/>
  <c r="T3381" i="23" s="1"/>
  <c r="S3382" i="23"/>
  <c r="T3382" i="23" s="1"/>
  <c r="S26" i="23"/>
  <c r="T26" i="23" s="1"/>
  <c r="K22" i="23" l="1"/>
  <c r="J22" i="23"/>
  <c r="H22" i="23"/>
  <c r="E22" i="23"/>
  <c r="F21" i="23"/>
  <c r="F20" i="23"/>
  <c r="F19" i="23"/>
  <c r="F18" i="23"/>
  <c r="F17" i="23"/>
  <c r="F16" i="23"/>
  <c r="F15" i="23"/>
  <c r="F14" i="23"/>
  <c r="F13" i="23"/>
  <c r="F12" i="23"/>
  <c r="F11" i="23"/>
  <c r="F10" i="23"/>
  <c r="F9" i="23"/>
  <c r="F8" i="23"/>
  <c r="F7" i="23"/>
  <c r="F6" i="23"/>
  <c r="F22" i="23" l="1"/>
  <c r="Q364" i="20"/>
  <c r="Q365" i="20"/>
  <c r="Q366" i="20"/>
  <c r="Q367" i="20"/>
  <c r="Q368" i="20"/>
  <c r="Q369" i="20"/>
  <c r="Q370" i="20"/>
  <c r="Q371" i="20"/>
  <c r="Q372" i="20"/>
  <c r="Q373" i="20"/>
  <c r="Q374" i="20"/>
  <c r="Q375" i="20"/>
  <c r="Q376" i="20"/>
  <c r="Q377" i="20"/>
  <c r="Q378" i="20"/>
  <c r="Q379" i="20"/>
  <c r="Q380" i="20"/>
  <c r="Q381" i="20"/>
  <c r="Q382" i="20"/>
  <c r="Q383" i="20"/>
  <c r="Q384" i="20"/>
  <c r="Q385" i="20"/>
  <c r="Q386" i="20"/>
  <c r="Q387" i="20"/>
  <c r="Q388" i="20"/>
  <c r="Q389" i="20"/>
  <c r="Q390" i="20"/>
  <c r="Q391" i="20"/>
  <c r="Q392" i="20"/>
  <c r="Q393" i="20"/>
  <c r="Q394" i="20"/>
  <c r="Q395" i="20"/>
  <c r="Q396" i="20"/>
  <c r="Q397" i="20"/>
  <c r="Q398" i="20"/>
  <c r="Q399" i="20"/>
  <c r="Q400" i="20"/>
  <c r="Q401" i="20"/>
  <c r="Q402" i="20"/>
  <c r="Q403" i="20"/>
  <c r="Q404" i="20"/>
  <c r="Q405" i="20"/>
  <c r="Q406" i="20"/>
  <c r="Q407" i="20"/>
  <c r="Q408" i="20"/>
  <c r="Q409" i="20"/>
  <c r="Q410" i="20"/>
  <c r="Q411" i="20"/>
  <c r="Q412" i="20"/>
  <c r="Q413" i="20"/>
  <c r="Q414" i="20"/>
  <c r="Q415" i="20"/>
  <c r="Q416" i="20"/>
  <c r="Q417" i="20"/>
  <c r="Q418" i="20"/>
  <c r="Q419" i="20"/>
  <c r="Q420" i="20"/>
  <c r="Q421" i="20"/>
  <c r="Q422" i="20"/>
  <c r="Q423" i="20"/>
  <c r="Q424" i="20"/>
  <c r="Q425" i="20"/>
  <c r="Q426" i="20"/>
  <c r="Q427" i="20"/>
  <c r="Q428" i="20"/>
  <c r="Q429" i="20"/>
  <c r="Q430" i="20"/>
  <c r="Q431" i="20"/>
  <c r="Q432" i="20"/>
  <c r="Q433" i="20"/>
  <c r="Q434" i="20"/>
  <c r="Q435" i="20"/>
  <c r="Q436" i="20"/>
  <c r="Q437" i="20"/>
  <c r="Q438" i="20"/>
  <c r="Q439" i="20"/>
  <c r="Q440" i="20"/>
  <c r="Q441" i="20"/>
  <c r="Q442" i="20"/>
  <c r="Q443" i="20"/>
  <c r="Q444" i="20"/>
  <c r="Q445" i="20"/>
  <c r="Q446" i="20"/>
  <c r="Q447" i="20"/>
  <c r="Q448" i="20"/>
  <c r="Q449" i="20"/>
  <c r="Q450" i="20"/>
  <c r="Q451" i="20"/>
  <c r="Q452" i="20"/>
  <c r="Q453" i="20"/>
  <c r="Q454" i="20"/>
  <c r="Q455" i="20"/>
  <c r="Q456" i="20"/>
  <c r="Q457" i="20"/>
  <c r="Q458" i="20"/>
  <c r="Q459" i="20"/>
  <c r="Q460" i="20"/>
  <c r="Q461" i="20"/>
  <c r="Q462" i="20"/>
  <c r="Q463" i="20"/>
  <c r="Q464" i="20"/>
  <c r="Q465" i="20"/>
  <c r="Q466" i="20"/>
  <c r="Q467" i="20"/>
  <c r="Q468" i="20"/>
  <c r="Q469" i="20"/>
  <c r="Q470" i="20"/>
  <c r="Q471" i="20"/>
  <c r="Q472" i="20"/>
  <c r="Q473" i="20"/>
  <c r="Q474" i="20"/>
  <c r="Q475" i="20"/>
  <c r="Q476" i="20"/>
  <c r="Q477" i="20"/>
  <c r="Q478" i="20"/>
  <c r="Q479" i="20"/>
  <c r="Q480" i="20"/>
  <c r="Q481" i="20"/>
  <c r="Q482" i="20"/>
  <c r="Q483" i="20"/>
  <c r="Q484" i="20"/>
  <c r="Q485" i="20"/>
  <c r="Q486" i="20"/>
  <c r="Q487" i="20"/>
  <c r="Q488" i="20"/>
  <c r="Q489" i="20"/>
  <c r="Q490" i="20"/>
  <c r="Q491" i="20"/>
  <c r="Q492" i="20"/>
  <c r="Q493" i="20"/>
  <c r="Q494" i="20"/>
  <c r="Q495" i="20"/>
  <c r="Q496" i="20"/>
  <c r="Q497" i="20"/>
  <c r="Q498" i="20"/>
  <c r="Q499" i="20"/>
  <c r="Q500" i="20"/>
  <c r="Q501" i="20"/>
  <c r="Q502" i="20"/>
  <c r="Q503" i="20"/>
  <c r="Q504" i="20"/>
  <c r="Q505" i="20"/>
  <c r="Q506" i="20"/>
  <c r="Q507" i="20"/>
  <c r="Q508" i="20"/>
  <c r="Q509" i="20"/>
  <c r="Q510" i="20"/>
  <c r="Q511" i="20"/>
  <c r="Q512" i="20"/>
  <c r="Q513" i="20"/>
  <c r="Q514" i="20"/>
  <c r="Q515" i="20"/>
  <c r="Q516" i="20"/>
  <c r="Q517" i="20"/>
  <c r="Q518" i="20"/>
  <c r="Q519" i="20"/>
  <c r="Q520" i="20"/>
  <c r="Q521" i="20"/>
  <c r="Q522" i="20"/>
  <c r="Q523" i="20"/>
  <c r="Q524" i="20"/>
  <c r="Q525" i="20"/>
  <c r="Q526" i="20"/>
  <c r="Q527" i="20"/>
  <c r="Q528" i="20"/>
  <c r="Q529" i="20"/>
  <c r="Q530" i="20"/>
  <c r="Q531" i="20"/>
  <c r="Q532" i="20"/>
  <c r="Q533" i="20"/>
  <c r="Q534" i="20"/>
  <c r="Q535" i="20"/>
  <c r="Q536" i="20"/>
  <c r="Q537" i="20"/>
  <c r="Q538" i="20"/>
  <c r="Q539" i="20"/>
  <c r="Q540" i="20"/>
  <c r="Q541" i="20"/>
  <c r="Q542" i="20"/>
  <c r="Q543" i="20"/>
  <c r="Q544" i="20"/>
  <c r="Q545" i="20"/>
  <c r="Q546" i="20"/>
  <c r="Q547" i="20"/>
  <c r="Q548" i="20"/>
  <c r="Q549" i="20"/>
  <c r="Q550" i="20"/>
  <c r="Q551" i="20"/>
  <c r="Q552" i="20"/>
  <c r="Q553" i="20"/>
  <c r="Q554" i="20"/>
  <c r="Q555" i="20"/>
  <c r="Q556" i="20"/>
  <c r="Q557" i="20"/>
  <c r="Q558" i="20"/>
  <c r="Q559" i="20"/>
  <c r="Q560" i="20"/>
  <c r="Q561" i="20"/>
  <c r="Q562" i="20"/>
  <c r="Q563" i="20"/>
  <c r="Q564" i="20"/>
  <c r="Q565" i="20"/>
  <c r="Q566" i="20"/>
  <c r="N364" i="20"/>
  <c r="R364" i="20" s="1"/>
  <c r="N365" i="20"/>
  <c r="N366" i="20"/>
  <c r="N367" i="20"/>
  <c r="N368" i="20"/>
  <c r="R368" i="20" s="1"/>
  <c r="N369" i="20"/>
  <c r="N370" i="20"/>
  <c r="R370" i="20" s="1"/>
  <c r="N371" i="20"/>
  <c r="R371" i="20" s="1"/>
  <c r="N372" i="20"/>
  <c r="N373" i="20"/>
  <c r="N374" i="20"/>
  <c r="R374" i="20" s="1"/>
  <c r="N375" i="20"/>
  <c r="N376" i="20"/>
  <c r="N377" i="20"/>
  <c r="R377" i="20" s="1"/>
  <c r="N378" i="20"/>
  <c r="N379" i="20"/>
  <c r="N380" i="20"/>
  <c r="R380" i="20" s="1"/>
  <c r="N381" i="20"/>
  <c r="N382" i="20"/>
  <c r="R382" i="20" s="1"/>
  <c r="N383" i="20"/>
  <c r="N384" i="20"/>
  <c r="N385" i="20"/>
  <c r="R385" i="20" s="1"/>
  <c r="N386" i="20"/>
  <c r="N387" i="20"/>
  <c r="R387" i="20" s="1"/>
  <c r="N388" i="20"/>
  <c r="N389" i="20"/>
  <c r="N390" i="20"/>
  <c r="R390" i="20" s="1"/>
  <c r="N391" i="20"/>
  <c r="N392" i="20"/>
  <c r="R392" i="20" s="1"/>
  <c r="N393" i="20"/>
  <c r="R393" i="20" s="1"/>
  <c r="N394" i="20"/>
  <c r="N395" i="20"/>
  <c r="N396" i="20"/>
  <c r="N397" i="20"/>
  <c r="R397" i="20" s="1"/>
  <c r="N398" i="20"/>
  <c r="N399" i="20"/>
  <c r="N400" i="20"/>
  <c r="R400" i="20" s="1"/>
  <c r="N401" i="20"/>
  <c r="N402" i="20"/>
  <c r="N403" i="20"/>
  <c r="N404" i="20"/>
  <c r="N405" i="20"/>
  <c r="R405" i="20" s="1"/>
  <c r="N406" i="20"/>
  <c r="R406" i="20" s="1"/>
  <c r="N407" i="20"/>
  <c r="N408" i="20"/>
  <c r="R408" i="20" s="1"/>
  <c r="N409" i="20"/>
  <c r="R409" i="20" s="1"/>
  <c r="N410" i="20"/>
  <c r="R410" i="20" s="1"/>
  <c r="N411" i="20"/>
  <c r="R411" i="20" s="1"/>
  <c r="N412" i="20"/>
  <c r="R412" i="20" s="1"/>
  <c r="N413" i="20"/>
  <c r="R413" i="20" s="1"/>
  <c r="N414" i="20"/>
  <c r="N415" i="20"/>
  <c r="R415" i="20" s="1"/>
  <c r="N416" i="20"/>
  <c r="N417" i="20"/>
  <c r="R417" i="20" s="1"/>
  <c r="N418" i="20"/>
  <c r="R418" i="20" s="1"/>
  <c r="N419" i="20"/>
  <c r="R419" i="20" s="1"/>
  <c r="N420" i="20"/>
  <c r="N421" i="20"/>
  <c r="N422" i="20"/>
  <c r="R422" i="20" s="1"/>
  <c r="N423" i="20"/>
  <c r="R423" i="20" s="1"/>
  <c r="N424" i="20"/>
  <c r="R424" i="20" s="1"/>
  <c r="N425" i="20"/>
  <c r="R425" i="20" s="1"/>
  <c r="N426" i="20"/>
  <c r="N427" i="20"/>
  <c r="R427" i="20" s="1"/>
  <c r="N428" i="20"/>
  <c r="N429" i="20"/>
  <c r="R429" i="20" s="1"/>
  <c r="N430" i="20"/>
  <c r="N431" i="20"/>
  <c r="R431" i="20" s="1"/>
  <c r="N432" i="20"/>
  <c r="R432" i="20" s="1"/>
  <c r="N433" i="20"/>
  <c r="R433" i="20" s="1"/>
  <c r="N434" i="20"/>
  <c r="N435" i="20"/>
  <c r="N436" i="20"/>
  <c r="N437" i="20"/>
  <c r="R437" i="20" s="1"/>
  <c r="N438" i="20"/>
  <c r="R438" i="20" s="1"/>
  <c r="N439" i="20"/>
  <c r="R439" i="20" s="1"/>
  <c r="N440" i="20"/>
  <c r="R440" i="20" s="1"/>
  <c r="N441" i="20"/>
  <c r="R441" i="20" s="1"/>
  <c r="N442" i="20"/>
  <c r="N443" i="20"/>
  <c r="N444" i="20"/>
  <c r="R444" i="20" s="1"/>
  <c r="N445" i="20"/>
  <c r="N446" i="20"/>
  <c r="R446" i="20" s="1"/>
  <c r="N447" i="20"/>
  <c r="N448" i="20"/>
  <c r="N449" i="20"/>
  <c r="R449" i="20" s="1"/>
  <c r="N450" i="20"/>
  <c r="N451" i="20"/>
  <c r="R451" i="20" s="1"/>
  <c r="N452" i="20"/>
  <c r="R452" i="20" s="1"/>
  <c r="N453" i="20"/>
  <c r="N454" i="20"/>
  <c r="R454" i="20" s="1"/>
  <c r="N455" i="20"/>
  <c r="N456" i="20"/>
  <c r="N457" i="20"/>
  <c r="N458" i="20"/>
  <c r="R458" i="20" s="1"/>
  <c r="N459" i="20"/>
  <c r="N460" i="20"/>
  <c r="R460" i="20" s="1"/>
  <c r="N461" i="20"/>
  <c r="N462" i="20"/>
  <c r="N463" i="20"/>
  <c r="N464" i="20"/>
  <c r="R464" i="20" s="1"/>
  <c r="N465" i="20"/>
  <c r="R465" i="20" s="1"/>
  <c r="N466" i="20"/>
  <c r="N467" i="20"/>
  <c r="R467" i="20" s="1"/>
  <c r="N468" i="20"/>
  <c r="N469" i="20"/>
  <c r="R469" i="20" s="1"/>
  <c r="N470" i="20"/>
  <c r="N471" i="20"/>
  <c r="R471" i="20" s="1"/>
  <c r="N472" i="20"/>
  <c r="N473" i="20"/>
  <c r="R473" i="20" s="1"/>
  <c r="N474" i="20"/>
  <c r="N475" i="20"/>
  <c r="R475" i="20" s="1"/>
  <c r="N476" i="20"/>
  <c r="N477" i="20"/>
  <c r="R477" i="20" s="1"/>
  <c r="N478" i="20"/>
  <c r="R478" i="20" s="1"/>
  <c r="N479" i="20"/>
  <c r="N480" i="20"/>
  <c r="N481" i="20"/>
  <c r="N482" i="20"/>
  <c r="N483" i="20"/>
  <c r="R483" i="20" s="1"/>
  <c r="N484" i="20"/>
  <c r="N485" i="20"/>
  <c r="N486" i="20"/>
  <c r="R486" i="20" s="1"/>
  <c r="N487" i="20"/>
  <c r="N488" i="20"/>
  <c r="N489" i="20"/>
  <c r="R489" i="20" s="1"/>
  <c r="N490" i="20"/>
  <c r="N491" i="20"/>
  <c r="R491" i="20" s="1"/>
  <c r="N492" i="20"/>
  <c r="R492" i="20" s="1"/>
  <c r="N493" i="20"/>
  <c r="R493" i="20" s="1"/>
  <c r="N494" i="20"/>
  <c r="R494" i="20" s="1"/>
  <c r="N495" i="20"/>
  <c r="R495" i="20" s="1"/>
  <c r="N496" i="20"/>
  <c r="N497" i="20"/>
  <c r="N498" i="20"/>
  <c r="N499" i="20"/>
  <c r="N500" i="20"/>
  <c r="N501" i="20"/>
  <c r="N502" i="20"/>
  <c r="R502" i="20" s="1"/>
  <c r="N503" i="20"/>
  <c r="N504" i="20"/>
  <c r="R504" i="20" s="1"/>
  <c r="N505" i="20"/>
  <c r="N506" i="20"/>
  <c r="R506" i="20" s="1"/>
  <c r="N507" i="20"/>
  <c r="R507" i="20" s="1"/>
  <c r="N508" i="20"/>
  <c r="R508" i="20" s="1"/>
  <c r="N509" i="20"/>
  <c r="R509" i="20" s="1"/>
  <c r="N510" i="20"/>
  <c r="R510" i="20" s="1"/>
  <c r="N511" i="20"/>
  <c r="R511" i="20" s="1"/>
  <c r="N512" i="20"/>
  <c r="R512" i="20" s="1"/>
  <c r="N513" i="20"/>
  <c r="R513" i="20" s="1"/>
  <c r="N514" i="20"/>
  <c r="R514" i="20" s="1"/>
  <c r="N515" i="20"/>
  <c r="N516" i="20"/>
  <c r="R516" i="20" s="1"/>
  <c r="N517" i="20"/>
  <c r="N518" i="20"/>
  <c r="N519" i="20"/>
  <c r="N520" i="20"/>
  <c r="R520" i="20" s="1"/>
  <c r="N521" i="20"/>
  <c r="R521" i="20" s="1"/>
  <c r="N522" i="20"/>
  <c r="R522" i="20" s="1"/>
  <c r="N523" i="20"/>
  <c r="R523" i="20" s="1"/>
  <c r="N524" i="20"/>
  <c r="R524" i="20" s="1"/>
  <c r="N525" i="20"/>
  <c r="N526" i="20"/>
  <c r="R526" i="20" s="1"/>
  <c r="N527" i="20"/>
  <c r="R527" i="20" s="1"/>
  <c r="N528" i="20"/>
  <c r="R528" i="20" s="1"/>
  <c r="N529" i="20"/>
  <c r="N530" i="20"/>
  <c r="R530" i="20" s="1"/>
  <c r="N531" i="20"/>
  <c r="R531" i="20" s="1"/>
  <c r="N532" i="20"/>
  <c r="N533" i="20"/>
  <c r="N534" i="20"/>
  <c r="R534" i="20" s="1"/>
  <c r="N535" i="20"/>
  <c r="R535" i="20" s="1"/>
  <c r="N536" i="20"/>
  <c r="R536" i="20" s="1"/>
  <c r="N537" i="20"/>
  <c r="N538" i="20"/>
  <c r="R538" i="20" s="1"/>
  <c r="N539" i="20"/>
  <c r="R539" i="20" s="1"/>
  <c r="N540" i="20"/>
  <c r="N541" i="20"/>
  <c r="R541" i="20" s="1"/>
  <c r="N542" i="20"/>
  <c r="N543" i="20"/>
  <c r="R543" i="20" s="1"/>
  <c r="N544" i="20"/>
  <c r="R544" i="20" s="1"/>
  <c r="N545" i="20"/>
  <c r="R545" i="20" s="1"/>
  <c r="N546" i="20"/>
  <c r="R546" i="20" s="1"/>
  <c r="N547" i="20"/>
  <c r="R547" i="20" s="1"/>
  <c r="N548" i="20"/>
  <c r="R548" i="20" s="1"/>
  <c r="N549" i="20"/>
  <c r="R549" i="20" s="1"/>
  <c r="N550" i="20"/>
  <c r="R550" i="20" s="1"/>
  <c r="N551" i="20"/>
  <c r="R551" i="20" s="1"/>
  <c r="N552" i="20"/>
  <c r="R552" i="20" s="1"/>
  <c r="N553" i="20"/>
  <c r="N554" i="20"/>
  <c r="R554" i="20" s="1"/>
  <c r="N555" i="20"/>
  <c r="N556" i="20"/>
  <c r="R556" i="20" s="1"/>
  <c r="N557" i="20"/>
  <c r="R557" i="20" s="1"/>
  <c r="N558" i="20"/>
  <c r="N559" i="20"/>
  <c r="R559" i="20" s="1"/>
  <c r="N560" i="20"/>
  <c r="N561" i="20"/>
  <c r="R561" i="20" s="1"/>
  <c r="N562" i="20"/>
  <c r="N563" i="20"/>
  <c r="R563" i="20" s="1"/>
  <c r="N564" i="20"/>
  <c r="N565" i="20"/>
  <c r="N566" i="20"/>
  <c r="S525" i="20" l="1"/>
  <c r="S519" i="20"/>
  <c r="S498" i="20"/>
  <c r="S481" i="20"/>
  <c r="S420" i="20"/>
  <c r="S383" i="20"/>
  <c r="S555" i="20"/>
  <c r="S515" i="20"/>
  <c r="S476" i="20"/>
  <c r="S537" i="20"/>
  <c r="S518" i="20"/>
  <c r="S503" i="20"/>
  <c r="S391" i="20"/>
  <c r="S532" i="20"/>
  <c r="S529" i="20"/>
  <c r="S562" i="20"/>
  <c r="S403" i="20"/>
  <c r="R537" i="20"/>
  <c r="S517" i="20"/>
  <c r="S533" i="20"/>
  <c r="S386" i="20"/>
  <c r="R498" i="20"/>
  <c r="S565" i="20"/>
  <c r="S558" i="20"/>
  <c r="S457" i="20"/>
  <c r="S436" i="20"/>
  <c r="S389" i="20"/>
  <c r="S553" i="20"/>
  <c r="S473" i="20"/>
  <c r="S381" i="20"/>
  <c r="S560" i="20"/>
  <c r="S484" i="20"/>
  <c r="S462" i="20"/>
  <c r="S564" i="20"/>
  <c r="S566" i="20"/>
  <c r="S487" i="20"/>
  <c r="R562" i="20"/>
  <c r="S465" i="20"/>
  <c r="S371" i="20"/>
  <c r="R560" i="20"/>
  <c r="S551" i="20"/>
  <c r="S509" i="20"/>
  <c r="S464" i="20"/>
  <c r="S452" i="20"/>
  <c r="R381" i="20"/>
  <c r="R565" i="20"/>
  <c r="S547" i="20"/>
  <c r="S469" i="20"/>
  <c r="R386" i="20"/>
  <c r="R519" i="20"/>
  <c r="R515" i="20"/>
  <c r="S504" i="20"/>
  <c r="R476" i="20"/>
  <c r="R403" i="20"/>
  <c r="R391" i="20"/>
  <c r="R564" i="20"/>
  <c r="S561" i="20"/>
  <c r="R555" i="20"/>
  <c r="S539" i="20"/>
  <c r="S534" i="20"/>
  <c r="S523" i="20"/>
  <c r="S506" i="20"/>
  <c r="S549" i="20"/>
  <c r="S449" i="20"/>
  <c r="R436" i="20"/>
  <c r="S415" i="20"/>
  <c r="S559" i="20"/>
  <c r="S530" i="20"/>
  <c r="R518" i="20"/>
  <c r="R503" i="20"/>
  <c r="S493" i="20"/>
  <c r="R472" i="20"/>
  <c r="S472" i="20"/>
  <c r="R414" i="20"/>
  <c r="S414" i="20"/>
  <c r="S543" i="20"/>
  <c r="R529" i="20"/>
  <c r="R505" i="20"/>
  <c r="S505" i="20"/>
  <c r="R470" i="20"/>
  <c r="S470" i="20"/>
  <c r="R453" i="20"/>
  <c r="S453" i="20"/>
  <c r="R445" i="20"/>
  <c r="S445" i="20"/>
  <c r="R428" i="20"/>
  <c r="S428" i="20"/>
  <c r="R404" i="20"/>
  <c r="S404" i="20"/>
  <c r="R399" i="20"/>
  <c r="S399" i="20"/>
  <c r="R376" i="20"/>
  <c r="S376" i="20"/>
  <c r="R366" i="20"/>
  <c r="S366" i="20"/>
  <c r="S563" i="20"/>
  <c r="R532" i="20"/>
  <c r="R525" i="20"/>
  <c r="S511" i="20"/>
  <c r="S478" i="20"/>
  <c r="S440" i="20"/>
  <c r="S409" i="20"/>
  <c r="S392" i="20"/>
  <c r="S377" i="20"/>
  <c r="R501" i="20"/>
  <c r="S501" i="20"/>
  <c r="R499" i="20"/>
  <c r="S499" i="20"/>
  <c r="R482" i="20"/>
  <c r="S482" i="20"/>
  <c r="R466" i="20"/>
  <c r="S466" i="20"/>
  <c r="R459" i="20"/>
  <c r="S459" i="20"/>
  <c r="R398" i="20"/>
  <c r="S398" i="20"/>
  <c r="R388" i="20"/>
  <c r="S388" i="20"/>
  <c r="R375" i="20"/>
  <c r="S375" i="20"/>
  <c r="R369" i="20"/>
  <c r="S369" i="20"/>
  <c r="R558" i="20"/>
  <c r="S554" i="20"/>
  <c r="S546" i="20"/>
  <c r="S508" i="20"/>
  <c r="S492" i="20"/>
  <c r="R487" i="20"/>
  <c r="S439" i="20"/>
  <c r="S423" i="20"/>
  <c r="S368" i="20"/>
  <c r="S548" i="20"/>
  <c r="R533" i="20"/>
  <c r="S527" i="20"/>
  <c r="S513" i="20"/>
  <c r="R462" i="20"/>
  <c r="R457" i="20"/>
  <c r="S433" i="20"/>
  <c r="S364" i="20"/>
  <c r="R500" i="20"/>
  <c r="S500" i="20"/>
  <c r="R490" i="20"/>
  <c r="S490" i="20"/>
  <c r="R468" i="20"/>
  <c r="S468" i="20"/>
  <c r="R447" i="20"/>
  <c r="S447" i="20"/>
  <c r="R394" i="20"/>
  <c r="S394" i="20"/>
  <c r="R378" i="20"/>
  <c r="S378" i="20"/>
  <c r="R542" i="20"/>
  <c r="S542" i="20"/>
  <c r="R488" i="20"/>
  <c r="S488" i="20"/>
  <c r="R540" i="20"/>
  <c r="S540" i="20"/>
  <c r="R450" i="20"/>
  <c r="S450" i="20"/>
  <c r="R416" i="20"/>
  <c r="S416" i="20"/>
  <c r="S550" i="20"/>
  <c r="S544" i="20"/>
  <c r="S507" i="20"/>
  <c r="R389" i="20"/>
  <c r="R497" i="20"/>
  <c r="S497" i="20"/>
  <c r="R485" i="20"/>
  <c r="S485" i="20"/>
  <c r="R480" i="20"/>
  <c r="S480" i="20"/>
  <c r="R463" i="20"/>
  <c r="S463" i="20"/>
  <c r="R456" i="20"/>
  <c r="S456" i="20"/>
  <c r="R442" i="20"/>
  <c r="S442" i="20"/>
  <c r="R435" i="20"/>
  <c r="S435" i="20"/>
  <c r="R395" i="20"/>
  <c r="S395" i="20"/>
  <c r="R372" i="20"/>
  <c r="S372" i="20"/>
  <c r="R367" i="20"/>
  <c r="S367" i="20"/>
  <c r="R566" i="20"/>
  <c r="S556" i="20"/>
  <c r="R553" i="20"/>
  <c r="S545" i="20"/>
  <c r="S535" i="20"/>
  <c r="S521" i="20"/>
  <c r="S486" i="20"/>
  <c r="R484" i="20"/>
  <c r="R481" i="20"/>
  <c r="S427" i="20"/>
  <c r="S425" i="20"/>
  <c r="S418" i="20"/>
  <c r="S412" i="20"/>
  <c r="S374" i="20"/>
  <c r="R461" i="20"/>
  <c r="S461" i="20"/>
  <c r="R430" i="20"/>
  <c r="S430" i="20"/>
  <c r="R401" i="20"/>
  <c r="S401" i="20"/>
  <c r="S512" i="20"/>
  <c r="R420" i="20"/>
  <c r="S393" i="20"/>
  <c r="R474" i="20"/>
  <c r="S474" i="20"/>
  <c r="R443" i="20"/>
  <c r="S443" i="20"/>
  <c r="R396" i="20"/>
  <c r="S396" i="20"/>
  <c r="R373" i="20"/>
  <c r="S373" i="20"/>
  <c r="R365" i="20"/>
  <c r="S365" i="20"/>
  <c r="S495" i="20"/>
  <c r="S467" i="20"/>
  <c r="S413" i="20"/>
  <c r="R383" i="20"/>
  <c r="R496" i="20"/>
  <c r="S496" i="20"/>
  <c r="R479" i="20"/>
  <c r="S479" i="20"/>
  <c r="R455" i="20"/>
  <c r="S455" i="20"/>
  <c r="R448" i="20"/>
  <c r="S448" i="20"/>
  <c r="R434" i="20"/>
  <c r="S434" i="20"/>
  <c r="R421" i="20"/>
  <c r="S421" i="20"/>
  <c r="R407" i="20"/>
  <c r="S407" i="20"/>
  <c r="R402" i="20"/>
  <c r="S402" i="20"/>
  <c r="R384" i="20"/>
  <c r="S384" i="20"/>
  <c r="R379" i="20"/>
  <c r="S379" i="20"/>
  <c r="S557" i="20"/>
  <c r="S552" i="20"/>
  <c r="S541" i="20"/>
  <c r="R517" i="20"/>
  <c r="S510" i="20"/>
  <c r="S494" i="20"/>
  <c r="S441" i="20"/>
  <c r="S406" i="20"/>
  <c r="R426" i="20"/>
  <c r="S426" i="20"/>
  <c r="S526" i="20"/>
  <c r="S502" i="20"/>
  <c r="S491" i="20"/>
  <c r="S489" i="20"/>
  <c r="S471" i="20"/>
  <c r="S446" i="20"/>
  <c r="S444" i="20"/>
  <c r="S431" i="20"/>
  <c r="S429" i="20"/>
  <c r="S400" i="20"/>
  <c r="S397" i="20"/>
  <c r="S538" i="20"/>
  <c r="S536" i="20"/>
  <c r="S528" i="20"/>
  <c r="S516" i="20"/>
  <c r="S514" i="20"/>
  <c r="S417" i="20"/>
  <c r="S385" i="20"/>
  <c r="S382" i="20"/>
  <c r="S380" i="20"/>
  <c r="S477" i="20"/>
  <c r="S475" i="20"/>
  <c r="S454" i="20"/>
  <c r="S451" i="20"/>
  <c r="S422" i="20"/>
  <c r="S419" i="20"/>
  <c r="S408" i="20"/>
  <c r="S405" i="20"/>
  <c r="S438" i="20"/>
  <c r="S432" i="20"/>
  <c r="S411" i="20"/>
  <c r="S520" i="20"/>
  <c r="S483" i="20"/>
  <c r="S460" i="20"/>
  <c r="S458" i="20"/>
  <c r="S390" i="20"/>
  <c r="S387" i="20"/>
  <c r="S531" i="20"/>
  <c r="S524" i="20"/>
  <c r="S522" i="20"/>
  <c r="S437" i="20"/>
  <c r="S424" i="20"/>
  <c r="S410" i="20"/>
  <c r="S370" i="20"/>
  <c r="H8" i="4"/>
  <c r="U165" i="4" l="1"/>
  <c r="U166" i="4"/>
  <c r="U167" i="4"/>
  <c r="F18" i="5"/>
  <c r="G18" i="5"/>
  <c r="N256" i="20" l="1"/>
  <c r="R256" i="20" s="1"/>
  <c r="N257" i="20"/>
  <c r="R257" i="20" s="1"/>
  <c r="Q221" i="20"/>
  <c r="Q256" i="20"/>
  <c r="Q259" i="20"/>
  <c r="Q257" i="20"/>
  <c r="Q12" i="20"/>
  <c r="Q57" i="20"/>
  <c r="N12" i="20"/>
  <c r="R12" i="20" s="1"/>
  <c r="N57" i="20"/>
  <c r="R57" i="20" s="1"/>
  <c r="N221" i="20"/>
  <c r="R221" i="20" s="1"/>
  <c r="N259" i="20"/>
  <c r="R259" i="20" s="1"/>
  <c r="S257" i="20" l="1"/>
  <c r="S221" i="20"/>
  <c r="S57" i="20"/>
  <c r="S259" i="20"/>
  <c r="S12" i="20"/>
  <c r="S256" i="20"/>
  <c r="Q137" i="20"/>
  <c r="Q339" i="20"/>
  <c r="N137" i="20"/>
  <c r="R137" i="20" s="1"/>
  <c r="N339" i="20"/>
  <c r="R339" i="20" s="1"/>
  <c r="S137" i="20" l="1"/>
  <c r="S339" i="20"/>
  <c r="Q271" i="20"/>
  <c r="Q299" i="20"/>
  <c r="Q274" i="20"/>
  <c r="Q313" i="20"/>
  <c r="Q5" i="20"/>
  <c r="Q235" i="20"/>
  <c r="Q312" i="20"/>
  <c r="Q10" i="20"/>
  <c r="Q82" i="20"/>
  <c r="Q212" i="20"/>
  <c r="Q294" i="20"/>
  <c r="Q328" i="20"/>
  <c r="Q70" i="20"/>
  <c r="Q123" i="20"/>
  <c r="Q342" i="20"/>
  <c r="Q329" i="20"/>
  <c r="Q135" i="20"/>
  <c r="Q241" i="20"/>
  <c r="Q318" i="20"/>
  <c r="N271" i="20"/>
  <c r="R271" i="20" s="1"/>
  <c r="N299" i="20"/>
  <c r="R299" i="20" s="1"/>
  <c r="N274" i="20"/>
  <c r="R274" i="20" s="1"/>
  <c r="N313" i="20"/>
  <c r="N5" i="20"/>
  <c r="R5" i="20" s="1"/>
  <c r="N235" i="20"/>
  <c r="R235" i="20" s="1"/>
  <c r="N312" i="20"/>
  <c r="N10" i="20"/>
  <c r="N82" i="20"/>
  <c r="R82" i="20" s="1"/>
  <c r="N212" i="20"/>
  <c r="R212" i="20" s="1"/>
  <c r="N294" i="20"/>
  <c r="R294" i="20" s="1"/>
  <c r="N328" i="20"/>
  <c r="N70" i="20"/>
  <c r="N123" i="20"/>
  <c r="R123" i="20" s="1"/>
  <c r="N342" i="20"/>
  <c r="R342" i="20" s="1"/>
  <c r="N329" i="20"/>
  <c r="R329" i="20" s="1"/>
  <c r="N135" i="20"/>
  <c r="R135" i="20" s="1"/>
  <c r="N241" i="20"/>
  <c r="R241" i="20" s="1"/>
  <c r="N318" i="20"/>
  <c r="R318" i="20" s="1"/>
  <c r="S313" i="20" l="1"/>
  <c r="S10" i="20"/>
  <c r="S70" i="20"/>
  <c r="S312" i="20"/>
  <c r="S328" i="20"/>
  <c r="S299" i="20"/>
  <c r="R313" i="20"/>
  <c r="R70" i="20"/>
  <c r="S274" i="20"/>
  <c r="R312" i="20"/>
  <c r="S329" i="20"/>
  <c r="R10" i="20"/>
  <c r="S123" i="20"/>
  <c r="S82" i="20"/>
  <c r="S135" i="20"/>
  <c r="S212" i="20"/>
  <c r="S294" i="20"/>
  <c r="S318" i="20"/>
  <c r="R328" i="20"/>
  <c r="S235" i="20"/>
  <c r="S271" i="20"/>
  <c r="S241" i="20"/>
  <c r="S342" i="20"/>
  <c r="S5" i="20"/>
  <c r="F16" i="6" l="1"/>
  <c r="E16" i="6"/>
  <c r="D16" i="6"/>
  <c r="C16" i="6"/>
  <c r="C6" i="6" l="1"/>
  <c r="N8" i="20" l="1"/>
  <c r="N13" i="20"/>
  <c r="N14" i="20"/>
  <c r="N20" i="20"/>
  <c r="N25" i="20"/>
  <c r="N26" i="20"/>
  <c r="N33" i="20"/>
  <c r="N53" i="20"/>
  <c r="N56" i="20"/>
  <c r="N59" i="20"/>
  <c r="N37" i="20"/>
  <c r="N38" i="20"/>
  <c r="N43" i="20"/>
  <c r="N44" i="20"/>
  <c r="N47" i="20"/>
  <c r="N52" i="20"/>
  <c r="N67" i="20"/>
  <c r="N68" i="20"/>
  <c r="N72" i="20"/>
  <c r="N73" i="20"/>
  <c r="N74" i="20"/>
  <c r="N78" i="20"/>
  <c r="N83" i="20"/>
  <c r="N179" i="20"/>
  <c r="N180" i="20"/>
  <c r="N185" i="20"/>
  <c r="N186" i="20"/>
  <c r="N192" i="20"/>
  <c r="N193" i="20"/>
  <c r="N194" i="20"/>
  <c r="N200" i="20"/>
  <c r="N201" i="20"/>
  <c r="N202" i="20"/>
  <c r="N209" i="20"/>
  <c r="N220" i="20"/>
  <c r="N225" i="20"/>
  <c r="N236" i="20"/>
  <c r="N237" i="20"/>
  <c r="N238" i="20"/>
  <c r="N90" i="20"/>
  <c r="N91" i="20"/>
  <c r="N97" i="20"/>
  <c r="N98" i="20"/>
  <c r="N99" i="20"/>
  <c r="N104" i="20"/>
  <c r="N108" i="20"/>
  <c r="N116" i="20"/>
  <c r="N120" i="20"/>
  <c r="N121" i="20"/>
  <c r="N125" i="20"/>
  <c r="N126" i="20"/>
  <c r="N149" i="20"/>
  <c r="N150" i="20"/>
  <c r="N151" i="20"/>
  <c r="N155" i="20"/>
  <c r="N156" i="20"/>
  <c r="N161" i="20"/>
  <c r="N162" i="20"/>
  <c r="N167" i="20"/>
  <c r="N168" i="20"/>
  <c r="R168" i="20" s="1"/>
  <c r="N132" i="20"/>
  <c r="N133" i="20"/>
  <c r="N134" i="20"/>
  <c r="N136" i="20"/>
  <c r="N142" i="20"/>
  <c r="N143" i="20"/>
  <c r="N242" i="20"/>
  <c r="N243" i="20"/>
  <c r="N248" i="20"/>
  <c r="N249" i="20"/>
  <c r="N250" i="20"/>
  <c r="N273" i="20"/>
  <c r="N275" i="20"/>
  <c r="N280" i="20"/>
  <c r="N281" i="20"/>
  <c r="R281" i="20" s="1"/>
  <c r="N284" i="20"/>
  <c r="N285" i="20"/>
  <c r="N286" i="20"/>
  <c r="N288" i="20"/>
  <c r="N293" i="20"/>
  <c r="N296" i="20"/>
  <c r="N297" i="20"/>
  <c r="N347" i="20"/>
  <c r="R347" i="20" s="1"/>
  <c r="N348" i="20"/>
  <c r="R348" i="20" s="1"/>
  <c r="N358" i="20"/>
  <c r="N359" i="20"/>
  <c r="N363" i="20"/>
  <c r="N322" i="20"/>
  <c r="N326" i="20"/>
  <c r="N327" i="20"/>
  <c r="N330" i="20"/>
  <c r="N335" i="20"/>
  <c r="N336" i="20"/>
  <c r="N337" i="20"/>
  <c r="N298" i="20"/>
  <c r="R298" i="20" s="1"/>
  <c r="N301" i="20"/>
  <c r="N306" i="20"/>
  <c r="R306" i="20" s="1"/>
  <c r="N319" i="20"/>
  <c r="N320" i="20"/>
  <c r="Q4" i="20"/>
  <c r="Q6" i="20"/>
  <c r="Q7" i="20"/>
  <c r="Q8" i="20"/>
  <c r="Q9" i="20"/>
  <c r="Q11" i="20"/>
  <c r="Q13" i="20"/>
  <c r="Q14" i="20"/>
  <c r="Q15" i="20"/>
  <c r="Q16" i="20"/>
  <c r="Q17" i="20"/>
  <c r="Q18" i="20"/>
  <c r="Q19" i="20"/>
  <c r="Q20" i="20"/>
  <c r="Q21" i="20"/>
  <c r="Q22" i="20"/>
  <c r="Q23" i="20"/>
  <c r="Q24" i="20"/>
  <c r="Q25" i="20"/>
  <c r="Q26" i="20"/>
  <c r="Q27" i="20"/>
  <c r="Q28" i="20"/>
  <c r="Q29" i="20"/>
  <c r="Q30" i="20"/>
  <c r="Q31" i="20"/>
  <c r="Q32" i="20"/>
  <c r="Q33" i="20"/>
  <c r="Q34" i="20"/>
  <c r="Q35" i="20"/>
  <c r="Q36" i="20"/>
  <c r="Q53" i="20"/>
  <c r="Q54" i="20"/>
  <c r="Q55" i="20"/>
  <c r="Q56" i="20"/>
  <c r="Q58" i="20"/>
  <c r="Q59" i="20"/>
  <c r="Q60" i="20"/>
  <c r="Q61" i="20"/>
  <c r="Q37" i="20"/>
  <c r="Q38" i="20"/>
  <c r="Q39" i="20"/>
  <c r="Q40" i="20"/>
  <c r="Q41" i="20"/>
  <c r="Q42" i="20"/>
  <c r="Q43" i="20"/>
  <c r="Q44" i="20"/>
  <c r="Q45" i="20"/>
  <c r="Q46" i="20"/>
  <c r="Q47" i="20"/>
  <c r="Q48" i="20"/>
  <c r="Q49" i="20"/>
  <c r="Q50" i="20"/>
  <c r="Q51" i="20"/>
  <c r="Q52" i="20"/>
  <c r="Q62" i="20"/>
  <c r="Q63" i="20"/>
  <c r="Q64" i="20"/>
  <c r="Q65" i="20"/>
  <c r="Q66" i="20"/>
  <c r="Q67" i="20"/>
  <c r="Q68" i="20"/>
  <c r="Q69" i="20"/>
  <c r="Q71" i="20"/>
  <c r="Q72" i="20"/>
  <c r="Q73" i="20"/>
  <c r="Q74" i="20"/>
  <c r="Q75" i="20"/>
  <c r="Q76" i="20"/>
  <c r="Q77" i="20"/>
  <c r="Q78" i="20"/>
  <c r="Q79" i="20"/>
  <c r="Q80" i="20"/>
  <c r="Q81" i="20"/>
  <c r="Q83" i="20"/>
  <c r="Q84" i="20"/>
  <c r="Q85" i="20"/>
  <c r="Q86" i="20"/>
  <c r="Q87" i="20"/>
  <c r="Q174" i="20"/>
  <c r="Q175" i="20"/>
  <c r="Q176" i="20"/>
  <c r="Q177" i="20"/>
  <c r="Q178" i="20"/>
  <c r="Q179" i="20"/>
  <c r="Q180" i="20"/>
  <c r="Q181" i="20"/>
  <c r="Q182" i="20"/>
  <c r="Q183" i="20"/>
  <c r="Q184" i="20"/>
  <c r="Q185" i="20"/>
  <c r="Q186" i="20"/>
  <c r="Q187" i="20"/>
  <c r="Q188" i="20"/>
  <c r="Q189" i="20"/>
  <c r="Q190" i="20"/>
  <c r="Q191" i="20"/>
  <c r="Q192" i="20"/>
  <c r="Q193" i="20"/>
  <c r="Q194" i="20"/>
  <c r="Q195" i="20"/>
  <c r="Q196" i="20"/>
  <c r="Q197" i="20"/>
  <c r="Q198" i="20"/>
  <c r="Q199" i="20"/>
  <c r="Q200" i="20"/>
  <c r="Q201" i="20"/>
  <c r="Q202" i="20"/>
  <c r="Q203" i="20"/>
  <c r="Q204" i="20"/>
  <c r="Q205" i="20"/>
  <c r="Q206" i="20"/>
  <c r="Q207" i="20"/>
  <c r="Q208" i="20"/>
  <c r="Q209" i="20"/>
  <c r="Q210" i="20"/>
  <c r="Q211" i="20"/>
  <c r="Q213" i="20"/>
  <c r="Q214" i="20"/>
  <c r="Q215" i="20"/>
  <c r="Q216" i="20"/>
  <c r="Q217" i="20"/>
  <c r="Q218" i="20"/>
  <c r="Q219" i="20"/>
  <c r="Q220" i="20"/>
  <c r="Q222" i="20"/>
  <c r="Q223" i="20"/>
  <c r="Q224" i="20"/>
  <c r="Q225" i="20"/>
  <c r="Q226" i="20"/>
  <c r="Q227" i="20"/>
  <c r="Q228" i="20"/>
  <c r="Q229" i="20"/>
  <c r="Q230" i="20"/>
  <c r="Q231" i="20"/>
  <c r="Q232" i="20"/>
  <c r="Q233" i="20"/>
  <c r="Q234" i="20"/>
  <c r="Q236" i="20"/>
  <c r="Q237" i="20"/>
  <c r="Q238" i="20"/>
  <c r="Q239" i="20"/>
  <c r="Q240"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Q119" i="20"/>
  <c r="Q120" i="20"/>
  <c r="Q121" i="20"/>
  <c r="Q122" i="20"/>
  <c r="Q124" i="20"/>
  <c r="Q125" i="20"/>
  <c r="Q126" i="20"/>
  <c r="Q127" i="20"/>
  <c r="Q128" i="20"/>
  <c r="Q129" i="20"/>
  <c r="Q148" i="20"/>
  <c r="Q149" i="20"/>
  <c r="Q150" i="20"/>
  <c r="Q151" i="20"/>
  <c r="Q152" i="20"/>
  <c r="Q153" i="20"/>
  <c r="Q154" i="20"/>
  <c r="Q155" i="20"/>
  <c r="Q156" i="20"/>
  <c r="Q157" i="20"/>
  <c r="Q158" i="20"/>
  <c r="Q159" i="20"/>
  <c r="Q160" i="20"/>
  <c r="Q161" i="20"/>
  <c r="Q162" i="20"/>
  <c r="Q163" i="20"/>
  <c r="Q164" i="20"/>
  <c r="Q165" i="20"/>
  <c r="Q166" i="20"/>
  <c r="Q167" i="20"/>
  <c r="Q168" i="20"/>
  <c r="Q169" i="20"/>
  <c r="Q170" i="20"/>
  <c r="Q171" i="20"/>
  <c r="Q172" i="20"/>
  <c r="Q173" i="20"/>
  <c r="Q130" i="20"/>
  <c r="Q131" i="20"/>
  <c r="Q132" i="20"/>
  <c r="Q133" i="20"/>
  <c r="Q134" i="20"/>
  <c r="Q136" i="20"/>
  <c r="Q138" i="20"/>
  <c r="Q139" i="20"/>
  <c r="Q140" i="20"/>
  <c r="Q141" i="20"/>
  <c r="Q142" i="20"/>
  <c r="Q143" i="20"/>
  <c r="Q144" i="20"/>
  <c r="Q145" i="20"/>
  <c r="Q146" i="20"/>
  <c r="Q147" i="20"/>
  <c r="Q242" i="20"/>
  <c r="Q243" i="20"/>
  <c r="Q244" i="20"/>
  <c r="Q245" i="20"/>
  <c r="Q246" i="20"/>
  <c r="Q247" i="20"/>
  <c r="Q248" i="20"/>
  <c r="Q249" i="20"/>
  <c r="Q250" i="20"/>
  <c r="Q263" i="20"/>
  <c r="Q264" i="20"/>
  <c r="Q265" i="20"/>
  <c r="Q251" i="20"/>
  <c r="Q252" i="20"/>
  <c r="Q253" i="20"/>
  <c r="Q254" i="20"/>
  <c r="Q255" i="20"/>
  <c r="Q258" i="20"/>
  <c r="Q260" i="20"/>
  <c r="Q261" i="20"/>
  <c r="Q262" i="20"/>
  <c r="Q266" i="20"/>
  <c r="Q267" i="20"/>
  <c r="Q268" i="20"/>
  <c r="Q269" i="20"/>
  <c r="Q270" i="20"/>
  <c r="Q272" i="20"/>
  <c r="Q273" i="20"/>
  <c r="Q275" i="20"/>
  <c r="Q276" i="20"/>
  <c r="Q277" i="20"/>
  <c r="Q278" i="20"/>
  <c r="Q279" i="20"/>
  <c r="Q280" i="20"/>
  <c r="Q281" i="20"/>
  <c r="Q282" i="20"/>
  <c r="Q283" i="20"/>
  <c r="Q284" i="20"/>
  <c r="Q285" i="20"/>
  <c r="Q286" i="20"/>
  <c r="Q287" i="20"/>
  <c r="Q288" i="20"/>
  <c r="Q289" i="20"/>
  <c r="Q290" i="20"/>
  <c r="Q291" i="20"/>
  <c r="Q292" i="20"/>
  <c r="Q293" i="20"/>
  <c r="Q295" i="20"/>
  <c r="Q296" i="20"/>
  <c r="Q297" i="20"/>
  <c r="Q343" i="20"/>
  <c r="Q344" i="20"/>
  <c r="Q345" i="20"/>
  <c r="Q346" i="20"/>
  <c r="Q347" i="20"/>
  <c r="Q348" i="20"/>
  <c r="Q349" i="20"/>
  <c r="Q350" i="20"/>
  <c r="Q351" i="20"/>
  <c r="Q352" i="20"/>
  <c r="Q353" i="20"/>
  <c r="Q354" i="20"/>
  <c r="Q355" i="20"/>
  <c r="Q356" i="20"/>
  <c r="Q357" i="20"/>
  <c r="Q358" i="20"/>
  <c r="Q359" i="20"/>
  <c r="Q360" i="20"/>
  <c r="Q361" i="20"/>
  <c r="Q362" i="20"/>
  <c r="Q363" i="20"/>
  <c r="Q322" i="20"/>
  <c r="Q323" i="20"/>
  <c r="Q324" i="20"/>
  <c r="Q325" i="20"/>
  <c r="Q326" i="20"/>
  <c r="Q327" i="20"/>
  <c r="Q330" i="20"/>
  <c r="Q331" i="20"/>
  <c r="Q332" i="20"/>
  <c r="Q333" i="20"/>
  <c r="Q334" i="20"/>
  <c r="Q335" i="20"/>
  <c r="Q336" i="20"/>
  <c r="Q337" i="20"/>
  <c r="Q338" i="20"/>
  <c r="Q340" i="20"/>
  <c r="Q341" i="20"/>
  <c r="Q298" i="20"/>
  <c r="Q300" i="20"/>
  <c r="Q301" i="20"/>
  <c r="Q302" i="20"/>
  <c r="Q303" i="20"/>
  <c r="Q304" i="20"/>
  <c r="Q305" i="20"/>
  <c r="Q306" i="20"/>
  <c r="Q307" i="20"/>
  <c r="Q308" i="20"/>
  <c r="Q309" i="20"/>
  <c r="Q310" i="20"/>
  <c r="Q311" i="20"/>
  <c r="Q314" i="20"/>
  <c r="Q315" i="20"/>
  <c r="Q316" i="20"/>
  <c r="Q317" i="20"/>
  <c r="Q319" i="20"/>
  <c r="Q320" i="20"/>
  <c r="Q321" i="20"/>
  <c r="N4" i="20"/>
  <c r="N6" i="20"/>
  <c r="N7" i="20"/>
  <c r="N9" i="20"/>
  <c r="N11" i="20"/>
  <c r="N15" i="20"/>
  <c r="N16" i="20"/>
  <c r="N17" i="20"/>
  <c r="N18" i="20"/>
  <c r="N19" i="20"/>
  <c r="N21" i="20"/>
  <c r="N22" i="20"/>
  <c r="R22" i="20" s="1"/>
  <c r="N23" i="20"/>
  <c r="N24" i="20"/>
  <c r="N27" i="20"/>
  <c r="N28" i="20"/>
  <c r="N29" i="20"/>
  <c r="N30" i="20"/>
  <c r="N31" i="20"/>
  <c r="N32" i="20"/>
  <c r="N34" i="20"/>
  <c r="N35" i="20"/>
  <c r="N36" i="20"/>
  <c r="N54" i="20"/>
  <c r="N55" i="20"/>
  <c r="N58" i="20"/>
  <c r="N60" i="20"/>
  <c r="N61" i="20"/>
  <c r="N39" i="20"/>
  <c r="N40" i="20"/>
  <c r="N41" i="20"/>
  <c r="N42" i="20"/>
  <c r="N45" i="20"/>
  <c r="N46" i="20"/>
  <c r="N48" i="20"/>
  <c r="N49" i="20"/>
  <c r="N50" i="20"/>
  <c r="N51" i="20"/>
  <c r="N62" i="20"/>
  <c r="N63" i="20"/>
  <c r="N64" i="20"/>
  <c r="N65" i="20"/>
  <c r="N66" i="20"/>
  <c r="N69" i="20"/>
  <c r="N71" i="20"/>
  <c r="N75" i="20"/>
  <c r="N76" i="20"/>
  <c r="N77" i="20"/>
  <c r="N79" i="20"/>
  <c r="N80" i="20"/>
  <c r="N81" i="20"/>
  <c r="N84" i="20"/>
  <c r="N85" i="20"/>
  <c r="N86" i="20"/>
  <c r="N87" i="20"/>
  <c r="N174" i="20"/>
  <c r="N175" i="20"/>
  <c r="N176" i="20"/>
  <c r="N177" i="20"/>
  <c r="N178" i="20"/>
  <c r="N181" i="20"/>
  <c r="N182" i="20"/>
  <c r="N183" i="20"/>
  <c r="N184" i="20"/>
  <c r="N187" i="20"/>
  <c r="N188" i="20"/>
  <c r="N189" i="20"/>
  <c r="N190" i="20"/>
  <c r="N191" i="20"/>
  <c r="N195" i="20"/>
  <c r="N196" i="20"/>
  <c r="N197" i="20"/>
  <c r="N198" i="20"/>
  <c r="N199" i="20"/>
  <c r="N203" i="20"/>
  <c r="N204" i="20"/>
  <c r="N205" i="20"/>
  <c r="N206" i="20"/>
  <c r="N207" i="20"/>
  <c r="N208" i="20"/>
  <c r="N210" i="20"/>
  <c r="N211" i="20"/>
  <c r="N213" i="20"/>
  <c r="N214" i="20"/>
  <c r="N215" i="20"/>
  <c r="N216" i="20"/>
  <c r="R216" i="20" s="1"/>
  <c r="N217" i="20"/>
  <c r="N218" i="20"/>
  <c r="N219" i="20"/>
  <c r="N222" i="20"/>
  <c r="N223" i="20"/>
  <c r="N224" i="20"/>
  <c r="N226" i="20"/>
  <c r="N227" i="20"/>
  <c r="N228" i="20"/>
  <c r="N229" i="20"/>
  <c r="N230" i="20"/>
  <c r="N231" i="20"/>
  <c r="N232" i="20"/>
  <c r="N233" i="20"/>
  <c r="N234" i="20"/>
  <c r="N239" i="20"/>
  <c r="N240" i="20"/>
  <c r="N88" i="20"/>
  <c r="N89" i="20"/>
  <c r="N92" i="20"/>
  <c r="N93" i="20"/>
  <c r="N94" i="20"/>
  <c r="N95" i="20"/>
  <c r="N96" i="20"/>
  <c r="N100" i="20"/>
  <c r="N101" i="20"/>
  <c r="N102" i="20"/>
  <c r="N103" i="20"/>
  <c r="N105" i="20"/>
  <c r="N106" i="20"/>
  <c r="N107" i="20"/>
  <c r="N109" i="20"/>
  <c r="N110" i="20"/>
  <c r="N111" i="20"/>
  <c r="R111" i="20" s="1"/>
  <c r="N112" i="20"/>
  <c r="N113" i="20"/>
  <c r="N114" i="20"/>
  <c r="N115" i="20"/>
  <c r="N117" i="20"/>
  <c r="N118" i="20"/>
  <c r="N119" i="20"/>
  <c r="N122" i="20"/>
  <c r="N124" i="20"/>
  <c r="N127" i="20"/>
  <c r="N128" i="20"/>
  <c r="N129" i="20"/>
  <c r="N148" i="20"/>
  <c r="N152" i="20"/>
  <c r="N153" i="20"/>
  <c r="N154" i="20"/>
  <c r="N157" i="20"/>
  <c r="N158" i="20"/>
  <c r="N159" i="20"/>
  <c r="N160" i="20"/>
  <c r="N163" i="20"/>
  <c r="N164" i="20"/>
  <c r="N165" i="20"/>
  <c r="N166" i="20"/>
  <c r="N169" i="20"/>
  <c r="N170" i="20"/>
  <c r="R170" i="20" s="1"/>
  <c r="N171" i="20"/>
  <c r="N172" i="20"/>
  <c r="N173" i="20"/>
  <c r="N130" i="20"/>
  <c r="N131" i="20"/>
  <c r="N138" i="20"/>
  <c r="N139" i="20"/>
  <c r="N140" i="20"/>
  <c r="N141" i="20"/>
  <c r="N144" i="20"/>
  <c r="N145" i="20"/>
  <c r="N146" i="20"/>
  <c r="N147" i="20"/>
  <c r="N244" i="20"/>
  <c r="N245" i="20"/>
  <c r="N246" i="20"/>
  <c r="N247" i="20"/>
  <c r="N263" i="20"/>
  <c r="N264" i="20"/>
  <c r="N265" i="20"/>
  <c r="N251" i="20"/>
  <c r="N252" i="20"/>
  <c r="N253" i="20"/>
  <c r="N254" i="20"/>
  <c r="N255" i="20"/>
  <c r="N258" i="20"/>
  <c r="N260" i="20"/>
  <c r="N261" i="20"/>
  <c r="R261" i="20" s="1"/>
  <c r="N262" i="20"/>
  <c r="N266" i="20"/>
  <c r="N267" i="20"/>
  <c r="N268" i="20"/>
  <c r="N269" i="20"/>
  <c r="N270" i="20"/>
  <c r="N272" i="20"/>
  <c r="N276" i="20"/>
  <c r="N277" i="20"/>
  <c r="N278" i="20"/>
  <c r="N279" i="20"/>
  <c r="N282" i="20"/>
  <c r="N283" i="20"/>
  <c r="N287" i="20"/>
  <c r="N289" i="20"/>
  <c r="N290" i="20"/>
  <c r="N291" i="20"/>
  <c r="R291" i="20" s="1"/>
  <c r="N292" i="20"/>
  <c r="N295" i="20"/>
  <c r="N343" i="20"/>
  <c r="N344" i="20"/>
  <c r="N345" i="20"/>
  <c r="N346" i="20"/>
  <c r="N349" i="20"/>
  <c r="N350" i="20"/>
  <c r="R350" i="20" s="1"/>
  <c r="N351" i="20"/>
  <c r="N352" i="20"/>
  <c r="N353" i="20"/>
  <c r="N354" i="20"/>
  <c r="N355" i="20"/>
  <c r="N356" i="20"/>
  <c r="N357" i="20"/>
  <c r="N360" i="20"/>
  <c r="N361" i="20"/>
  <c r="N362" i="20"/>
  <c r="N323" i="20"/>
  <c r="N324" i="20"/>
  <c r="N325" i="20"/>
  <c r="N331" i="20"/>
  <c r="N332" i="20"/>
  <c r="N333" i="20"/>
  <c r="N334" i="20"/>
  <c r="N338" i="20"/>
  <c r="N340" i="20"/>
  <c r="N341" i="20"/>
  <c r="N300" i="20"/>
  <c r="N302" i="20"/>
  <c r="N303" i="20"/>
  <c r="R303" i="20" s="1"/>
  <c r="N304" i="20"/>
  <c r="N305" i="20"/>
  <c r="N307" i="20"/>
  <c r="N308" i="20"/>
  <c r="N309" i="20"/>
  <c r="N310" i="20"/>
  <c r="N311" i="20"/>
  <c r="N314" i="20"/>
  <c r="N315" i="20"/>
  <c r="N316" i="20"/>
  <c r="N317" i="20"/>
  <c r="N321" i="20"/>
  <c r="S252" i="20" l="1"/>
  <c r="S71" i="20"/>
  <c r="S345" i="20"/>
  <c r="S352" i="20"/>
  <c r="S334" i="20"/>
  <c r="S324" i="20"/>
  <c r="S287" i="20"/>
  <c r="S35" i="20"/>
  <c r="S23" i="20"/>
  <c r="S341" i="20"/>
  <c r="S333" i="20"/>
  <c r="S292" i="20"/>
  <c r="S295" i="20"/>
  <c r="S36" i="20"/>
  <c r="S76" i="20"/>
  <c r="S304" i="20"/>
  <c r="S321" i="20"/>
  <c r="S138" i="20"/>
  <c r="S163" i="20"/>
  <c r="S72" i="20"/>
  <c r="S67" i="20"/>
  <c r="S42" i="20"/>
  <c r="S32" i="20"/>
  <c r="S11" i="20"/>
  <c r="S309" i="20"/>
  <c r="S331" i="20"/>
  <c r="R309" i="20"/>
  <c r="R35" i="20"/>
  <c r="S320" i="20"/>
  <c r="S307" i="20"/>
  <c r="S322" i="20"/>
  <c r="S359" i="20"/>
  <c r="S220" i="20"/>
  <c r="S209" i="20"/>
  <c r="S193" i="20"/>
  <c r="S20" i="20"/>
  <c r="S303" i="20"/>
  <c r="S350" i="20"/>
  <c r="S261" i="20"/>
  <c r="S170" i="20"/>
  <c r="S111" i="20"/>
  <c r="S216" i="20"/>
  <c r="R345" i="20"/>
  <c r="R11" i="20"/>
  <c r="R292" i="20"/>
  <c r="R42" i="20"/>
  <c r="R295" i="20"/>
  <c r="R359" i="20"/>
  <c r="S332" i="20"/>
  <c r="S323" i="20"/>
  <c r="S291" i="20"/>
  <c r="S278" i="20"/>
  <c r="S269" i="20"/>
  <c r="S254" i="20"/>
  <c r="S245" i="20"/>
  <c r="S139" i="20"/>
  <c r="S131" i="20"/>
  <c r="S164" i="20"/>
  <c r="S114" i="20"/>
  <c r="S94" i="20"/>
  <c r="S232" i="20"/>
  <c r="S197" i="20"/>
  <c r="S189" i="20"/>
  <c r="S175" i="20"/>
  <c r="S22" i="20"/>
  <c r="S306" i="20"/>
  <c r="S298" i="20"/>
  <c r="S358" i="20"/>
  <c r="S347" i="20"/>
  <c r="S296" i="20"/>
  <c r="S281" i="20"/>
  <c r="S242" i="20"/>
  <c r="S136" i="20"/>
  <c r="S161" i="20"/>
  <c r="S150" i="20"/>
  <c r="S121" i="20"/>
  <c r="S90" i="20"/>
  <c r="S127" i="20"/>
  <c r="R127" i="20"/>
  <c r="S100" i="20"/>
  <c r="R100" i="20"/>
  <c r="S230" i="20"/>
  <c r="R230" i="20"/>
  <c r="S210" i="20"/>
  <c r="R210" i="20"/>
  <c r="S187" i="20"/>
  <c r="R187" i="20"/>
  <c r="S84" i="20"/>
  <c r="R84" i="20"/>
  <c r="S4" i="20"/>
  <c r="R4" i="20"/>
  <c r="R319" i="20"/>
  <c r="S319" i="20"/>
  <c r="R301" i="20"/>
  <c r="S301" i="20"/>
  <c r="R280" i="20"/>
  <c r="S280" i="20"/>
  <c r="R142" i="20"/>
  <c r="S142" i="20"/>
  <c r="R173" i="20"/>
  <c r="S173" i="20"/>
  <c r="S155" i="20"/>
  <c r="R155" i="20"/>
  <c r="R113" i="20"/>
  <c r="S113" i="20"/>
  <c r="S314" i="20"/>
  <c r="R314" i="20"/>
  <c r="S338" i="20"/>
  <c r="R338" i="20"/>
  <c r="S122" i="20"/>
  <c r="R122" i="20"/>
  <c r="S109" i="20"/>
  <c r="R109" i="20"/>
  <c r="S92" i="20"/>
  <c r="R92" i="20"/>
  <c r="S226" i="20"/>
  <c r="R226" i="20"/>
  <c r="S215" i="20"/>
  <c r="R215" i="20"/>
  <c r="S195" i="20"/>
  <c r="R195" i="20"/>
  <c r="S181" i="20"/>
  <c r="R181" i="20"/>
  <c r="S79" i="20"/>
  <c r="R79" i="20"/>
  <c r="S49" i="20"/>
  <c r="R49" i="20"/>
  <c r="S326" i="20"/>
  <c r="R326" i="20"/>
  <c r="R353" i="20"/>
  <c r="S353" i="20"/>
  <c r="R284" i="20"/>
  <c r="S284" i="20"/>
  <c r="R266" i="20"/>
  <c r="S266" i="20"/>
  <c r="S248" i="20"/>
  <c r="R248" i="20"/>
  <c r="R134" i="20"/>
  <c r="S134" i="20"/>
  <c r="R149" i="20"/>
  <c r="S149" i="20"/>
  <c r="R103" i="20"/>
  <c r="S103" i="20"/>
  <c r="S200" i="20"/>
  <c r="R200" i="20"/>
  <c r="S178" i="20"/>
  <c r="R178" i="20"/>
  <c r="S77" i="20"/>
  <c r="R77" i="20"/>
  <c r="R321" i="20"/>
  <c r="R252" i="20"/>
  <c r="S311" i="20"/>
  <c r="R311" i="20"/>
  <c r="R138" i="20"/>
  <c r="S308" i="20"/>
  <c r="R308" i="20"/>
  <c r="S289" i="20"/>
  <c r="R289" i="20"/>
  <c r="S276" i="20"/>
  <c r="R276" i="20"/>
  <c r="S144" i="20"/>
  <c r="R144" i="20"/>
  <c r="S169" i="20"/>
  <c r="R169" i="20"/>
  <c r="S152" i="20"/>
  <c r="R152" i="20"/>
  <c r="S105" i="20"/>
  <c r="R105" i="20"/>
  <c r="S222" i="20"/>
  <c r="R222" i="20"/>
  <c r="S203" i="20"/>
  <c r="R203" i="20"/>
  <c r="S62" i="20"/>
  <c r="R62" i="20"/>
  <c r="S27" i="20"/>
  <c r="R27" i="20"/>
  <c r="S15" i="20"/>
  <c r="R15" i="20"/>
  <c r="S335" i="20"/>
  <c r="R335" i="20"/>
  <c r="S357" i="20"/>
  <c r="R357" i="20"/>
  <c r="R346" i="20"/>
  <c r="S346" i="20"/>
  <c r="S272" i="20"/>
  <c r="R272" i="20"/>
  <c r="R260" i="20"/>
  <c r="S260" i="20"/>
  <c r="R160" i="20"/>
  <c r="S160" i="20"/>
  <c r="R120" i="20"/>
  <c r="S120" i="20"/>
  <c r="S97" i="20"/>
  <c r="R97" i="20"/>
  <c r="R236" i="20"/>
  <c r="S236" i="20"/>
  <c r="R219" i="20"/>
  <c r="S219" i="20"/>
  <c r="R208" i="20"/>
  <c r="S208" i="20"/>
  <c r="S185" i="20"/>
  <c r="R185" i="20"/>
  <c r="R73" i="20"/>
  <c r="S73" i="20"/>
  <c r="S317" i="20"/>
  <c r="R317" i="20"/>
  <c r="S315" i="20"/>
  <c r="R315" i="20"/>
  <c r="S302" i="20"/>
  <c r="R302" i="20"/>
  <c r="S300" i="20"/>
  <c r="R300" i="20"/>
  <c r="S340" i="20"/>
  <c r="R340" i="20"/>
  <c r="S360" i="20"/>
  <c r="R360" i="20"/>
  <c r="S354" i="20"/>
  <c r="R354" i="20"/>
  <c r="S349" i="20"/>
  <c r="R349" i="20"/>
  <c r="S343" i="20"/>
  <c r="R343" i="20"/>
  <c r="S290" i="20"/>
  <c r="R290" i="20"/>
  <c r="S277" i="20"/>
  <c r="R277" i="20"/>
  <c r="S268" i="20"/>
  <c r="R268" i="20"/>
  <c r="S253" i="20"/>
  <c r="R253" i="20"/>
  <c r="S263" i="20"/>
  <c r="R263" i="20"/>
  <c r="S244" i="20"/>
  <c r="R244" i="20"/>
  <c r="S130" i="20"/>
  <c r="R130" i="20"/>
  <c r="S153" i="20"/>
  <c r="R153" i="20"/>
  <c r="S128" i="20"/>
  <c r="R128" i="20"/>
  <c r="S124" i="20"/>
  <c r="R124" i="20"/>
  <c r="S117" i="20"/>
  <c r="R117" i="20"/>
  <c r="S110" i="20"/>
  <c r="R110" i="20"/>
  <c r="S106" i="20"/>
  <c r="R106" i="20"/>
  <c r="S93" i="20"/>
  <c r="R93" i="20"/>
  <c r="S239" i="20"/>
  <c r="R239" i="20"/>
  <c r="S231" i="20"/>
  <c r="R231" i="20"/>
  <c r="S227" i="20"/>
  <c r="R227" i="20"/>
  <c r="S211" i="20"/>
  <c r="R211" i="20"/>
  <c r="S204" i="20"/>
  <c r="R204" i="20"/>
  <c r="S196" i="20"/>
  <c r="R196" i="20"/>
  <c r="S188" i="20"/>
  <c r="R188" i="20"/>
  <c r="S182" i="20"/>
  <c r="R182" i="20"/>
  <c r="S174" i="20"/>
  <c r="R174" i="20"/>
  <c r="S63" i="20"/>
  <c r="R63" i="20"/>
  <c r="S50" i="20"/>
  <c r="R50" i="20"/>
  <c r="S45" i="20"/>
  <c r="R45" i="20"/>
  <c r="S60" i="20"/>
  <c r="R60" i="20"/>
  <c r="S58" i="20"/>
  <c r="R58" i="20"/>
  <c r="S34" i="20"/>
  <c r="R34" i="20"/>
  <c r="S28" i="20"/>
  <c r="R28" i="20"/>
  <c r="S16" i="20"/>
  <c r="R16" i="20"/>
  <c r="S9" i="20"/>
  <c r="R9" i="20"/>
  <c r="S6" i="20"/>
  <c r="R6" i="20"/>
  <c r="R331" i="20"/>
  <c r="R163" i="20"/>
  <c r="S337" i="20"/>
  <c r="R337" i="20"/>
  <c r="S330" i="20"/>
  <c r="R330" i="20"/>
  <c r="S297" i="20"/>
  <c r="R297" i="20"/>
  <c r="S288" i="20"/>
  <c r="R288" i="20"/>
  <c r="R286" i="20"/>
  <c r="S286" i="20"/>
  <c r="S275" i="20"/>
  <c r="R275" i="20"/>
  <c r="S267" i="20"/>
  <c r="R267" i="20"/>
  <c r="S250" i="20"/>
  <c r="R250" i="20"/>
  <c r="S243" i="20"/>
  <c r="R243" i="20"/>
  <c r="S133" i="20"/>
  <c r="R133" i="20"/>
  <c r="S162" i="20"/>
  <c r="R162" i="20"/>
  <c r="S151" i="20"/>
  <c r="R151" i="20"/>
  <c r="R126" i="20"/>
  <c r="S126" i="20"/>
  <c r="S104" i="20"/>
  <c r="R104" i="20"/>
  <c r="S99" i="20"/>
  <c r="R99" i="20"/>
  <c r="S91" i="20"/>
  <c r="R91" i="20"/>
  <c r="R238" i="20"/>
  <c r="S238" i="20"/>
  <c r="S225" i="20"/>
  <c r="R225" i="20"/>
  <c r="S202" i="20"/>
  <c r="R202" i="20"/>
  <c r="S194" i="20"/>
  <c r="R194" i="20"/>
  <c r="R192" i="20"/>
  <c r="S192" i="20"/>
  <c r="S186" i="20"/>
  <c r="R186" i="20"/>
  <c r="R180" i="20"/>
  <c r="S180" i="20"/>
  <c r="R83" i="20"/>
  <c r="S83" i="20"/>
  <c r="S78" i="20"/>
  <c r="R78" i="20"/>
  <c r="R48" i="20"/>
  <c r="S48" i="20"/>
  <c r="R44" i="20"/>
  <c r="S44" i="20"/>
  <c r="S38" i="20"/>
  <c r="R38" i="20"/>
  <c r="R59" i="20"/>
  <c r="S59" i="20"/>
  <c r="R56" i="20"/>
  <c r="S56" i="20"/>
  <c r="R53" i="20"/>
  <c r="S53" i="20"/>
  <c r="S33" i="20"/>
  <c r="R33" i="20"/>
  <c r="R26" i="20"/>
  <c r="S26" i="20"/>
  <c r="R21" i="20"/>
  <c r="S21" i="20"/>
  <c r="R14" i="20"/>
  <c r="S14" i="20"/>
  <c r="R320" i="20"/>
  <c r="R304" i="20"/>
  <c r="R341" i="20"/>
  <c r="R324" i="20"/>
  <c r="R358" i="20"/>
  <c r="R278" i="20"/>
  <c r="R136" i="20"/>
  <c r="R161" i="20"/>
  <c r="R121" i="20"/>
  <c r="R209" i="20"/>
  <c r="R76" i="20"/>
  <c r="R20" i="20"/>
  <c r="S348" i="20"/>
  <c r="S168" i="20"/>
  <c r="S336" i="20"/>
  <c r="R336" i="20"/>
  <c r="S327" i="20"/>
  <c r="R327" i="20"/>
  <c r="S363" i="20"/>
  <c r="R363" i="20"/>
  <c r="S293" i="20"/>
  <c r="R293" i="20"/>
  <c r="S285" i="20"/>
  <c r="R285" i="20"/>
  <c r="S273" i="20"/>
  <c r="R273" i="20"/>
  <c r="S249" i="20"/>
  <c r="R249" i="20"/>
  <c r="S143" i="20"/>
  <c r="R143" i="20"/>
  <c r="S132" i="20"/>
  <c r="R132" i="20"/>
  <c r="S167" i="20"/>
  <c r="R167" i="20"/>
  <c r="S156" i="20"/>
  <c r="R156" i="20"/>
  <c r="S125" i="20"/>
  <c r="R125" i="20"/>
  <c r="S116" i="20"/>
  <c r="R116" i="20"/>
  <c r="S108" i="20"/>
  <c r="R108" i="20"/>
  <c r="S98" i="20"/>
  <c r="R98" i="20"/>
  <c r="S237" i="20"/>
  <c r="R237" i="20"/>
  <c r="S201" i="20"/>
  <c r="R201" i="20"/>
  <c r="S179" i="20"/>
  <c r="R179" i="20"/>
  <c r="S74" i="20"/>
  <c r="R74" i="20"/>
  <c r="S68" i="20"/>
  <c r="R68" i="20"/>
  <c r="S52" i="20"/>
  <c r="R52" i="20"/>
  <c r="S47" i="20"/>
  <c r="R47" i="20"/>
  <c r="S43" i="20"/>
  <c r="R43" i="20"/>
  <c r="S37" i="20"/>
  <c r="R37" i="20"/>
  <c r="S25" i="20"/>
  <c r="R25" i="20"/>
  <c r="S13" i="20"/>
  <c r="R13" i="20"/>
  <c r="S8" i="20"/>
  <c r="R8" i="20"/>
  <c r="R307" i="20"/>
  <c r="R323" i="20"/>
  <c r="R296" i="20"/>
  <c r="R287" i="20"/>
  <c r="R269" i="20"/>
  <c r="R245" i="20"/>
  <c r="R131" i="20"/>
  <c r="R114" i="20"/>
  <c r="R94" i="20"/>
  <c r="R197" i="20"/>
  <c r="R175" i="20"/>
  <c r="R72" i="20"/>
  <c r="R36" i="20"/>
  <c r="S325" i="20"/>
  <c r="R325" i="20"/>
  <c r="S258" i="20"/>
  <c r="R258" i="20"/>
  <c r="S247" i="20"/>
  <c r="R247" i="20"/>
  <c r="S141" i="20"/>
  <c r="R141" i="20"/>
  <c r="S159" i="20"/>
  <c r="R159" i="20"/>
  <c r="S148" i="20"/>
  <c r="R148" i="20"/>
  <c r="S119" i="20"/>
  <c r="R119" i="20"/>
  <c r="S96" i="20"/>
  <c r="R96" i="20"/>
  <c r="S214" i="20"/>
  <c r="R214" i="20"/>
  <c r="S184" i="20"/>
  <c r="R184" i="20"/>
  <c r="S87" i="20"/>
  <c r="R87" i="20"/>
  <c r="S41" i="20"/>
  <c r="R41" i="20"/>
  <c r="R334" i="20"/>
  <c r="R71" i="20"/>
  <c r="S316" i="20"/>
  <c r="R316" i="20"/>
  <c r="S305" i="20"/>
  <c r="R305" i="20"/>
  <c r="S362" i="20"/>
  <c r="R362" i="20"/>
  <c r="S356" i="20"/>
  <c r="R356" i="20"/>
  <c r="S351" i="20"/>
  <c r="R351" i="20"/>
  <c r="S283" i="20"/>
  <c r="R283" i="20"/>
  <c r="S279" i="20"/>
  <c r="R279" i="20"/>
  <c r="S255" i="20"/>
  <c r="R255" i="20"/>
  <c r="S265" i="20"/>
  <c r="R265" i="20"/>
  <c r="S246" i="20"/>
  <c r="R246" i="20"/>
  <c r="S146" i="20"/>
  <c r="R146" i="20"/>
  <c r="S140" i="20"/>
  <c r="R140" i="20"/>
  <c r="S171" i="20"/>
  <c r="R171" i="20"/>
  <c r="S165" i="20"/>
  <c r="R165" i="20"/>
  <c r="S158" i="20"/>
  <c r="R158" i="20"/>
  <c r="S129" i="20"/>
  <c r="R129" i="20"/>
  <c r="S115" i="20"/>
  <c r="R115" i="20"/>
  <c r="S112" i="20"/>
  <c r="R112" i="20"/>
  <c r="S102" i="20"/>
  <c r="R102" i="20"/>
  <c r="S95" i="20"/>
  <c r="R95" i="20"/>
  <c r="S88" i="20"/>
  <c r="R88" i="20"/>
  <c r="S233" i="20"/>
  <c r="R233" i="20"/>
  <c r="S229" i="20"/>
  <c r="R229" i="20"/>
  <c r="S223" i="20"/>
  <c r="R223" i="20"/>
  <c r="S217" i="20"/>
  <c r="R217" i="20"/>
  <c r="S213" i="20"/>
  <c r="R213" i="20"/>
  <c r="S206" i="20"/>
  <c r="R206" i="20"/>
  <c r="S198" i="20"/>
  <c r="R198" i="20"/>
  <c r="S190" i="20"/>
  <c r="R190" i="20"/>
  <c r="S183" i="20"/>
  <c r="R183" i="20"/>
  <c r="S176" i="20"/>
  <c r="R176" i="20"/>
  <c r="S86" i="20"/>
  <c r="R86" i="20"/>
  <c r="S81" i="20"/>
  <c r="R81" i="20"/>
  <c r="S75" i="20"/>
  <c r="R75" i="20"/>
  <c r="S69" i="20"/>
  <c r="R69" i="20"/>
  <c r="S65" i="20"/>
  <c r="R65" i="20"/>
  <c r="S40" i="20"/>
  <c r="R40" i="20"/>
  <c r="S61" i="20"/>
  <c r="R61" i="20"/>
  <c r="S54" i="20"/>
  <c r="R54" i="20"/>
  <c r="S30" i="20"/>
  <c r="R30" i="20"/>
  <c r="S18" i="20"/>
  <c r="R18" i="20"/>
  <c r="R333" i="20"/>
  <c r="R322" i="20"/>
  <c r="R352" i="20"/>
  <c r="R242" i="20"/>
  <c r="R150" i="20"/>
  <c r="R90" i="20"/>
  <c r="R220" i="20"/>
  <c r="R193" i="20"/>
  <c r="S270" i="20"/>
  <c r="R270" i="20"/>
  <c r="S262" i="20"/>
  <c r="R262" i="20"/>
  <c r="S251" i="20"/>
  <c r="R251" i="20"/>
  <c r="S147" i="20"/>
  <c r="R147" i="20"/>
  <c r="S172" i="20"/>
  <c r="R172" i="20"/>
  <c r="S166" i="20"/>
  <c r="R166" i="20"/>
  <c r="S154" i="20"/>
  <c r="R154" i="20"/>
  <c r="S107" i="20"/>
  <c r="R107" i="20"/>
  <c r="S89" i="20"/>
  <c r="R89" i="20"/>
  <c r="S234" i="20"/>
  <c r="R234" i="20"/>
  <c r="S224" i="20"/>
  <c r="R224" i="20"/>
  <c r="S218" i="20"/>
  <c r="R218" i="20"/>
  <c r="S207" i="20"/>
  <c r="R207" i="20"/>
  <c r="S199" i="20"/>
  <c r="R199" i="20"/>
  <c r="S191" i="20"/>
  <c r="R191" i="20"/>
  <c r="S177" i="20"/>
  <c r="R177" i="20"/>
  <c r="S66" i="20"/>
  <c r="R66" i="20"/>
  <c r="S51" i="20"/>
  <c r="R51" i="20"/>
  <c r="S46" i="20"/>
  <c r="R46" i="20"/>
  <c r="S55" i="20"/>
  <c r="R55" i="20"/>
  <c r="S31" i="20"/>
  <c r="R31" i="20"/>
  <c r="S24" i="20"/>
  <c r="R24" i="20"/>
  <c r="S19" i="20"/>
  <c r="R19" i="20"/>
  <c r="S310" i="20"/>
  <c r="R310" i="20"/>
  <c r="S361" i="20"/>
  <c r="R361" i="20"/>
  <c r="S355" i="20"/>
  <c r="R355" i="20"/>
  <c r="S344" i="20"/>
  <c r="R344" i="20"/>
  <c r="S282" i="20"/>
  <c r="R282" i="20"/>
  <c r="S264" i="20"/>
  <c r="R264" i="20"/>
  <c r="S145" i="20"/>
  <c r="R145" i="20"/>
  <c r="S157" i="20"/>
  <c r="R157" i="20"/>
  <c r="S118" i="20"/>
  <c r="R118" i="20"/>
  <c r="S101" i="20"/>
  <c r="R101" i="20"/>
  <c r="S240" i="20"/>
  <c r="R240" i="20"/>
  <c r="S228" i="20"/>
  <c r="R228" i="20"/>
  <c r="S205" i="20"/>
  <c r="R205" i="20"/>
  <c r="S85" i="20"/>
  <c r="R85" i="20"/>
  <c r="S80" i="20"/>
  <c r="R80" i="20"/>
  <c r="S64" i="20"/>
  <c r="R64" i="20"/>
  <c r="S39" i="20"/>
  <c r="R39" i="20"/>
  <c r="S29" i="20"/>
  <c r="R29" i="20"/>
  <c r="S17" i="20"/>
  <c r="R17" i="20"/>
  <c r="S7" i="20"/>
  <c r="R7" i="20"/>
  <c r="R332" i="20"/>
  <c r="R254" i="20"/>
  <c r="R139" i="20"/>
  <c r="R164" i="20"/>
  <c r="R232" i="20"/>
  <c r="R189" i="20"/>
  <c r="R23" i="20"/>
  <c r="R67" i="20"/>
  <c r="R32" i="20"/>
  <c r="F39" i="2" l="1"/>
  <c r="E39" i="2"/>
  <c r="N24" i="5" l="1"/>
  <c r="C100" i="6" l="1"/>
  <c r="D100" i="6"/>
  <c r="E100" i="6" l="1"/>
  <c r="S168" i="4"/>
  <c r="F11" i="19" l="1"/>
  <c r="F9" i="19"/>
  <c r="F8" i="19"/>
  <c r="F7" i="19"/>
  <c r="F10" i="19"/>
  <c r="T168" i="4" l="1"/>
  <c r="U163" i="4"/>
  <c r="U164" i="4"/>
  <c r="U18" i="5" l="1"/>
  <c r="V18" i="5"/>
  <c r="C8" i="6" l="1"/>
  <c r="D77" i="6" l="1"/>
  <c r="C94" i="6"/>
  <c r="D94" i="6" l="1"/>
  <c r="E94" i="6" s="1"/>
  <c r="F94" i="6" s="1"/>
  <c r="D86" i="6"/>
  <c r="H9" i="4" s="1"/>
  <c r="U162" i="4" l="1"/>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168" i="4" l="1"/>
  <c r="R169" i="4"/>
  <c r="Q12" i="19" l="1"/>
  <c r="P12" i="19"/>
  <c r="O12" i="19"/>
  <c r="N12" i="19"/>
  <c r="M12" i="19"/>
  <c r="L12" i="19"/>
  <c r="K12" i="19"/>
  <c r="J12" i="19"/>
  <c r="I12" i="19"/>
  <c r="H12" i="19"/>
  <c r="G12" i="19"/>
  <c r="F12" i="19"/>
  <c r="E12" i="19"/>
  <c r="D12" i="19"/>
  <c r="C95" i="6" l="1"/>
  <c r="C93" i="6"/>
  <c r="C92" i="6"/>
  <c r="C7" i="6" l="1"/>
  <c r="H18" i="4" s="1"/>
  <c r="D95" i="6" l="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K24" i="5"/>
  <c r="J24" i="5"/>
  <c r="G24" i="5"/>
  <c r="F24" i="5"/>
  <c r="W23" i="5"/>
  <c r="Q23" i="5"/>
  <c r="L23" i="5"/>
  <c r="H23" i="5"/>
  <c r="W22" i="5"/>
  <c r="Q22" i="5"/>
  <c r="L22" i="5"/>
  <c r="H22" i="5"/>
  <c r="W21" i="5"/>
  <c r="Q21" i="5"/>
  <c r="L21" i="5"/>
  <c r="H21" i="5"/>
  <c r="W20" i="5"/>
  <c r="Q20" i="5"/>
  <c r="L20" i="5"/>
  <c r="H20" i="5"/>
  <c r="W19" i="5"/>
  <c r="Q19" i="5"/>
  <c r="L19" i="5"/>
  <c r="H19" i="5"/>
  <c r="P18" i="5"/>
  <c r="O18" i="5"/>
  <c r="N18" i="5"/>
  <c r="K18" i="5"/>
  <c r="J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L90" i="5"/>
  <c r="M89" i="5" s="1"/>
  <c r="L30" i="5"/>
  <c r="M26" i="5" s="1"/>
  <c r="L18" i="5"/>
  <c r="M17" i="5" s="1"/>
  <c r="L42" i="5"/>
  <c r="M41" i="5" s="1"/>
  <c r="L66" i="5"/>
  <c r="M65" i="5" s="1"/>
  <c r="L78" i="5"/>
  <c r="M76" i="5" s="1"/>
  <c r="H30"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R80" i="5" l="1"/>
  <c r="I33" i="5"/>
  <c r="M23" i="5"/>
  <c r="R50" i="5"/>
  <c r="R43" i="5"/>
  <c r="R83" i="5"/>
  <c r="R82" i="5"/>
  <c r="R79" i="5"/>
  <c r="S79" i="5"/>
  <c r="T79" i="5" s="1"/>
  <c r="T84" i="5" s="1"/>
  <c r="X84" i="5" s="1"/>
  <c r="M20" i="5"/>
  <c r="R46" i="5"/>
  <c r="S43" i="5"/>
  <c r="S48" i="5" s="1"/>
  <c r="R44" i="5"/>
  <c r="M21" i="5"/>
  <c r="R45" i="5"/>
  <c r="M19" i="5"/>
  <c r="R59" i="5"/>
  <c r="R51" i="5"/>
  <c r="R27" i="5"/>
  <c r="S13" i="5"/>
  <c r="S18" i="5" s="1"/>
  <c r="R73" i="5"/>
  <c r="R75" i="5"/>
  <c r="R74" i="5"/>
  <c r="R58" i="5"/>
  <c r="R55" i="5"/>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M39" i="5"/>
  <c r="M81" i="5"/>
  <c r="M50" i="5"/>
  <c r="M74" i="5"/>
  <c r="M37" i="5"/>
  <c r="M16" i="5"/>
  <c r="I95" i="5"/>
  <c r="M62"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84" i="5" l="1"/>
  <c r="S60" i="5"/>
  <c r="T13" i="5"/>
  <c r="T18" i="5" s="1"/>
  <c r="X18" i="5" s="1"/>
  <c r="T43" i="5"/>
  <c r="T48" i="5" s="1"/>
  <c r="X48" i="5" s="1"/>
  <c r="S54" i="5"/>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F100" i="6"/>
  <c r="E95" i="6"/>
  <c r="F95" i="6" s="1"/>
  <c r="D71" i="6"/>
  <c r="D65" i="6"/>
  <c r="D92" i="6" s="1"/>
  <c r="E92" i="6" s="1"/>
  <c r="F92" i="6" s="1"/>
  <c r="D59" i="6"/>
  <c r="D3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V246" i="5"/>
  <c r="U246" i="5"/>
  <c r="P246" i="5"/>
  <c r="O246" i="5"/>
  <c r="N246" i="5"/>
  <c r="K246" i="5"/>
  <c r="J246" i="5"/>
  <c r="G246" i="5"/>
  <c r="F246" i="5"/>
  <c r="W245" i="5"/>
  <c r="Q245" i="5"/>
  <c r="L245" i="5"/>
  <c r="H245" i="5"/>
  <c r="W244" i="5"/>
  <c r="Q244" i="5"/>
  <c r="L244" i="5"/>
  <c r="H244" i="5"/>
  <c r="W243" i="5"/>
  <c r="Q243" i="5"/>
  <c r="L243" i="5"/>
  <c r="H243" i="5"/>
  <c r="W242" i="5"/>
  <c r="Q242" i="5"/>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U672" i="5" l="1"/>
  <c r="R243" i="5"/>
  <c r="R245" i="5"/>
  <c r="G672" i="5"/>
  <c r="H10" i="4"/>
  <c r="H4" i="4"/>
  <c r="K672" i="5"/>
  <c r="Q426" i="5"/>
  <c r="R424" i="5" s="1"/>
  <c r="F672" i="5"/>
  <c r="W150" i="5"/>
  <c r="W198" i="5"/>
  <c r="W276" i="5"/>
  <c r="W324" i="5"/>
  <c r="W468" i="5"/>
  <c r="W516" i="5"/>
  <c r="W612" i="5"/>
  <c r="W660" i="5"/>
  <c r="R242" i="5"/>
  <c r="R244" i="5"/>
  <c r="H666" i="5"/>
  <c r="I663" i="5" s="1"/>
  <c r="L186" i="5"/>
  <c r="M183" i="5" s="1"/>
  <c r="Q204" i="5"/>
  <c r="R201" i="5" s="1"/>
  <c r="H216" i="5"/>
  <c r="I212" i="5" s="1"/>
  <c r="Q252" i="5"/>
  <c r="R251" i="5" s="1"/>
  <c r="L282" i="5"/>
  <c r="M277" i="5" s="1"/>
  <c r="L378" i="5"/>
  <c r="M377" i="5" s="1"/>
  <c r="Q396" i="5"/>
  <c r="R395" i="5" s="1"/>
  <c r="L426" i="5"/>
  <c r="M422" i="5" s="1"/>
  <c r="Q444" i="5"/>
  <c r="R441" i="5" s="1"/>
  <c r="H456" i="5"/>
  <c r="I451" i="5" s="1"/>
  <c r="L570" i="5"/>
  <c r="M566" i="5" s="1"/>
  <c r="H648" i="5"/>
  <c r="I646" i="5" s="1"/>
  <c r="L264" i="5"/>
  <c r="M262" i="5" s="1"/>
  <c r="Q282" i="5"/>
  <c r="R280" i="5" s="1"/>
  <c r="H294" i="5"/>
  <c r="I293" i="5" s="1"/>
  <c r="H342" i="5"/>
  <c r="I337" i="5" s="1"/>
  <c r="H390" i="5"/>
  <c r="I386" i="5" s="1"/>
  <c r="H438" i="5"/>
  <c r="I435" i="5" s="1"/>
  <c r="H534" i="5"/>
  <c r="I529" i="5" s="1"/>
  <c r="L552" i="5"/>
  <c r="M551" i="5" s="1"/>
  <c r="Q120" i="5"/>
  <c r="S115" i="5" s="1"/>
  <c r="L150" i="5"/>
  <c r="M146" i="5" s="1"/>
  <c r="Q168" i="5"/>
  <c r="R165" i="5" s="1"/>
  <c r="L198" i="5"/>
  <c r="M196" i="5" s="1"/>
  <c r="Q216" i="5"/>
  <c r="R212" i="5" s="1"/>
  <c r="H228" i="5"/>
  <c r="I223" i="5" s="1"/>
  <c r="H300" i="5"/>
  <c r="I298" i="5" s="1"/>
  <c r="L366" i="5"/>
  <c r="M362" i="5" s="1"/>
  <c r="L462" i="5"/>
  <c r="M461" i="5" s="1"/>
  <c r="L558" i="5"/>
  <c r="H486" i="5"/>
  <c r="I481" i="5" s="1"/>
  <c r="W282" i="5"/>
  <c r="W330" i="5"/>
  <c r="W474" i="5"/>
  <c r="H180" i="5"/>
  <c r="I178" i="5" s="1"/>
  <c r="Q384" i="5"/>
  <c r="R381" i="5" s="1"/>
  <c r="H348" i="5"/>
  <c r="H636" i="5"/>
  <c r="I635" i="5" s="1"/>
  <c r="H264" i="5"/>
  <c r="I260" i="5" s="1"/>
  <c r="H408" i="5"/>
  <c r="I407" i="5" s="1"/>
  <c r="V672" i="5"/>
  <c r="W671" i="5"/>
  <c r="H600" i="5"/>
  <c r="I597" i="5" s="1"/>
  <c r="H630" i="5"/>
  <c r="I628" i="5" s="1"/>
  <c r="H258" i="5"/>
  <c r="I256" i="5" s="1"/>
  <c r="L276" i="5"/>
  <c r="M274" i="5" s="1"/>
  <c r="H306" i="5"/>
  <c r="I302" i="5" s="1"/>
  <c r="H354" i="5"/>
  <c r="I351" i="5" s="1"/>
  <c r="L420" i="5"/>
  <c r="M419" i="5" s="1"/>
  <c r="Q438" i="5"/>
  <c r="R436" i="5" s="1"/>
  <c r="H450" i="5"/>
  <c r="I449" i="5" s="1"/>
  <c r="L468" i="5"/>
  <c r="R463" i="5" s="1"/>
  <c r="H540" i="5"/>
  <c r="I536" i="5" s="1"/>
  <c r="Q108" i="5"/>
  <c r="R104" i="5" s="1"/>
  <c r="W144" i="5"/>
  <c r="W192" i="5"/>
  <c r="W240" i="5"/>
  <c r="H360" i="5"/>
  <c r="I356" i="5" s="1"/>
  <c r="Q378" i="5"/>
  <c r="R377" i="5" s="1"/>
  <c r="Q150" i="5"/>
  <c r="R149" i="5" s="1"/>
  <c r="H162" i="5"/>
  <c r="I158" i="5" s="1"/>
  <c r="L180" i="5"/>
  <c r="M177" i="5" s="1"/>
  <c r="Q198" i="5"/>
  <c r="R196" i="5" s="1"/>
  <c r="H210" i="5"/>
  <c r="I207" i="5" s="1"/>
  <c r="L228" i="5"/>
  <c r="M226" i="5" s="1"/>
  <c r="Q390" i="5"/>
  <c r="R387" i="5" s="1"/>
  <c r="H402" i="5"/>
  <c r="I397" i="5" s="1"/>
  <c r="W408" i="5"/>
  <c r="W456" i="5"/>
  <c r="H498" i="5"/>
  <c r="I497" i="5" s="1"/>
  <c r="W522" i="5"/>
  <c r="Q534" i="5"/>
  <c r="R533" i="5" s="1"/>
  <c r="H546" i="5"/>
  <c r="I543" i="5" s="1"/>
  <c r="W570" i="5"/>
  <c r="W669" i="5"/>
  <c r="W670" i="5"/>
  <c r="O672" i="5"/>
  <c r="Q570" i="5"/>
  <c r="R565" i="5" s="1"/>
  <c r="W360" i="5"/>
  <c r="L372" i="5"/>
  <c r="M368" i="5" s="1"/>
  <c r="W618" i="5"/>
  <c r="W666" i="5"/>
  <c r="W668" i="5"/>
  <c r="Q114" i="5"/>
  <c r="R111" i="5" s="1"/>
  <c r="L144" i="5"/>
  <c r="M142" i="5" s="1"/>
  <c r="Q162" i="5"/>
  <c r="R157" i="5" s="1"/>
  <c r="H174" i="5"/>
  <c r="I169" i="5" s="1"/>
  <c r="L192" i="5"/>
  <c r="M190" i="5" s="1"/>
  <c r="Q210" i="5"/>
  <c r="R208" i="5" s="1"/>
  <c r="H222" i="5"/>
  <c r="I220" i="5" s="1"/>
  <c r="L240" i="5"/>
  <c r="M238" i="5" s="1"/>
  <c r="H336" i="5"/>
  <c r="I334" i="5" s="1"/>
  <c r="H312" i="5"/>
  <c r="I307" i="5" s="1"/>
  <c r="L408" i="5"/>
  <c r="M407" i="5" s="1"/>
  <c r="P672" i="5"/>
  <c r="H252" i="5"/>
  <c r="I247" i="5" s="1"/>
  <c r="L270" i="5"/>
  <c r="M268" i="5" s="1"/>
  <c r="H396" i="5"/>
  <c r="I393" i="5" s="1"/>
  <c r="Q432" i="5"/>
  <c r="R428" i="5" s="1"/>
  <c r="H444" i="5"/>
  <c r="I440" i="5" s="1"/>
  <c r="H588" i="5"/>
  <c r="I583" i="5" s="1"/>
  <c r="H168" i="5"/>
  <c r="I163" i="5" s="1"/>
  <c r="L234" i="5"/>
  <c r="M229" i="5" s="1"/>
  <c r="W384" i="5"/>
  <c r="W432" i="5"/>
  <c r="D72" i="6"/>
  <c r="D93" i="6"/>
  <c r="E93" i="6" s="1"/>
  <c r="F93" i="6" s="1"/>
  <c r="H492" i="5"/>
  <c r="I490" i="5" s="1"/>
  <c r="W108" i="5"/>
  <c r="W126" i="5"/>
  <c r="W174" i="5"/>
  <c r="W222" i="5"/>
  <c r="W258" i="5"/>
  <c r="W306" i="5"/>
  <c r="W498" i="5"/>
  <c r="W594" i="5"/>
  <c r="W642" i="5"/>
  <c r="H504" i="5"/>
  <c r="I499" i="5" s="1"/>
  <c r="Q540" i="5"/>
  <c r="R539" i="5" s="1"/>
  <c r="H552" i="5"/>
  <c r="I551" i="5" s="1"/>
  <c r="L360" i="5"/>
  <c r="M356" i="5" s="1"/>
  <c r="H420" i="5"/>
  <c r="I416" i="5" s="1"/>
  <c r="L438" i="5"/>
  <c r="M437" i="5" s="1"/>
  <c r="Q456" i="5"/>
  <c r="R454" i="5" s="1"/>
  <c r="H516" i="5"/>
  <c r="I515" i="5" s="1"/>
  <c r="L534" i="5"/>
  <c r="Q552" i="5"/>
  <c r="S547" i="5" s="1"/>
  <c r="H564" i="5"/>
  <c r="I563" i="5" s="1"/>
  <c r="H612" i="5"/>
  <c r="I610" i="5" s="1"/>
  <c r="H660" i="5"/>
  <c r="I655" i="5" s="1"/>
  <c r="W552" i="5"/>
  <c r="L564" i="5"/>
  <c r="M560" i="5" s="1"/>
  <c r="H594" i="5"/>
  <c r="I589" i="5" s="1"/>
  <c r="H582" i="5"/>
  <c r="I580" i="5" s="1"/>
  <c r="H108" i="5"/>
  <c r="I107" i="5" s="1"/>
  <c r="Q144" i="5"/>
  <c r="R142" i="5" s="1"/>
  <c r="H156" i="5"/>
  <c r="I152" i="5" s="1"/>
  <c r="L174" i="5"/>
  <c r="M172" i="5" s="1"/>
  <c r="Q192" i="5"/>
  <c r="S187" i="5" s="1"/>
  <c r="H204" i="5"/>
  <c r="I202" i="5" s="1"/>
  <c r="L222" i="5"/>
  <c r="M217" i="5" s="1"/>
  <c r="Q240" i="5"/>
  <c r="R236" i="5" s="1"/>
  <c r="L258" i="5"/>
  <c r="M257" i="5" s="1"/>
  <c r="Q276" i="5"/>
  <c r="R273" i="5" s="1"/>
  <c r="L456" i="5"/>
  <c r="M452" i="5" s="1"/>
  <c r="J672" i="5"/>
  <c r="H150" i="5"/>
  <c r="I148" i="5" s="1"/>
  <c r="L168" i="5"/>
  <c r="M165" i="5" s="1"/>
  <c r="Q186" i="5"/>
  <c r="R181" i="5" s="1"/>
  <c r="H198" i="5"/>
  <c r="I196" i="5" s="1"/>
  <c r="L216" i="5"/>
  <c r="M214" i="5" s="1"/>
  <c r="Q234" i="5"/>
  <c r="R232" i="5" s="1"/>
  <c r="H246" i="5"/>
  <c r="I243" i="5" s="1"/>
  <c r="L252" i="5"/>
  <c r="M251" i="5" s="1"/>
  <c r="Q270" i="5"/>
  <c r="R266" i="5" s="1"/>
  <c r="H282" i="5"/>
  <c r="I280" i="5" s="1"/>
  <c r="H330" i="5"/>
  <c r="I325" i="5" s="1"/>
  <c r="Q366" i="5"/>
  <c r="R361" i="5" s="1"/>
  <c r="H378" i="5"/>
  <c r="I374" i="5" s="1"/>
  <c r="L396" i="5"/>
  <c r="M393" i="5" s="1"/>
  <c r="Q414" i="5"/>
  <c r="S409" i="5" s="1"/>
  <c r="H426" i="5"/>
  <c r="I424" i="5" s="1"/>
  <c r="L444" i="5"/>
  <c r="M443" i="5" s="1"/>
  <c r="Q462" i="5"/>
  <c r="R461" i="5" s="1"/>
  <c r="H522" i="5"/>
  <c r="I517" i="5" s="1"/>
  <c r="L540" i="5"/>
  <c r="Q558" i="5"/>
  <c r="R556" i="5" s="1"/>
  <c r="H618" i="5"/>
  <c r="I613" i="5" s="1"/>
  <c r="W654" i="5"/>
  <c r="L114" i="5"/>
  <c r="M109" i="5" s="1"/>
  <c r="W120" i="5"/>
  <c r="Q132" i="5"/>
  <c r="R128" i="5" s="1"/>
  <c r="H144" i="5"/>
  <c r="I140" i="5" s="1"/>
  <c r="L162" i="5"/>
  <c r="M160" i="5" s="1"/>
  <c r="W168" i="5"/>
  <c r="Q180" i="5"/>
  <c r="R178" i="5" s="1"/>
  <c r="H192" i="5"/>
  <c r="I190" i="5" s="1"/>
  <c r="L210" i="5"/>
  <c r="M206" i="5" s="1"/>
  <c r="W216" i="5"/>
  <c r="Q228" i="5"/>
  <c r="R225" i="5" s="1"/>
  <c r="H240" i="5"/>
  <c r="I237" i="5" s="1"/>
  <c r="W252" i="5"/>
  <c r="Q264" i="5"/>
  <c r="S259" i="5" s="1"/>
  <c r="S264" i="5" s="1"/>
  <c r="H276" i="5"/>
  <c r="I273" i="5" s="1"/>
  <c r="W300" i="5"/>
  <c r="H324" i="5"/>
  <c r="I323" i="5" s="1"/>
  <c r="W348" i="5"/>
  <c r="Q360" i="5"/>
  <c r="R356" i="5" s="1"/>
  <c r="H372" i="5"/>
  <c r="I368" i="5" s="1"/>
  <c r="L390" i="5"/>
  <c r="M389" i="5" s="1"/>
  <c r="Q408" i="5"/>
  <c r="R403" i="5" s="1"/>
  <c r="W492" i="5"/>
  <c r="W588" i="5"/>
  <c r="W636" i="5"/>
  <c r="H642" i="5"/>
  <c r="I639" i="5" s="1"/>
  <c r="Q372" i="5"/>
  <c r="R369" i="5" s="1"/>
  <c r="H384" i="5"/>
  <c r="I383" i="5" s="1"/>
  <c r="L402" i="5"/>
  <c r="M399" i="5" s="1"/>
  <c r="Q420" i="5"/>
  <c r="R415" i="5" s="1"/>
  <c r="H432" i="5"/>
  <c r="I428" i="5" s="1"/>
  <c r="L450" i="5"/>
  <c r="M447" i="5" s="1"/>
  <c r="Q468" i="5"/>
  <c r="S463" i="5" s="1"/>
  <c r="H480" i="5"/>
  <c r="I476" i="5" s="1"/>
  <c r="H528" i="5"/>
  <c r="I524" i="5" s="1"/>
  <c r="L546" i="5"/>
  <c r="M543" i="5" s="1"/>
  <c r="Q564" i="5"/>
  <c r="R559" i="5" s="1"/>
  <c r="H624" i="5"/>
  <c r="I622" i="5" s="1"/>
  <c r="L108" i="5"/>
  <c r="M105" i="5" s="1"/>
  <c r="Q126" i="5"/>
  <c r="R125" i="5" s="1"/>
  <c r="Q174" i="5"/>
  <c r="S169" i="5" s="1"/>
  <c r="H186" i="5"/>
  <c r="I182" i="5" s="1"/>
  <c r="L204" i="5"/>
  <c r="M200" i="5" s="1"/>
  <c r="Q222" i="5"/>
  <c r="R217" i="5" s="1"/>
  <c r="H234" i="5"/>
  <c r="I233" i="5" s="1"/>
  <c r="Q258" i="5"/>
  <c r="R257" i="5" s="1"/>
  <c r="H270" i="5"/>
  <c r="I268" i="5" s="1"/>
  <c r="H318" i="5"/>
  <c r="I314" i="5" s="1"/>
  <c r="H366" i="5"/>
  <c r="I365" i="5" s="1"/>
  <c r="L384" i="5"/>
  <c r="M381" i="5" s="1"/>
  <c r="Q402" i="5"/>
  <c r="R401" i="5" s="1"/>
  <c r="H414" i="5"/>
  <c r="I410" i="5" s="1"/>
  <c r="L432" i="5"/>
  <c r="M431" i="5" s="1"/>
  <c r="Q450" i="5"/>
  <c r="R445" i="5" s="1"/>
  <c r="H462" i="5"/>
  <c r="I458" i="5" s="1"/>
  <c r="H510" i="5"/>
  <c r="I507" i="5" s="1"/>
  <c r="Q546" i="5"/>
  <c r="R544" i="5" s="1"/>
  <c r="H558" i="5"/>
  <c r="I556" i="5" s="1"/>
  <c r="H606" i="5"/>
  <c r="I601" i="5" s="1"/>
  <c r="H654" i="5"/>
  <c r="I649" i="5" s="1"/>
  <c r="L414" i="5"/>
  <c r="M409" i="5" s="1"/>
  <c r="L246" i="5"/>
  <c r="M245" i="5" s="1"/>
  <c r="W366" i="5"/>
  <c r="W390" i="5"/>
  <c r="W414" i="5"/>
  <c r="W438" i="5"/>
  <c r="W462" i="5"/>
  <c r="W534" i="5"/>
  <c r="W558" i="5"/>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8" i="6"/>
  <c r="D66" i="6"/>
  <c r="L138" i="5"/>
  <c r="M133" i="5" s="1"/>
  <c r="H114" i="5"/>
  <c r="I110" i="5" s="1"/>
  <c r="L120" i="5"/>
  <c r="M117" i="5" s="1"/>
  <c r="L126" i="5"/>
  <c r="M123" i="5" s="1"/>
  <c r="L132" i="5"/>
  <c r="M131" i="5" s="1"/>
  <c r="M273" i="5"/>
  <c r="R262" i="5"/>
  <c r="R260" i="5"/>
  <c r="H120" i="5"/>
  <c r="I117" i="5" s="1"/>
  <c r="H126" i="5"/>
  <c r="I123" i="5" s="1"/>
  <c r="H132" i="5"/>
  <c r="I129" i="5" s="1"/>
  <c r="H138" i="5"/>
  <c r="Q138" i="5"/>
  <c r="I166" i="5"/>
  <c r="R237" i="5"/>
  <c r="R239" i="5"/>
  <c r="R261" i="5"/>
  <c r="R263" i="5"/>
  <c r="H288" i="5"/>
  <c r="I285" i="5" s="1"/>
  <c r="Q288" i="5"/>
  <c r="R283" i="5" s="1"/>
  <c r="R365" i="5"/>
  <c r="M429" i="5"/>
  <c r="M427" i="5"/>
  <c r="R447" i="5"/>
  <c r="H668" i="5"/>
  <c r="L668" i="5"/>
  <c r="Q668" i="5"/>
  <c r="H670" i="5"/>
  <c r="L670" i="5"/>
  <c r="Q670" i="5"/>
  <c r="N667" i="5"/>
  <c r="N672" i="5" s="1"/>
  <c r="D6" i="7" s="1"/>
  <c r="R235" i="5"/>
  <c r="R241" i="5"/>
  <c r="R259" i="5"/>
  <c r="I271" i="5"/>
  <c r="M271" i="5"/>
  <c r="R364" i="5"/>
  <c r="M428" i="5"/>
  <c r="M430" i="5"/>
  <c r="L288" i="5"/>
  <c r="M283" i="5" s="1"/>
  <c r="M375" i="5"/>
  <c r="M373" i="5"/>
  <c r="M385" i="5"/>
  <c r="M413" i="5"/>
  <c r="M411" i="5"/>
  <c r="H667" i="5"/>
  <c r="L667" i="5"/>
  <c r="Q667" i="5"/>
  <c r="H669" i="5"/>
  <c r="L669" i="5"/>
  <c r="Q669" i="5"/>
  <c r="H671" i="5"/>
  <c r="L671" i="5"/>
  <c r="Q671" i="5"/>
  <c r="L156" i="5"/>
  <c r="Q156" i="5"/>
  <c r="R151" i="5" s="1"/>
  <c r="M376" i="5"/>
  <c r="M386" i="5"/>
  <c r="M388" i="5"/>
  <c r="M400" i="5"/>
  <c r="M412" i="5"/>
  <c r="H474" i="5"/>
  <c r="I469" i="5" s="1"/>
  <c r="Q474" i="5"/>
  <c r="R469" i="5" s="1"/>
  <c r="M539" i="5"/>
  <c r="M537" i="5"/>
  <c r="M535" i="5"/>
  <c r="R567"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M536" i="5"/>
  <c r="M538" i="5"/>
  <c r="L474" i="5"/>
  <c r="M469" i="5" s="1"/>
  <c r="I502" i="5"/>
  <c r="I500" i="5"/>
  <c r="M531" i="5"/>
  <c r="M529" i="5"/>
  <c r="M557" i="5"/>
  <c r="M555" i="5"/>
  <c r="M553" i="5"/>
  <c r="R563" i="5"/>
  <c r="R561" i="5"/>
  <c r="I289" i="5"/>
  <c r="I301" i="5"/>
  <c r="I343" i="5"/>
  <c r="I501" i="5"/>
  <c r="I503" i="5"/>
  <c r="M530" i="5"/>
  <c r="M532" i="5"/>
  <c r="M533" i="5"/>
  <c r="M554" i="5"/>
  <c r="M556" i="5"/>
  <c r="R560" i="5"/>
  <c r="R562" i="5"/>
  <c r="H576" i="5"/>
  <c r="I575" i="5" s="1"/>
  <c r="Q576" i="5"/>
  <c r="R571" i="5" s="1"/>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I581" i="5"/>
  <c r="I662" i="5"/>
  <c r="L576" i="5"/>
  <c r="M573" i="5" s="1"/>
  <c r="I634" i="5"/>
  <c r="R569" i="5"/>
  <c r="I621" i="5"/>
  <c r="I633"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619" i="5"/>
  <c r="I631" i="5"/>
  <c r="W672" i="5" l="1"/>
  <c r="D10" i="7" s="1"/>
  <c r="M401" i="5"/>
  <c r="R362" i="5"/>
  <c r="R363" i="5"/>
  <c r="I167" i="5"/>
  <c r="I602" i="5"/>
  <c r="I153" i="5"/>
  <c r="I604" i="5"/>
  <c r="R368" i="5"/>
  <c r="I335" i="5"/>
  <c r="R398" i="5"/>
  <c r="S145" i="5"/>
  <c r="S150" i="5" s="1"/>
  <c r="R188" i="5"/>
  <c r="I625" i="5"/>
  <c r="M363" i="5"/>
  <c r="I235" i="5"/>
  <c r="M559" i="5"/>
  <c r="S355" i="5"/>
  <c r="S360" i="5" s="1"/>
  <c r="R199" i="5"/>
  <c r="M227" i="5"/>
  <c r="R400" i="5"/>
  <c r="R129" i="5"/>
  <c r="R452" i="5"/>
  <c r="R376" i="5"/>
  <c r="R146" i="5"/>
  <c r="I331" i="5"/>
  <c r="I277" i="5"/>
  <c r="I647" i="5"/>
  <c r="I332" i="5"/>
  <c r="R145" i="5"/>
  <c r="S421" i="5"/>
  <c r="T421" i="5" s="1"/>
  <c r="T426" i="5" s="1"/>
  <c r="X426" i="5" s="1"/>
  <c r="R127" i="5"/>
  <c r="I603" i="5"/>
  <c r="M547" i="5"/>
  <c r="I281" i="5"/>
  <c r="R421" i="5"/>
  <c r="M278" i="5"/>
  <c r="I535" i="5"/>
  <c r="I605" i="5"/>
  <c r="M561" i="5"/>
  <c r="I333" i="5"/>
  <c r="M163" i="5"/>
  <c r="R148" i="5"/>
  <c r="I645" i="5"/>
  <c r="I527" i="5"/>
  <c r="I139" i="5"/>
  <c r="I526" i="5"/>
  <c r="M279" i="5"/>
  <c r="I253" i="5"/>
  <c r="M465" i="5"/>
  <c r="R423" i="5"/>
  <c r="R249" i="5"/>
  <c r="M280" i="5"/>
  <c r="R130" i="5"/>
  <c r="M281" i="5"/>
  <c r="R247" i="5"/>
  <c r="R465" i="5"/>
  <c r="R409" i="5"/>
  <c r="S247" i="5"/>
  <c r="S252" i="5" s="1"/>
  <c r="R124" i="5"/>
  <c r="R382" i="5"/>
  <c r="R371" i="5"/>
  <c r="I278" i="5"/>
  <c r="R248" i="5"/>
  <c r="R119" i="5"/>
  <c r="I491" i="5"/>
  <c r="M361" i="5"/>
  <c r="R422" i="5"/>
  <c r="R449" i="5"/>
  <c r="S223" i="5"/>
  <c r="S228" i="5" s="1"/>
  <c r="I643" i="5"/>
  <c r="I644" i="5"/>
  <c r="I632" i="5"/>
  <c r="I629" i="5"/>
  <c r="I626" i="5"/>
  <c r="I627" i="5"/>
  <c r="M563" i="5"/>
  <c r="M562" i="5"/>
  <c r="M549" i="5"/>
  <c r="M548" i="5"/>
  <c r="M550" i="5"/>
  <c r="I537" i="5"/>
  <c r="I539" i="5"/>
  <c r="I538" i="5"/>
  <c r="I523" i="5"/>
  <c r="I525" i="5"/>
  <c r="I513" i="5"/>
  <c r="I495" i="5"/>
  <c r="I494" i="5"/>
  <c r="I489" i="5"/>
  <c r="I488" i="5"/>
  <c r="I487" i="5"/>
  <c r="R466" i="5"/>
  <c r="M463" i="5"/>
  <c r="M467" i="5"/>
  <c r="R467" i="5"/>
  <c r="R464" i="5"/>
  <c r="M466" i="5"/>
  <c r="M464" i="5"/>
  <c r="M458" i="5"/>
  <c r="M459" i="5"/>
  <c r="M460" i="5"/>
  <c r="M457" i="5"/>
  <c r="R460" i="5"/>
  <c r="R458" i="5"/>
  <c r="S451" i="5"/>
  <c r="S456" i="5" s="1"/>
  <c r="R451" i="5"/>
  <c r="R453" i="5"/>
  <c r="R455" i="5"/>
  <c r="I441" i="5"/>
  <c r="I443" i="5"/>
  <c r="I439" i="5"/>
  <c r="M439" i="5"/>
  <c r="I442" i="5"/>
  <c r="M433" i="5"/>
  <c r="R425" i="5"/>
  <c r="R380" i="5"/>
  <c r="R379" i="5"/>
  <c r="R383" i="5"/>
  <c r="S379" i="5"/>
  <c r="T379" i="5" s="1"/>
  <c r="T384" i="5" s="1"/>
  <c r="X384" i="5" s="1"/>
  <c r="S373" i="5"/>
  <c r="S378" i="5" s="1"/>
  <c r="S367" i="5"/>
  <c r="T367" i="5" s="1"/>
  <c r="T372" i="5" s="1"/>
  <c r="X372" i="5" s="1"/>
  <c r="R367" i="5"/>
  <c r="R370" i="5"/>
  <c r="M365" i="5"/>
  <c r="M364" i="5"/>
  <c r="R357" i="5"/>
  <c r="R355" i="5"/>
  <c r="R359" i="5"/>
  <c r="R358" i="5"/>
  <c r="I313" i="5"/>
  <c r="I291" i="5"/>
  <c r="I279" i="5"/>
  <c r="R277" i="5"/>
  <c r="M275" i="5"/>
  <c r="M272" i="5"/>
  <c r="M263" i="5"/>
  <c r="M259" i="5"/>
  <c r="I261" i="5"/>
  <c r="I262" i="5"/>
  <c r="M261" i="5"/>
  <c r="M260" i="5"/>
  <c r="I257" i="5"/>
  <c r="I255" i="5"/>
  <c r="S253" i="5"/>
  <c r="T253" i="5" s="1"/>
  <c r="T258" i="5" s="1"/>
  <c r="X258" i="5" s="1"/>
  <c r="I254" i="5"/>
  <c r="R250" i="5"/>
  <c r="R238" i="5"/>
  <c r="I231" i="5"/>
  <c r="I230" i="5"/>
  <c r="I229" i="5"/>
  <c r="I232" i="5"/>
  <c r="R223" i="5"/>
  <c r="M215" i="5"/>
  <c r="M199" i="5"/>
  <c r="I201" i="5"/>
  <c r="I199" i="5"/>
  <c r="I193" i="5"/>
  <c r="M175" i="5"/>
  <c r="M176" i="5"/>
  <c r="M178" i="5"/>
  <c r="I172" i="5"/>
  <c r="I165" i="5"/>
  <c r="I164" i="5"/>
  <c r="M157" i="5"/>
  <c r="R161" i="5"/>
  <c r="M159" i="5"/>
  <c r="R159" i="5"/>
  <c r="S157" i="5"/>
  <c r="S162" i="5" s="1"/>
  <c r="I160" i="5"/>
  <c r="M148" i="5"/>
  <c r="R147" i="5"/>
  <c r="M149" i="5"/>
  <c r="R118" i="5"/>
  <c r="R116" i="5"/>
  <c r="R112" i="5"/>
  <c r="R113" i="5"/>
  <c r="S103" i="5"/>
  <c r="T103" i="5" s="1"/>
  <c r="T108" i="5" s="1"/>
  <c r="X108" i="5" s="1"/>
  <c r="R103" i="5"/>
  <c r="R105" i="5"/>
  <c r="R106" i="5"/>
  <c r="D5" i="7"/>
  <c r="H6" i="4"/>
  <c r="R404" i="5"/>
  <c r="R446" i="5"/>
  <c r="R536" i="5"/>
  <c r="S535" i="5"/>
  <c r="S540" i="5" s="1"/>
  <c r="R535" i="5"/>
  <c r="S415" i="5"/>
  <c r="S420" i="5" s="1"/>
  <c r="R537" i="5"/>
  <c r="R417" i="5"/>
  <c r="R548" i="5"/>
  <c r="S397" i="5"/>
  <c r="S402" i="5" s="1"/>
  <c r="R538" i="5"/>
  <c r="S391" i="5"/>
  <c r="S396" i="5" s="1"/>
  <c r="R554" i="5"/>
  <c r="R418" i="5"/>
  <c r="R391" i="5"/>
  <c r="S193" i="5"/>
  <c r="S198" i="5" s="1"/>
  <c r="R393" i="5"/>
  <c r="S439" i="5"/>
  <c r="S444" i="5" s="1"/>
  <c r="R439" i="5"/>
  <c r="R413" i="5"/>
  <c r="R547" i="5"/>
  <c r="R568" i="5"/>
  <c r="R442" i="5"/>
  <c r="R394" i="5"/>
  <c r="R281" i="5"/>
  <c r="R167" i="5"/>
  <c r="R158" i="5"/>
  <c r="R107" i="5"/>
  <c r="S559" i="5"/>
  <c r="S564" i="5" s="1"/>
  <c r="R549" i="5"/>
  <c r="R566" i="5"/>
  <c r="S565" i="5"/>
  <c r="S570" i="5" s="1"/>
  <c r="R555" i="5"/>
  <c r="R392" i="5"/>
  <c r="R407" i="5"/>
  <c r="S361" i="5"/>
  <c r="S366" i="5" s="1"/>
  <c r="R117" i="5"/>
  <c r="S235" i="5"/>
  <c r="S240" i="5" s="1"/>
  <c r="R166" i="5"/>
  <c r="R255" i="5"/>
  <c r="S277" i="5"/>
  <c r="S282" i="5" s="1"/>
  <c r="R160" i="5"/>
  <c r="R411" i="5"/>
  <c r="R214" i="5"/>
  <c r="R215" i="5"/>
  <c r="S553" i="5"/>
  <c r="S558" i="5" s="1"/>
  <c r="S403" i="5"/>
  <c r="T403" i="5" s="1"/>
  <c r="T408" i="5" s="1"/>
  <c r="X408" i="5" s="1"/>
  <c r="S163" i="5"/>
  <c r="S168" i="5" s="1"/>
  <c r="R254" i="5"/>
  <c r="R553" i="5"/>
  <c r="R405" i="5"/>
  <c r="R163" i="5"/>
  <c r="R164" i="5"/>
  <c r="R278" i="5"/>
  <c r="R550" i="5"/>
  <c r="R551" i="5"/>
  <c r="R557" i="5"/>
  <c r="R440" i="5"/>
  <c r="R279" i="5"/>
  <c r="R115" i="5"/>
  <c r="S121" i="5"/>
  <c r="T121" i="5" s="1"/>
  <c r="T126" i="5" s="1"/>
  <c r="X126" i="5" s="1"/>
  <c r="M410" i="5"/>
  <c r="M161" i="5"/>
  <c r="M202" i="5"/>
  <c r="M421" i="5"/>
  <c r="M197" i="5"/>
  <c r="M423" i="5"/>
  <c r="M418" i="5"/>
  <c r="M195" i="5"/>
  <c r="M230" i="5"/>
  <c r="M213" i="5"/>
  <c r="M398" i="5"/>
  <c r="M374" i="5"/>
  <c r="M425" i="5"/>
  <c r="M387" i="5"/>
  <c r="M406" i="5"/>
  <c r="M241" i="5"/>
  <c r="M145" i="5"/>
  <c r="M451" i="5"/>
  <c r="M403" i="5"/>
  <c r="M147" i="5"/>
  <c r="M254" i="5"/>
  <c r="M158" i="5"/>
  <c r="M179" i="5"/>
  <c r="M224" i="5"/>
  <c r="M223" i="5"/>
  <c r="M225" i="5"/>
  <c r="M247" i="5"/>
  <c r="M449" i="5"/>
  <c r="M255" i="5"/>
  <c r="M424" i="5"/>
  <c r="M397" i="5"/>
  <c r="M404" i="5"/>
  <c r="M265" i="5"/>
  <c r="M193" i="5"/>
  <c r="M453" i="5"/>
  <c r="M405" i="5"/>
  <c r="M355" i="5"/>
  <c r="M212" i="5"/>
  <c r="M455" i="5"/>
  <c r="M243" i="5"/>
  <c r="I485" i="5"/>
  <c r="I376" i="5"/>
  <c r="I179" i="5"/>
  <c r="I483" i="5"/>
  <c r="I623" i="5"/>
  <c r="I561" i="5"/>
  <c r="I404" i="5"/>
  <c r="I373" i="5"/>
  <c r="I173" i="5"/>
  <c r="I227" i="5"/>
  <c r="I146" i="5"/>
  <c r="I506" i="5"/>
  <c r="I508" i="5"/>
  <c r="I341" i="5"/>
  <c r="I505" i="5"/>
  <c r="I339" i="5"/>
  <c r="I399" i="5"/>
  <c r="I225" i="5"/>
  <c r="I478" i="5"/>
  <c r="I620" i="5"/>
  <c r="I188" i="5"/>
  <c r="I106" i="5"/>
  <c r="I596" i="5"/>
  <c r="I579" i="5"/>
  <c r="I578" i="5"/>
  <c r="I496" i="5"/>
  <c r="I446" i="5"/>
  <c r="I317" i="5"/>
  <c r="I290" i="5"/>
  <c r="I245" i="5"/>
  <c r="I197" i="5"/>
  <c r="I194" i="5"/>
  <c r="I493" i="5"/>
  <c r="I541" i="5"/>
  <c r="I482" i="5"/>
  <c r="I308" i="5"/>
  <c r="I305" i="5"/>
  <c r="I292" i="5"/>
  <c r="I155" i="5"/>
  <c r="I142" i="5"/>
  <c r="I195" i="5"/>
  <c r="I598" i="5"/>
  <c r="I554" i="5"/>
  <c r="R373" i="5"/>
  <c r="R190" i="5"/>
  <c r="I183" i="5"/>
  <c r="M568" i="5"/>
  <c r="I479" i="5"/>
  <c r="I532" i="5"/>
  <c r="R374" i="5"/>
  <c r="I433" i="5"/>
  <c r="R375" i="5"/>
  <c r="I214" i="5"/>
  <c r="I531" i="5"/>
  <c r="S427" i="5"/>
  <c r="S432" i="5" s="1"/>
  <c r="M416" i="5"/>
  <c r="I385" i="5"/>
  <c r="I215" i="5"/>
  <c r="I611" i="5"/>
  <c r="I349" i="5"/>
  <c r="I545" i="5"/>
  <c r="I530" i="5"/>
  <c r="M436" i="5"/>
  <c r="I299" i="5"/>
  <c r="R443" i="5"/>
  <c r="M454" i="5"/>
  <c r="R412" i="5"/>
  <c r="I241" i="5"/>
  <c r="R211" i="5"/>
  <c r="I437" i="5"/>
  <c r="I189" i="5"/>
  <c r="S271" i="5"/>
  <c r="T271" i="5" s="1"/>
  <c r="T276" i="5" s="1"/>
  <c r="X276" i="5" s="1"/>
  <c r="I224" i="5"/>
  <c r="M182" i="5"/>
  <c r="M239" i="5"/>
  <c r="I184" i="5"/>
  <c r="I595" i="5"/>
  <c r="I609" i="5"/>
  <c r="I664" i="5"/>
  <c r="M567" i="5"/>
  <c r="I544" i="5"/>
  <c r="I509" i="5"/>
  <c r="I555" i="5"/>
  <c r="I484" i="5"/>
  <c r="I452" i="5"/>
  <c r="M434" i="5"/>
  <c r="R406" i="5"/>
  <c r="I297" i="5"/>
  <c r="I455" i="5"/>
  <c r="R429" i="5"/>
  <c r="R419" i="5"/>
  <c r="I405" i="5"/>
  <c r="I296" i="5"/>
  <c r="I434" i="5"/>
  <c r="R410" i="5"/>
  <c r="I388" i="5"/>
  <c r="M359" i="5"/>
  <c r="I303" i="5"/>
  <c r="I259" i="5"/>
  <c r="M211" i="5"/>
  <c r="I187" i="5"/>
  <c r="I445" i="5"/>
  <c r="M417" i="5"/>
  <c r="I389" i="5"/>
  <c r="M367" i="5"/>
  <c r="I340" i="5"/>
  <c r="M267" i="5"/>
  <c r="I213" i="5"/>
  <c r="M185" i="5"/>
  <c r="M266" i="5"/>
  <c r="M242" i="5"/>
  <c r="I226" i="5"/>
  <c r="R202" i="5"/>
  <c r="M184" i="5"/>
  <c r="M237" i="5"/>
  <c r="R207" i="5"/>
  <c r="I171" i="5"/>
  <c r="I242" i="5"/>
  <c r="S205" i="5"/>
  <c r="T205" i="5" s="1"/>
  <c r="T210" i="5" s="1"/>
  <c r="X210" i="5" s="1"/>
  <c r="I103" i="5"/>
  <c r="I533" i="5"/>
  <c r="M435" i="5"/>
  <c r="M442" i="5"/>
  <c r="I400" i="5"/>
  <c r="I175" i="5"/>
  <c r="I401" i="5"/>
  <c r="I177" i="5"/>
  <c r="I295" i="5"/>
  <c r="R389" i="5"/>
  <c r="I607" i="5"/>
  <c r="I454" i="5"/>
  <c r="I436" i="5"/>
  <c r="I398" i="5"/>
  <c r="I315" i="5"/>
  <c r="M357" i="5"/>
  <c r="I191" i="5"/>
  <c r="S199" i="5"/>
  <c r="S204" i="5" s="1"/>
  <c r="I665" i="5"/>
  <c r="M565" i="5"/>
  <c r="I553" i="5"/>
  <c r="I453" i="5"/>
  <c r="R427" i="5"/>
  <c r="I403" i="5"/>
  <c r="R434" i="5"/>
  <c r="M394" i="5"/>
  <c r="M415" i="5"/>
  <c r="I387" i="5"/>
  <c r="I338" i="5"/>
  <c r="M269" i="5"/>
  <c r="R213" i="5"/>
  <c r="R200" i="5"/>
  <c r="R267" i="5"/>
  <c r="R209" i="5"/>
  <c r="I661" i="5"/>
  <c r="I599" i="5"/>
  <c r="I608" i="5"/>
  <c r="M569" i="5"/>
  <c r="I542" i="5"/>
  <c r="I557" i="5"/>
  <c r="M448" i="5"/>
  <c r="R430" i="5"/>
  <c r="I406" i="5"/>
  <c r="M445" i="5"/>
  <c r="R431" i="5"/>
  <c r="I448" i="5"/>
  <c r="M358" i="5"/>
  <c r="R253" i="5"/>
  <c r="M235" i="5"/>
  <c r="I211" i="5"/>
  <c r="M181" i="5"/>
  <c r="I151" i="5"/>
  <c r="I447" i="5"/>
  <c r="M379" i="5"/>
  <c r="I316" i="5"/>
  <c r="R203" i="5"/>
  <c r="R123" i="5"/>
  <c r="M244" i="5"/>
  <c r="S211" i="5"/>
  <c r="S216" i="5" s="1"/>
  <c r="M194" i="5"/>
  <c r="I176" i="5"/>
  <c r="R268" i="5"/>
  <c r="M236" i="5"/>
  <c r="R206" i="5"/>
  <c r="I105" i="5"/>
  <c r="R265" i="5"/>
  <c r="M441" i="5"/>
  <c r="I149" i="5"/>
  <c r="M440" i="5"/>
  <c r="I477" i="5"/>
  <c r="I475" i="5"/>
  <c r="R529" i="5"/>
  <c r="M446" i="5"/>
  <c r="I427" i="5"/>
  <c r="M382" i="5"/>
  <c r="R205" i="5"/>
  <c r="I181" i="5"/>
  <c r="M383" i="5"/>
  <c r="I304" i="5"/>
  <c r="I263" i="5"/>
  <c r="M233" i="5"/>
  <c r="R179" i="5"/>
  <c r="R121" i="5"/>
  <c r="I154" i="5"/>
  <c r="R195" i="5"/>
  <c r="I170" i="5"/>
  <c r="S433" i="5"/>
  <c r="S438" i="5" s="1"/>
  <c r="I321" i="5"/>
  <c r="R388" i="5"/>
  <c r="R433" i="5"/>
  <c r="I659" i="5"/>
  <c r="I359" i="5"/>
  <c r="I355" i="5"/>
  <c r="R435" i="5"/>
  <c r="M250" i="5"/>
  <c r="I473" i="5"/>
  <c r="S541" i="5"/>
  <c r="T541" i="5" s="1"/>
  <c r="T546" i="5" s="1"/>
  <c r="X546" i="5" s="1"/>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T265" i="5" s="1"/>
  <c r="T270" i="5" s="1"/>
  <c r="X270" i="5" s="1"/>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I467" i="5"/>
  <c r="I465" i="5"/>
  <c r="I463" i="5"/>
  <c r="M340" i="5"/>
  <c r="M338" i="5"/>
  <c r="M334" i="5"/>
  <c r="M332" i="5"/>
  <c r="M328" i="5"/>
  <c r="M326" i="5"/>
  <c r="M322" i="5"/>
  <c r="M320" i="5"/>
  <c r="M316" i="5"/>
  <c r="M314" i="5"/>
  <c r="M310" i="5"/>
  <c r="M308" i="5"/>
  <c r="M304" i="5"/>
  <c r="M302" i="5"/>
  <c r="M298" i="5"/>
  <c r="M296" i="5"/>
  <c r="M292" i="5"/>
  <c r="M290" i="5"/>
  <c r="I472" i="5"/>
  <c r="I470" i="5"/>
  <c r="M154" i="5"/>
  <c r="M152" i="5"/>
  <c r="L672" i="5"/>
  <c r="M671" i="5" s="1"/>
  <c r="M286" i="5"/>
  <c r="M284" i="5"/>
  <c r="S414" i="5"/>
  <c r="T409" i="5"/>
  <c r="T414" i="5" s="1"/>
  <c r="X414" i="5" s="1"/>
  <c r="I286" i="5"/>
  <c r="I284" i="5"/>
  <c r="R136" i="5"/>
  <c r="R134" i="5"/>
  <c r="S133" i="5"/>
  <c r="I136" i="5"/>
  <c r="I134" i="5"/>
  <c r="I128" i="5"/>
  <c r="I130" i="5"/>
  <c r="I122" i="5"/>
  <c r="I124" i="5"/>
  <c r="I116" i="5"/>
  <c r="I118" i="5"/>
  <c r="M128" i="5"/>
  <c r="M130" i="5"/>
  <c r="M116" i="5"/>
  <c r="M118" i="5"/>
  <c r="S120" i="5"/>
  <c r="T115" i="5"/>
  <c r="T120" i="5" s="1"/>
  <c r="X120"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R472" i="5"/>
  <c r="R470" i="5"/>
  <c r="S469" i="5"/>
  <c r="R154" i="5"/>
  <c r="R152" i="5"/>
  <c r="S151" i="5"/>
  <c r="Q672" i="5"/>
  <c r="R668" i="5" s="1"/>
  <c r="H672" i="5"/>
  <c r="I669" i="5" s="1"/>
  <c r="T355" i="5"/>
  <c r="T360" i="5" s="1"/>
  <c r="X360" i="5" s="1"/>
  <c r="R286" i="5"/>
  <c r="R284" i="5"/>
  <c r="S283" i="5"/>
  <c r="S192" i="5"/>
  <c r="T187" i="5"/>
  <c r="T192" i="5" s="1"/>
  <c r="X192" i="5" s="1"/>
  <c r="M122" i="5"/>
  <c r="M124" i="5"/>
  <c r="I111" i="5"/>
  <c r="I109" i="5"/>
  <c r="S174" i="5"/>
  <c r="T169" i="5"/>
  <c r="T174" i="5" s="1"/>
  <c r="X174" i="5" s="1"/>
  <c r="M136" i="5"/>
  <c r="M134" i="5"/>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S258" i="5" l="1"/>
  <c r="S408" i="5"/>
  <c r="T373" i="5"/>
  <c r="T378" i="5" s="1"/>
  <c r="X378" i="5" s="1"/>
  <c r="T439" i="5"/>
  <c r="T444" i="5" s="1"/>
  <c r="X444" i="5" s="1"/>
  <c r="S384" i="5"/>
  <c r="T145" i="5"/>
  <c r="T150" i="5" s="1"/>
  <c r="X150" i="5" s="1"/>
  <c r="T223" i="5"/>
  <c r="T228" i="5" s="1"/>
  <c r="X228" i="5" s="1"/>
  <c r="S426" i="5"/>
  <c r="S534" i="5"/>
  <c r="S210" i="5"/>
  <c r="T385" i="5"/>
  <c r="T390" i="5" s="1"/>
  <c r="X390" i="5" s="1"/>
  <c r="T451" i="5"/>
  <c r="T456" i="5" s="1"/>
  <c r="X456" i="5" s="1"/>
  <c r="T397" i="5"/>
  <c r="T402" i="5" s="1"/>
  <c r="X402" i="5" s="1"/>
  <c r="T247" i="5"/>
  <c r="T252" i="5" s="1"/>
  <c r="X252" i="5" s="1"/>
  <c r="S108" i="5"/>
  <c r="T193" i="5"/>
  <c r="T198" i="5" s="1"/>
  <c r="X198" i="5" s="1"/>
  <c r="S372" i="5"/>
  <c r="T535" i="5"/>
  <c r="T540" i="5" s="1"/>
  <c r="X540" i="5" s="1"/>
  <c r="S132" i="5"/>
  <c r="T559" i="5"/>
  <c r="T564" i="5" s="1"/>
  <c r="X564" i="5" s="1"/>
  <c r="T433" i="5"/>
  <c r="T438" i="5" s="1"/>
  <c r="X438" i="5" s="1"/>
  <c r="T427" i="5"/>
  <c r="T432" i="5" s="1"/>
  <c r="X432" i="5" s="1"/>
  <c r="T391" i="5"/>
  <c r="T396" i="5" s="1"/>
  <c r="X396" i="5" s="1"/>
  <c r="T361" i="5"/>
  <c r="T366" i="5" s="1"/>
  <c r="X366" i="5" s="1"/>
  <c r="S270" i="5"/>
  <c r="T157" i="5"/>
  <c r="T162" i="5" s="1"/>
  <c r="X162" i="5" s="1"/>
  <c r="S276" i="5"/>
  <c r="S126" i="5"/>
  <c r="T235" i="5"/>
  <c r="T240" i="5" s="1"/>
  <c r="X240" i="5" s="1"/>
  <c r="T415" i="5"/>
  <c r="T420" i="5" s="1"/>
  <c r="X420" i="5" s="1"/>
  <c r="S546" i="5"/>
  <c r="T553" i="5"/>
  <c r="T558" i="5" s="1"/>
  <c r="X558" i="5" s="1"/>
  <c r="T163" i="5"/>
  <c r="T168" i="5" s="1"/>
  <c r="X168" i="5" s="1"/>
  <c r="T109" i="5"/>
  <c r="T114" i="5" s="1"/>
  <c r="X114" i="5" s="1"/>
  <c r="T565" i="5"/>
  <c r="T570" i="5" s="1"/>
  <c r="X570" i="5" s="1"/>
  <c r="T211" i="5"/>
  <c r="T216" i="5" s="1"/>
  <c r="X216" i="5" s="1"/>
  <c r="T277" i="5"/>
  <c r="T282" i="5" s="1"/>
  <c r="X282" i="5" s="1"/>
  <c r="T139" i="5"/>
  <c r="T144" i="5" s="1"/>
  <c r="X144" i="5" s="1"/>
  <c r="T445" i="5"/>
  <c r="T450" i="5" s="1"/>
  <c r="X450" i="5" s="1"/>
  <c r="T175" i="5"/>
  <c r="T180" i="5" s="1"/>
  <c r="X180" i="5" s="1"/>
  <c r="T199" i="5"/>
  <c r="T204" i="5" s="1"/>
  <c r="X204" i="5" s="1"/>
  <c r="T217" i="5"/>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8" i="6"/>
  <c r="D87" i="6"/>
  <c r="C104" i="6" l="1"/>
  <c r="D60" i="6"/>
  <c r="D42" i="6" s="1"/>
  <c r="D49" i="6" s="1"/>
  <c r="D50" i="6" s="1"/>
  <c r="C106" i="6" l="1"/>
  <c r="C105" i="6"/>
  <c r="C107" i="6" s="1"/>
</calcChain>
</file>

<file path=xl/sharedStrings.xml><?xml version="1.0" encoding="utf-8"?>
<sst xmlns="http://schemas.openxmlformats.org/spreadsheetml/2006/main" count="42832" uniqueCount="5339">
  <si>
    <t>Zone</t>
  </si>
  <si>
    <t>Feeder Code/ID</t>
  </si>
  <si>
    <t>Feeder Name</t>
  </si>
  <si>
    <t>% Data Received through Automatically (if feeder AMR/AMI)</t>
  </si>
  <si>
    <t>Remarks</t>
  </si>
  <si>
    <t>Name of the Circle</t>
  </si>
  <si>
    <t>Name of the Division</t>
  </si>
  <si>
    <t>Name of the Sub-division</t>
  </si>
  <si>
    <t>Name of the Sub-Station</t>
  </si>
  <si>
    <t>T&amp;D losses (%)</t>
  </si>
  <si>
    <t>AT&amp;C losses (%)</t>
  </si>
  <si>
    <t>(Details of Consumers)</t>
  </si>
  <si>
    <t>Summary of Energy</t>
  </si>
  <si>
    <t>S.No</t>
  </si>
  <si>
    <t>Type of Consumers</t>
  </si>
  <si>
    <t>Category of Consumers
(EHT/HT/LT/Others)</t>
  </si>
  <si>
    <t>No of Consumers</t>
  </si>
  <si>
    <t>Total Consumption
(In MU)</t>
  </si>
  <si>
    <t>Remarks (Source of data)</t>
  </si>
  <si>
    <t>Domestic</t>
  </si>
  <si>
    <t>Total</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</si>
  <si>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</si>
  <si>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</si>
  <si>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</si>
  <si>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</si>
  <si>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</si>
  <si>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</si>
  <si>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</si>
  <si>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</si>
  <si>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</si>
  <si>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B. Embedded Generation in DISCOM Area</t>
  </si>
  <si>
    <t>Generation Capacity
(In MW)</t>
  </si>
  <si>
    <t>Type of Contract</t>
  </si>
  <si>
    <t>Type of Grid</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</si>
  <si>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</si>
  <si>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</si>
  <si>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</si>
  <si>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</si>
  <si>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</si>
  <si>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</si>
  <si>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</si>
  <si>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</si>
  <si>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</si>
  <si>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Parameters</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</si>
  <si>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</si>
  <si>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</si>
  <si>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</si>
  <si>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</si>
  <si>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</si>
  <si>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</si>
  <si>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</si>
  <si>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</si>
  <si>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</si>
  <si>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</si>
  <si>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</si>
  <si>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</si>
  <si>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</si>
  <si>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</si>
  <si>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</si>
  <si>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</si>
  <si>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A.9</t>
  </si>
  <si>
    <t>Is 100% metering available at 11 kV (Select yes or no from list)</t>
  </si>
  <si>
    <t>A.10</t>
  </si>
  <si>
    <t>% of metering available at DT</t>
  </si>
  <si>
    <t>A.11</t>
  </si>
  <si>
    <t>% of metering available at consumer end</t>
  </si>
  <si>
    <t>A.12</t>
  </si>
  <si>
    <t>No of feeders at 66kV voltage level</t>
  </si>
  <si>
    <t>A.13</t>
  </si>
  <si>
    <t>No of feeders at 33kV voltage level</t>
  </si>
  <si>
    <t>A.14</t>
  </si>
  <si>
    <t>No of feeders at 11kV voltage level</t>
  </si>
  <si>
    <t>A.15</t>
  </si>
  <si>
    <t>No of LT feeders level</t>
  </si>
  <si>
    <t>A.16</t>
  </si>
  <si>
    <t>Line length (ckt. km) at 66kV voltage level</t>
  </si>
  <si>
    <t>A.17</t>
  </si>
  <si>
    <t>Line length (ckt. km) at 33kV voltage level</t>
  </si>
  <si>
    <t>A.18</t>
  </si>
  <si>
    <t>Line length (ckt. km) at 11kV voltage level</t>
  </si>
  <si>
    <t>A.19</t>
  </si>
  <si>
    <t>Line length (km) at LT level</t>
  </si>
  <si>
    <t>A.20</t>
  </si>
  <si>
    <t>Length of Aerial Bunched Cables</t>
  </si>
  <si>
    <t>A.21</t>
  </si>
  <si>
    <t>Length of Underground Cables</t>
  </si>
  <si>
    <t>A.22</t>
  </si>
  <si>
    <t>HT/LT ratio</t>
  </si>
  <si>
    <t>B. Meter reading of Input energy at injection points</t>
  </si>
  <si>
    <t>Circle</t>
  </si>
  <si>
    <t>Feeder 
ID</t>
  </si>
  <si>
    <t>Feeder Metering Status
(Metered/ unmetered/ AMI/AMR)</t>
  </si>
  <si>
    <t>Status of Meter
(Functional/Non-functional)</t>
  </si>
  <si>
    <t>Metering Date</t>
  </si>
  <si>
    <t>Feeder Type
(Agri/ Industrial/Mixed)</t>
  </si>
  <si>
    <t>Status of Communication</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</si>
  <si>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</si>
  <si>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</si>
  <si>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</si>
  <si>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</si>
  <si>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</si>
  <si>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</si>
  <si>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Import
(MU)</t>
  </si>
  <si>
    <t>Export
(MU)</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</si>
  <si>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</si>
  <si>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</si>
  <si>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</si>
  <si>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</si>
  <si>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</si>
  <si>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</si>
  <si>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</si>
  <si>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</si>
  <si>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</si>
  <si>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</si>
  <si>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</si>
  <si>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</si>
  <si>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</si>
  <si>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</si>
  <si>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</si>
  <si>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</si>
  <si>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</si>
  <si>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</si>
  <si>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</si>
  <si>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</si>
  <si>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</si>
  <si>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</si>
  <si>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</si>
  <si>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</si>
  <si>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</si>
  <si>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</si>
  <si>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</si>
  <si>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</si>
  <si>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</si>
  <si>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</si>
  <si>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</si>
  <si>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</si>
  <si>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</si>
  <si>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</si>
  <si>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</si>
  <si>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</si>
  <si>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</si>
  <si>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</si>
  <si>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</si>
  <si>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</si>
  <si>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</si>
  <si>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</si>
  <si>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</si>
  <si>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</si>
  <si>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</si>
  <si>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</si>
  <si>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</si>
  <si>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</si>
  <si>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</si>
  <si>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</si>
  <si>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</si>
  <si>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</si>
  <si>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</si>
  <si>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</si>
  <si>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</si>
  <si>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</si>
  <si>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</si>
  <si>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</si>
  <si>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</si>
  <si>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</si>
  <si>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</si>
  <si>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</si>
  <si>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</si>
  <si>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</si>
  <si>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</si>
  <si>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</si>
  <si>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</si>
  <si>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</si>
  <si>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</si>
  <si>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</si>
  <si>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</si>
  <si>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</si>
  <si>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</si>
  <si>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</si>
  <si>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</si>
  <si>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</si>
  <si>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</si>
  <si>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</si>
  <si>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</si>
  <si>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</si>
  <si>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</si>
  <si>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</si>
  <si>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</si>
  <si>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</si>
  <si>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</si>
  <si>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</si>
  <si>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</si>
  <si>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</si>
  <si>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</si>
  <si>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</si>
  <si>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</si>
  <si>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</si>
  <si>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</si>
  <si>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</si>
  <si>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</si>
  <si>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</si>
  <si>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</si>
  <si>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</si>
  <si>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</si>
  <si>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</si>
  <si>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</si>
  <si>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</si>
  <si>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</si>
  <si>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</si>
  <si>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</si>
  <si>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</si>
  <si>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</si>
  <si>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</si>
  <si>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</si>
  <si>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</si>
  <si>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</si>
  <si>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</si>
  <si>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</si>
  <si>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</si>
  <si>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</si>
  <si>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</si>
  <si>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</si>
  <si>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</si>
  <si>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</si>
  <si>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</si>
  <si>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</si>
  <si>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</si>
  <si>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</si>
  <si>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</si>
  <si>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</si>
  <si>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</si>
  <si>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</si>
  <si>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</si>
  <si>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</si>
  <si>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Total (MU)</t>
  </si>
  <si>
    <t>Net input energy at DISCOM periphery (MU)</t>
  </si>
  <si>
    <t>Color code</t>
  </si>
  <si>
    <t>Parameter</t>
  </si>
  <si>
    <t>Please enter voltage level or leave blank</t>
  </si>
  <si>
    <t>Please enter feeder id and name or leave blank</t>
  </si>
  <si>
    <t>Enter meter no or leave blank</t>
  </si>
  <si>
    <t>Enter CT/PT ratio or leave blank</t>
  </si>
  <si>
    <t>Please enter numeric value or 0</t>
  </si>
  <si>
    <t>Please select yes or no from list</t>
  </si>
  <si>
    <t>Formula protected</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</si>
  <si>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</si>
  <si>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</si>
  <si>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</si>
  <si>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Energy Manager*: </t>
  </si>
  <si>
    <t>Name of Authorised Signatory</t>
  </si>
  <si>
    <t>Registration Number:</t>
  </si>
  <si>
    <t>Name of the DISCOM:</t>
  </si>
  <si>
    <t>Full Address:-</t>
  </si>
  <si>
    <t>Seal</t>
  </si>
  <si>
    <t>Details of Division Wise Losses (See note below**)</t>
  </si>
  <si>
    <t>Division Wise Losses</t>
  </si>
  <si>
    <t>Name of circle</t>
  </si>
  <si>
    <t>Circle code</t>
  </si>
  <si>
    <t>Name of Division</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</si>
  <si>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</si>
  <si>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</si>
  <si>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</si>
  <si>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</si>
  <si>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</si>
  <si>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</si>
  <si>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</si>
  <si>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</si>
  <si>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</si>
  <si>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</si>
  <si>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</si>
  <si>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</si>
  <si>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</si>
  <si>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</si>
  <si>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</si>
  <si>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</si>
  <si>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</si>
  <si>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</si>
  <si>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</si>
  <si>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</si>
  <si>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Collection Efficiency</t>
  </si>
  <si>
    <t>Input energy 
(MU)</t>
  </si>
  <si>
    <t>Metered
energy</t>
  </si>
  <si>
    <t>Unmetered/assessment
energy</t>
  </si>
  <si>
    <t>Total energy</t>
  </si>
  <si>
    <t>Residential</t>
  </si>
  <si>
    <t>Agricultural</t>
  </si>
  <si>
    <t>Commercial/Industrial-LT</t>
  </si>
  <si>
    <t>Commercial/Industrial-HT</t>
  </si>
  <si>
    <t>Others</t>
  </si>
  <si>
    <t>Sub-total</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</si>
  <si>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</si>
  <si>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</si>
  <si>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Please enter name of circle</t>
  </si>
  <si>
    <t>Please enter circle code</t>
  </si>
  <si>
    <t xml:space="preserve">Name of Energy Manager: </t>
  </si>
  <si>
    <t>Name of Authorised Signatory:</t>
  </si>
  <si>
    <t>Form-Details of Input Infrastructure</t>
  </si>
  <si>
    <t>Covered during in audit</t>
  </si>
  <si>
    <t>Verified by Auditor in Sample Check</t>
  </si>
  <si>
    <t>i</t>
  </si>
  <si>
    <t>Number of circles</t>
  </si>
  <si>
    <t>ii</t>
  </si>
  <si>
    <t>Number of divisions</t>
  </si>
  <si>
    <t>iii</t>
  </si>
  <si>
    <t>Number of sub-divisions</t>
  </si>
  <si>
    <t>iv</t>
  </si>
  <si>
    <t>v</t>
  </si>
  <si>
    <t>vi</t>
  </si>
  <si>
    <t>Number of consumers</t>
  </si>
  <si>
    <t>66kV and above</t>
  </si>
  <si>
    <t>33kV</t>
  </si>
  <si>
    <t>LT</t>
  </si>
  <si>
    <t>a. i.</t>
  </si>
  <si>
    <t>Number of conventional metered consumers</t>
  </si>
  <si>
    <t>Number of consumers with 'smart' meters</t>
  </si>
  <si>
    <t>Number of consumers with 'smart prepaid' meters</t>
  </si>
  <si>
    <t>Number of consumers with 'AMR' meters</t>
  </si>
  <si>
    <t>Number of consumers with 'non-smart prepaid' meters</t>
  </si>
  <si>
    <t>Number of unmetered consumers</t>
  </si>
  <si>
    <t>vii</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</si>
  <si>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</si>
  <si>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</si>
  <si>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</si>
  <si>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</si>
  <si>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</si>
  <si>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</si>
  <si>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</si>
  <si>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</si>
  <si>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</si>
  <si>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</si>
  <si>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</si>
  <si>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</si>
  <si>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</si>
  <si>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</si>
  <si>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f.</t>
  </si>
  <si>
    <t>Voltage level</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</si>
  <si>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</si>
  <si>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</si>
  <si>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</si>
  <si>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</si>
  <si>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</si>
  <si>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</si>
  <si>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</si>
  <si>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</si>
  <si>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</si>
  <si>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</si>
  <si>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</si>
  <si>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</si>
  <si>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</si>
  <si>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</si>
  <si>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</si>
  <si>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</si>
  <si>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</si>
  <si>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</si>
  <si>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</si>
  <si>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</si>
  <si>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</si>
  <si>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</si>
  <si>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</si>
  <si>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</si>
  <si>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</si>
  <si>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</si>
  <si>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</si>
  <si>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</si>
  <si>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</si>
  <si>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</si>
  <si>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</si>
  <si>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</si>
  <si>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</si>
  <si>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</si>
  <si>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</si>
  <si>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</si>
  <si>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</si>
  <si>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</si>
  <si>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</si>
  <si>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</si>
  <si>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</si>
  <si>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</si>
  <si>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</si>
  <si>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</si>
  <si>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</si>
  <si>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</si>
  <si>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</si>
  <si>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</si>
  <si>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</si>
  <si>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</si>
  <si>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</si>
  <si>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</si>
  <si>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</si>
  <si>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</si>
  <si>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</si>
  <si>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</si>
  <si>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</si>
  <si>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</si>
  <si>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</si>
  <si>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</si>
  <si>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</si>
  <si>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</si>
  <si>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</si>
  <si>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</si>
  <si>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</si>
  <si>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</si>
  <si>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</si>
  <si>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</si>
  <si>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</si>
  <si>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</si>
  <si>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Loss Estimation for DISCOM</t>
  </si>
  <si>
    <t>T&amp;D loss</t>
  </si>
  <si>
    <t>D loss</t>
  </si>
  <si>
    <t>T&amp;D loss (%)</t>
  </si>
  <si>
    <t>D loss (%)</t>
  </si>
  <si>
    <t>Voltage levels</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</si>
  <si>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</si>
  <si>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</si>
  <si>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</si>
  <si>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</si>
  <si>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</si>
  <si>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</si>
  <si>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</si>
  <si>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</si>
  <si>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</si>
  <si>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</si>
  <si>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</si>
  <si>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</si>
  <si>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</si>
  <si>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</si>
  <si>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</si>
  <si>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 xml:space="preserve">(c) </t>
  </si>
  <si>
    <t>Aggregate Technical &amp; Commercial Loss</t>
  </si>
  <si>
    <t xml:space="preserve">Name of AEA*: </t>
  </si>
  <si>
    <t>General Information</t>
  </si>
  <si>
    <t>Name of the DISCOM</t>
  </si>
  <si>
    <t xml:space="preserve">i) Year of Establishment </t>
  </si>
  <si>
    <t xml:space="preserve">ii) Government/Public/Private </t>
  </si>
  <si>
    <t>DISCOM's Contact details &amp; Address</t>
  </si>
  <si>
    <t>City/Town/Village</t>
  </si>
  <si>
    <t>District</t>
  </si>
  <si>
    <t>State</t>
  </si>
  <si>
    <t>Pin</t>
  </si>
  <si>
    <t>Telephone</t>
  </si>
  <si>
    <t>Fax</t>
  </si>
  <si>
    <t>Registered Office</t>
  </si>
  <si>
    <t>Company's Chief Executive Name</t>
  </si>
  <si>
    <t>Designation</t>
  </si>
  <si>
    <t>Address</t>
  </si>
  <si>
    <t>P.O.</t>
  </si>
  <si>
    <t>Nodal Officer Details*</t>
  </si>
  <si>
    <t>Nodal Officer Name (Designated at DISCOM's)</t>
  </si>
  <si>
    <t>Energy Manager Details*</t>
  </si>
  <si>
    <t xml:space="preserve">Name  </t>
  </si>
  <si>
    <t>Whether EA or EM</t>
  </si>
  <si>
    <t>EA/EM Registration No.</t>
  </si>
  <si>
    <t>Mobile</t>
  </si>
  <si>
    <t>E-mail ID</t>
  </si>
  <si>
    <t>Period of Information</t>
  </si>
  <si>
    <t>Year of (FY) information including Date and Month (Start &amp; End)</t>
  </si>
  <si>
    <t>Agriculture</t>
  </si>
  <si>
    <t>Division</t>
  </si>
  <si>
    <t>Sub-Division</t>
  </si>
  <si>
    <t>Sales(MU)</t>
  </si>
  <si>
    <t>Input Energy Received at Feeder (in MU)</t>
  </si>
  <si>
    <t>Final Net Export at Feeder Level
(In MU)</t>
  </si>
  <si>
    <t>Feeder Consumption
(In MU)</t>
  </si>
  <si>
    <t xml:space="preserve">Zone Name </t>
  </si>
  <si>
    <t>Circle name</t>
  </si>
  <si>
    <t>Division name</t>
  </si>
  <si>
    <t>DT Capacity (kVA)</t>
  </si>
  <si>
    <t>Total Number of feeders</t>
  </si>
  <si>
    <t>Total Number of DTs</t>
  </si>
  <si>
    <t>Voltage Level</t>
  </si>
  <si>
    <t>Balasore</t>
  </si>
  <si>
    <t>BED</t>
  </si>
  <si>
    <t>SED SORO</t>
  </si>
  <si>
    <t>Bhadrak</t>
  </si>
  <si>
    <t>Baripada</t>
  </si>
  <si>
    <t>UED</t>
  </si>
  <si>
    <t>Jajpur</t>
  </si>
  <si>
    <t>JRED</t>
  </si>
  <si>
    <t>JTED</t>
  </si>
  <si>
    <t>KUED</t>
  </si>
  <si>
    <t>Keonjhar</t>
  </si>
  <si>
    <t>KED</t>
  </si>
  <si>
    <t>JOED</t>
  </si>
  <si>
    <t>AED</t>
  </si>
  <si>
    <t>TPNODL</t>
  </si>
  <si>
    <t>1st April 2021</t>
  </si>
  <si>
    <t>TP NORTHERN ODISHA DISTRIBUTION LIMITED</t>
  </si>
  <si>
    <t>ODISHA</t>
  </si>
  <si>
    <t>06782-244259</t>
  </si>
  <si>
    <t>Januganj</t>
  </si>
  <si>
    <t>Odisha</t>
  </si>
  <si>
    <t>NA</t>
  </si>
  <si>
    <t>EHT</t>
  </si>
  <si>
    <t>FG Billing Source</t>
  </si>
  <si>
    <t>HT</t>
  </si>
  <si>
    <t>Kutir Jyoti</t>
  </si>
  <si>
    <t>11kV</t>
  </si>
  <si>
    <t>Bhadark</t>
  </si>
  <si>
    <t>BNED</t>
  </si>
  <si>
    <t>BTED</t>
  </si>
  <si>
    <t>JED</t>
  </si>
  <si>
    <t>RED</t>
  </si>
  <si>
    <t>CED</t>
  </si>
  <si>
    <t>SED</t>
  </si>
  <si>
    <t>TPCODL</t>
  </si>
  <si>
    <t>FACOR Feeder 132kV</t>
  </si>
  <si>
    <t>Metered</t>
  </si>
  <si>
    <t>Functional</t>
  </si>
  <si>
    <t>Mixed</t>
  </si>
  <si>
    <t>100% data Received through EMD file</t>
  </si>
  <si>
    <t>Traction Feeder 132kV</t>
  </si>
  <si>
    <t>FACOR Power 132kV</t>
  </si>
  <si>
    <t>BIRLA Tyre Feeder 132kV</t>
  </si>
  <si>
    <t>IMAMI Feeder 132kV</t>
  </si>
  <si>
    <t>TOMKA Traction Feeder 132kV</t>
  </si>
  <si>
    <t>Mishrilal Feeder 132kV</t>
  </si>
  <si>
    <t>BRPL Feeder 132kV</t>
  </si>
  <si>
    <t>BC Mohanty fdr 132kV (8MVA 132/11KV Trf)</t>
  </si>
  <si>
    <t>Jindal Feeder1 220kV</t>
  </si>
  <si>
    <t>Jindal Feeder2 220kV</t>
  </si>
  <si>
    <t>Rohit Ferrotech 220kV</t>
  </si>
  <si>
    <t>TATA Steel Feeder1 400kV</t>
  </si>
  <si>
    <t>TATA Steel Feeder2 400kV</t>
  </si>
  <si>
    <t>VISA Steel 220kV</t>
  </si>
  <si>
    <t>RAMCO Feeder 132kV</t>
  </si>
  <si>
    <t>ESIL Feeder 132kV</t>
  </si>
  <si>
    <t>FAP Feeder 132kV</t>
  </si>
  <si>
    <t>ARYA Steel 132kV</t>
  </si>
  <si>
    <t>BRPL Feeder</t>
  </si>
  <si>
    <t>JSPL Trf1-50MVA 220/33kV</t>
  </si>
  <si>
    <t>JSPL Trf2-50MVA 220/33kV</t>
  </si>
  <si>
    <t>IMTCPL Feeder</t>
  </si>
  <si>
    <t>Trf1-63MVA 132/33kV</t>
  </si>
  <si>
    <t>Trf2-12.5MVA 132/33kV</t>
  </si>
  <si>
    <t>Trf3-63MVA 132/33kV</t>
  </si>
  <si>
    <t>Trf1-12.5 MVA 132/33kV</t>
  </si>
  <si>
    <t>Trf2-12.5 MVA 132/33kV</t>
  </si>
  <si>
    <t>Trf1-40MVA 132/33kV</t>
  </si>
  <si>
    <t>Trf2-40MVA 132/33kV</t>
  </si>
  <si>
    <t>Trf1-31.5MVA 132/33kV</t>
  </si>
  <si>
    <t>Trf2-31.5MVA 132/33kV</t>
  </si>
  <si>
    <t>Trf3-12.5MVA 132/33kV</t>
  </si>
  <si>
    <t>Trf1-20MVA 132/33kV</t>
  </si>
  <si>
    <t>Trf3-20MVA 132/33kV</t>
  </si>
  <si>
    <t>Trf2-20MVA 132/33kV</t>
  </si>
  <si>
    <t>Trf3-40MVA 132/33kV</t>
  </si>
  <si>
    <t>Trf2-63MVA 132/33kV</t>
  </si>
  <si>
    <t>Trf1-40MVA 132/33KV</t>
  </si>
  <si>
    <t>Trf2-20MVA 132/33KV</t>
  </si>
  <si>
    <t>Trf1-12.5MVA 132/33kV</t>
  </si>
  <si>
    <t>Trf3-20 MVA 132/33kV</t>
  </si>
  <si>
    <t>Trf2-40MVA 220/33kV</t>
  </si>
  <si>
    <t>TRF-20 MVA 220/33kV</t>
  </si>
  <si>
    <t>Trf5-20MVA 132/33kV</t>
  </si>
  <si>
    <t>Trf4-20MVA 132/33kV</t>
  </si>
  <si>
    <t>Trf1-20 MVA 132/33kV</t>
  </si>
  <si>
    <t>Patnaik Steel 33kV</t>
  </si>
  <si>
    <t>JSW Cement Ltd Fdr 132kV</t>
  </si>
  <si>
    <t>Trf1-20MVA 220/33kV</t>
  </si>
  <si>
    <t>Trf2-20MVA 220/33kV</t>
  </si>
  <si>
    <t>PGCIL Stn. 33KV Tertiary</t>
  </si>
  <si>
    <t>TATA FAP Bamnipal Feeder 132kV</t>
  </si>
  <si>
    <t>KARAKOLHA FEEDER 132kV</t>
  </si>
  <si>
    <t>KARAKHENDRA STATION CONSUMPTION</t>
  </si>
  <si>
    <t>Dhamra Port Feeder1 132kV</t>
  </si>
  <si>
    <t>Dhamra Port Fdr2 132kV (Tr.)</t>
  </si>
  <si>
    <t>ISPAT Feeder 132kV</t>
  </si>
  <si>
    <t>Stork Feeder 132kV</t>
  </si>
  <si>
    <t>NINL Feeder 220kV</t>
  </si>
  <si>
    <t>JFAL Feeder 132kV</t>
  </si>
  <si>
    <t>Jakhapura Traction Fdr 132kV</t>
  </si>
  <si>
    <t>Maithan Feeder 220kV</t>
  </si>
  <si>
    <t>MSP Feeder 132kV</t>
  </si>
  <si>
    <t>Trf1-10MVA 132/11kV</t>
  </si>
  <si>
    <t>JSPL Trf3-20MVA 220/33kV</t>
  </si>
  <si>
    <t>TATA Steel Long Products ltd 220kV</t>
  </si>
  <si>
    <t>Trf1-40MVA 220/33kV</t>
  </si>
  <si>
    <t>Trf6-40MVA 132/33kV</t>
  </si>
  <si>
    <t>Trf7-15MVA 220/33kV(SMPL)</t>
  </si>
  <si>
    <t>33KV TENSA 33KV FEEDER (WESCO)</t>
  </si>
  <si>
    <t>Yazdani Feeder 33kV</t>
  </si>
  <si>
    <t>Baripada PG Stn. Tertiary</t>
  </si>
  <si>
    <t>OPT01645</t>
  </si>
  <si>
    <t>OPT01644</t>
  </si>
  <si>
    <t>OPT00146</t>
  </si>
  <si>
    <t>OPT00765</t>
  </si>
  <si>
    <t>APM12569</t>
  </si>
  <si>
    <t>APMB2336</t>
  </si>
  <si>
    <t>OPT01613</t>
  </si>
  <si>
    <t>OPT01615</t>
  </si>
  <si>
    <t>OPT01617</t>
  </si>
  <si>
    <t>ORU01991</t>
  </si>
  <si>
    <t>ORU01996</t>
  </si>
  <si>
    <t>XE575991</t>
  </si>
  <si>
    <t>ORU47773</t>
  </si>
  <si>
    <t>ORBR4982</t>
  </si>
  <si>
    <t>APM03672</t>
  </si>
  <si>
    <t>OPT01845</t>
  </si>
  <si>
    <t>OPT00851</t>
  </si>
  <si>
    <t>OPT00013</t>
  </si>
  <si>
    <t>OPT00015</t>
  </si>
  <si>
    <t>OPT00824</t>
  </si>
  <si>
    <t>OPT00756</t>
  </si>
  <si>
    <t>OPT01704</t>
  </si>
  <si>
    <t>OPT01511</t>
  </si>
  <si>
    <t>APM03582</t>
  </si>
  <si>
    <t>OPT01864</t>
  </si>
  <si>
    <t>OPT00024</t>
  </si>
  <si>
    <t>OPT01447</t>
  </si>
  <si>
    <t>APM12604</t>
  </si>
  <si>
    <t>ORA00033</t>
  </si>
  <si>
    <t>OPT00620</t>
  </si>
  <si>
    <t>OPT01786</t>
  </si>
  <si>
    <t>OPT01087</t>
  </si>
  <si>
    <t>ORU44174</t>
  </si>
  <si>
    <t>NP7921-A</t>
  </si>
  <si>
    <t>ORA00030</t>
  </si>
  <si>
    <t>ORU52484</t>
  </si>
  <si>
    <t>NSC95193</t>
  </si>
  <si>
    <t>OPT00017</t>
  </si>
  <si>
    <t>OPT00019</t>
  </si>
  <si>
    <t>OPT02369</t>
  </si>
  <si>
    <t>B0004474</t>
  </si>
  <si>
    <t>OPT00376</t>
  </si>
  <si>
    <t>OPT01142</t>
  </si>
  <si>
    <t>OPT02065</t>
  </si>
  <si>
    <t>OPT02067</t>
  </si>
  <si>
    <t>ER-1452A</t>
  </si>
  <si>
    <t>Somonathpur</t>
  </si>
  <si>
    <t>BC Mohanty Sw. Stn.</t>
  </si>
  <si>
    <t>Duburi</t>
  </si>
  <si>
    <t>BRPL Switching</t>
  </si>
  <si>
    <t>Duburi-New</t>
  </si>
  <si>
    <t>Haridaspur 132KV</t>
  </si>
  <si>
    <t>POLASPANGA</t>
  </si>
  <si>
    <t>Joda</t>
  </si>
  <si>
    <t>Arya Ispat Sw. Stn.</t>
  </si>
  <si>
    <t>Bolani</t>
  </si>
  <si>
    <t>Anandpur</t>
  </si>
  <si>
    <t>Agarpada</t>
  </si>
  <si>
    <t>Jaleswar</t>
  </si>
  <si>
    <t>Basta</t>
  </si>
  <si>
    <t>Chandabali GIS</t>
  </si>
  <si>
    <t>Karanjia</t>
  </si>
  <si>
    <t>JSW Cement S/W</t>
  </si>
  <si>
    <t>OMC Daitari</t>
  </si>
  <si>
    <t>Karakhendra S/W</t>
  </si>
  <si>
    <t>Jajpur Road</t>
  </si>
  <si>
    <t>Dhenkikote</t>
  </si>
  <si>
    <t>Jaganath Steel Sw. Stn</t>
  </si>
  <si>
    <t>Chandikhol</t>
  </si>
  <si>
    <t>132 kV</t>
  </si>
  <si>
    <t>220 kV</t>
  </si>
  <si>
    <t>400 kV</t>
  </si>
  <si>
    <t>BSED</t>
  </si>
  <si>
    <t>kUED</t>
  </si>
  <si>
    <t xml:space="preserve">KED </t>
  </si>
  <si>
    <t>Bangiriposi</t>
  </si>
  <si>
    <t>Barbil</t>
  </si>
  <si>
    <t>Bhograi</t>
  </si>
  <si>
    <t>Chandipur</t>
  </si>
  <si>
    <t>Jajpur Town</t>
  </si>
  <si>
    <t>Nalda</t>
  </si>
  <si>
    <t>Rairangpur</t>
  </si>
  <si>
    <t>SORO</t>
  </si>
  <si>
    <t>Telkoi</t>
  </si>
  <si>
    <t>Udala</t>
  </si>
  <si>
    <t>Badachana Feeder 33kV</t>
  </si>
  <si>
    <t>Kundala Feeder 33kV</t>
  </si>
  <si>
    <t>Trf2-20 MVA 132/33kV</t>
  </si>
  <si>
    <t>Trf2-37.5MVA 132/11kV</t>
  </si>
  <si>
    <t>KJS Ahluwalia 33 kV</t>
  </si>
  <si>
    <t>TATA STEEL 220kV</t>
  </si>
  <si>
    <t>OSISL Feeder 33kV</t>
  </si>
  <si>
    <t>OPT00035</t>
  </si>
  <si>
    <t>OPT00037</t>
  </si>
  <si>
    <t>OPT01264</t>
  </si>
  <si>
    <t>OPT01534</t>
  </si>
  <si>
    <t>OPT00131</t>
  </si>
  <si>
    <t>OPT00132</t>
  </si>
  <si>
    <t>OPT00027</t>
  </si>
  <si>
    <t>OPT01953</t>
  </si>
  <si>
    <t>OPT01509</t>
  </si>
  <si>
    <t>OPT02195</t>
  </si>
  <si>
    <t>OPT01390</t>
  </si>
  <si>
    <t>OPT01378</t>
  </si>
  <si>
    <t>OPT01518</t>
  </si>
  <si>
    <t>OPT02361</t>
  </si>
  <si>
    <t>OPT02334</t>
  </si>
  <si>
    <t>ORA00084</t>
  </si>
  <si>
    <t>ORU05028</t>
  </si>
  <si>
    <t>APM03540</t>
  </si>
  <si>
    <t>OPT01840</t>
  </si>
  <si>
    <t>OPT02358</t>
  </si>
  <si>
    <t>OPT01395</t>
  </si>
  <si>
    <t>OPT01019</t>
  </si>
  <si>
    <t>OPT01059</t>
  </si>
  <si>
    <t>OPT01861</t>
  </si>
  <si>
    <t>APM12568</t>
  </si>
  <si>
    <t>OPTCL BST Bill</t>
  </si>
  <si>
    <t>Open Access Consumption</t>
  </si>
  <si>
    <t>Large Industries below 132 kv</t>
  </si>
  <si>
    <t>Power-intensive Industries</t>
  </si>
  <si>
    <t>General Purpose</t>
  </si>
  <si>
    <t>Bulk Supply - Domestic</t>
  </si>
  <si>
    <t xml:space="preserve">Public Institution </t>
  </si>
  <si>
    <t>Al- Agro</t>
  </si>
  <si>
    <t>Al-Agro-Ind</t>
  </si>
  <si>
    <t>Captive Power Plant</t>
  </si>
  <si>
    <t>Agro</t>
  </si>
  <si>
    <t>Allied-Agro</t>
  </si>
  <si>
    <t xml:space="preserve">Voltage Level
(In kV) </t>
  </si>
  <si>
    <t>No any 66kV Network</t>
  </si>
  <si>
    <t>TPNODL Data Base</t>
  </si>
  <si>
    <t>Public Private Partnership</t>
  </si>
  <si>
    <t>Chief Executive Officer</t>
  </si>
  <si>
    <t>NU Vista Ltd Feeder 220 kV</t>
  </si>
  <si>
    <t>Betanoti</t>
  </si>
  <si>
    <t>OPT02363</t>
  </si>
  <si>
    <t>OPT01036</t>
  </si>
  <si>
    <t>OPT02385</t>
  </si>
  <si>
    <t>OPT01268</t>
  </si>
  <si>
    <t>B.130</t>
  </si>
  <si>
    <t>B.131</t>
  </si>
  <si>
    <t>-</t>
  </si>
  <si>
    <t>(Details of Feeder-Wise Losses)</t>
  </si>
  <si>
    <t>KED KEONJHAR</t>
  </si>
  <si>
    <t>BSED BHADRAK</t>
  </si>
  <si>
    <t>Tytpe of Station (Generation Based-Solid/Liquid/Gas/Renewable/Others)</t>
  </si>
  <si>
    <t>BED BALASORE</t>
  </si>
  <si>
    <t>BTED BASTA</t>
  </si>
  <si>
    <t>JED JALESWAR</t>
  </si>
  <si>
    <t>CED BALASORE</t>
  </si>
  <si>
    <t>BNED BHADRAK</t>
  </si>
  <si>
    <t>BPED BARIPADA</t>
  </si>
  <si>
    <t>RED RAIRANGPUR</t>
  </si>
  <si>
    <t>UED UDALA</t>
  </si>
  <si>
    <t>JRED JAJPUR ROAD</t>
  </si>
  <si>
    <t>JTED JAJPUR TOWN</t>
  </si>
  <si>
    <t>KUED KUAKHIA</t>
  </si>
  <si>
    <t>JOED JODA</t>
  </si>
  <si>
    <t>AED ANANDPUR</t>
  </si>
  <si>
    <t>Yes</t>
  </si>
  <si>
    <t>Total No. of DTs</t>
  </si>
  <si>
    <t>L.T. General (Com)</t>
  </si>
  <si>
    <t>Street Lighting</t>
  </si>
  <si>
    <t>PWW</t>
  </si>
  <si>
    <t>Small Industry</t>
  </si>
  <si>
    <t>Medium Industry</t>
  </si>
  <si>
    <t>Specified Pub. Purpose (P.I.)</t>
  </si>
  <si>
    <t>Irrigation</t>
  </si>
  <si>
    <t>Public Water Works above 110 KVA</t>
  </si>
  <si>
    <t>Heavy Industries</t>
  </si>
  <si>
    <t>Railway Traction</t>
  </si>
  <si>
    <t>CPP</t>
  </si>
  <si>
    <t>TOTAL</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</si>
  <si>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</si>
  <si>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</si>
  <si>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</si>
  <si>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</si>
  <si>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</si>
  <si>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</si>
  <si>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</si>
  <si>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</si>
  <si>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</si>
  <si>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</si>
  <si>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</si>
  <si>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</si>
  <si>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</si>
  <si>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</si>
  <si>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</si>
  <si>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</si>
  <si>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</si>
  <si>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</si>
  <si>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4=2+3</t>
  </si>
  <si>
    <t>7=5+6</t>
  </si>
  <si>
    <t>10=5x8</t>
  </si>
  <si>
    <t>11=6x9</t>
  </si>
  <si>
    <t>12=10+11</t>
  </si>
  <si>
    <t>15=13-14</t>
  </si>
  <si>
    <t>Other (Specify) WW</t>
  </si>
  <si>
    <t xml:space="preserve">Division Name </t>
  </si>
  <si>
    <t>Voltage Level (At input)</t>
  </si>
  <si>
    <t>Form-Input Energy (Details of Input Energy &amp; Infrastructure)</t>
  </si>
  <si>
    <t>A. Summary of Energy Input &amp; Infrastructure</t>
  </si>
  <si>
    <t>TPNODL (Total)</t>
  </si>
  <si>
    <t>NA: NOT APPLICABLE</t>
  </si>
  <si>
    <t>BPED</t>
  </si>
  <si>
    <t>GEDCOL Solar 33 kV, 1 MW</t>
  </si>
  <si>
    <t>B.132</t>
  </si>
  <si>
    <t>B.133</t>
  </si>
  <si>
    <t>OPT02394</t>
  </si>
  <si>
    <t>Chief-Commercial Services &amp; CSR</t>
  </si>
  <si>
    <t>B.134</t>
  </si>
  <si>
    <t>Dhamra(Balimunda)</t>
  </si>
  <si>
    <t>Keonjhar GIS(Ranki)</t>
  </si>
  <si>
    <t>PGCIL</t>
  </si>
  <si>
    <t>Exchange Grid</t>
  </si>
  <si>
    <t>Voltage Level
(KV)</t>
  </si>
  <si>
    <t>B.135</t>
  </si>
  <si>
    <t>Station Consumption</t>
  </si>
  <si>
    <t>ORA00152</t>
  </si>
  <si>
    <t>Q0831885</t>
  </si>
  <si>
    <t>OPT02390</t>
  </si>
  <si>
    <t>AMR</t>
  </si>
  <si>
    <t>OPT00732</t>
  </si>
  <si>
    <t>OPT02063</t>
  </si>
  <si>
    <t>OPT02392</t>
  </si>
  <si>
    <t>APM12565</t>
  </si>
  <si>
    <t>Sukinda Traction Feeder 132kV</t>
  </si>
  <si>
    <t>OPT02006</t>
  </si>
  <si>
    <t>OPT02275</t>
  </si>
  <si>
    <t>OPT02274</t>
  </si>
  <si>
    <t>OPT00668</t>
  </si>
  <si>
    <t>OPT00699</t>
  </si>
  <si>
    <t>OPT00788</t>
  </si>
  <si>
    <t>OPT00693</t>
  </si>
  <si>
    <t>OPT01610</t>
  </si>
  <si>
    <t>EA (Designated)</t>
  </si>
  <si>
    <t>&lt;132kV</t>
  </si>
  <si>
    <t>5=(6+7+8+9)</t>
  </si>
  <si>
    <t>B.136</t>
  </si>
  <si>
    <t>B.137</t>
  </si>
  <si>
    <t>BALASORE</t>
  </si>
  <si>
    <t>Supply S/D-I Balasore</t>
  </si>
  <si>
    <t>RURAL</t>
  </si>
  <si>
    <t>URBAN</t>
  </si>
  <si>
    <t>SUELPUR</t>
  </si>
  <si>
    <t>KALIMANDIR</t>
  </si>
  <si>
    <t>BALARAMGADI</t>
  </si>
  <si>
    <t>GABAGAON</t>
  </si>
  <si>
    <t>Supply S/D-II Balasore</t>
  </si>
  <si>
    <t>ALUPUR</t>
  </si>
  <si>
    <t>KURUDA</t>
  </si>
  <si>
    <t>BALIA</t>
  </si>
  <si>
    <t>Basta S/D</t>
  </si>
  <si>
    <t>BASTA</t>
  </si>
  <si>
    <t>MATHANI</t>
  </si>
  <si>
    <t>SARTHA</t>
  </si>
  <si>
    <t>KUSUDIHA</t>
  </si>
  <si>
    <t>MANUDIHA</t>
  </si>
  <si>
    <t>CHASIPADA</t>
  </si>
  <si>
    <t>BALIAPAL</t>
  </si>
  <si>
    <t>PRATAPUR</t>
  </si>
  <si>
    <t>BANIADIHA</t>
  </si>
  <si>
    <t>Nilgiri S/D</t>
  </si>
  <si>
    <t>AJODHYA</t>
  </si>
  <si>
    <t>KANSA</t>
  </si>
  <si>
    <t>BERHAMPUR</t>
  </si>
  <si>
    <t>MITRAPUR</t>
  </si>
  <si>
    <t>KANSA-AYODHYA(MACHHUA)</t>
  </si>
  <si>
    <t>RE S/D-I Balasore</t>
  </si>
  <si>
    <t>CIPET</t>
  </si>
  <si>
    <t>GOURPUR</t>
  </si>
  <si>
    <t>REMUNA</t>
  </si>
  <si>
    <t>RUPSA</t>
  </si>
  <si>
    <t>FULADI</t>
  </si>
  <si>
    <t>NAGRAM</t>
  </si>
  <si>
    <t>PADAMPUR</t>
  </si>
  <si>
    <t>RASALPUR</t>
  </si>
  <si>
    <t>BARDHANPUR</t>
  </si>
  <si>
    <t>BHIMPUR</t>
  </si>
  <si>
    <t>SAUN</t>
  </si>
  <si>
    <t>SRIJANG</t>
  </si>
  <si>
    <t>KULIGAON</t>
  </si>
  <si>
    <t>MAHARAJPUR</t>
  </si>
  <si>
    <t>Bhograi S/D</t>
  </si>
  <si>
    <t>BHOGRAI</t>
  </si>
  <si>
    <t>GANDA</t>
  </si>
  <si>
    <t>JAGANNATHPUR</t>
  </si>
  <si>
    <t>BALIM</t>
  </si>
  <si>
    <t>PUTINA</t>
  </si>
  <si>
    <t>Jaleswar S/D</t>
  </si>
  <si>
    <t>BARTANA</t>
  </si>
  <si>
    <t>BARAGADIA</t>
  </si>
  <si>
    <t>SALIKOTHA</t>
  </si>
  <si>
    <t>TOWN</t>
  </si>
  <si>
    <t>DEMURIA</t>
  </si>
  <si>
    <t>BIDU</t>
  </si>
  <si>
    <t>BAJANA</t>
  </si>
  <si>
    <t>GOPALPUR</t>
  </si>
  <si>
    <t>PANPANA</t>
  </si>
  <si>
    <t>DUNGURA</t>
  </si>
  <si>
    <t>GANDIBED</t>
  </si>
  <si>
    <t>MAKHANPUR</t>
  </si>
  <si>
    <t>KUPARI</t>
  </si>
  <si>
    <t>MURUNA</t>
  </si>
  <si>
    <t>SABANGA</t>
  </si>
  <si>
    <t>ADA</t>
  </si>
  <si>
    <t>ANANTAPUR</t>
  </si>
  <si>
    <t>Soro S/D</t>
  </si>
  <si>
    <t>SABIRA</t>
  </si>
  <si>
    <t>Baripada S/D</t>
  </si>
  <si>
    <t>INDUSTRIAL</t>
  </si>
  <si>
    <t>Betnoti S/D</t>
  </si>
  <si>
    <t>Kuliana S/D</t>
  </si>
  <si>
    <t>PATHURI</t>
  </si>
  <si>
    <t>SIRSA</t>
  </si>
  <si>
    <t>BAINCHA</t>
  </si>
  <si>
    <t>KULIANA</t>
  </si>
  <si>
    <t>RAGHUNATHPUR</t>
  </si>
  <si>
    <t>BHALKI</t>
  </si>
  <si>
    <t>Karanjia S/D</t>
  </si>
  <si>
    <t>THAKURMUNDA</t>
  </si>
  <si>
    <t>Rairangpur-I S/D</t>
  </si>
  <si>
    <t>BAHALDA</t>
  </si>
  <si>
    <t>BASINGI</t>
  </si>
  <si>
    <t>DUBULABEDA</t>
  </si>
  <si>
    <t>DALIMA</t>
  </si>
  <si>
    <t>MAGHUA</t>
  </si>
  <si>
    <t>AMBADALI</t>
  </si>
  <si>
    <t>KHANUA</t>
  </si>
  <si>
    <t>BADASAHI</t>
  </si>
  <si>
    <t>BAIDPUR</t>
  </si>
  <si>
    <t>SINGTIA</t>
  </si>
  <si>
    <t>KHUNTA</t>
  </si>
  <si>
    <t>DEULIA</t>
  </si>
  <si>
    <t>PASUDA</t>
  </si>
  <si>
    <t>BELAM</t>
  </si>
  <si>
    <t>Udala S/D</t>
  </si>
  <si>
    <t>BAHUBANDHA</t>
  </si>
  <si>
    <t>UDALA</t>
  </si>
  <si>
    <t>BHADRAK</t>
  </si>
  <si>
    <t>BASUDEVPUR</t>
  </si>
  <si>
    <t>CHANDIMAL</t>
  </si>
  <si>
    <t>ERAM BAZAR</t>
  </si>
  <si>
    <t>PADMAPUR</t>
  </si>
  <si>
    <t>ERAM</t>
  </si>
  <si>
    <t>Dhamra S/D</t>
  </si>
  <si>
    <t>No. I S/D</t>
  </si>
  <si>
    <t>CHANDAN BAZAR</t>
  </si>
  <si>
    <t>CHARAMPA-I</t>
  </si>
  <si>
    <t>KANTABANIA</t>
  </si>
  <si>
    <t>MEDICAL</t>
  </si>
  <si>
    <t>CHANDIGAON</t>
  </si>
  <si>
    <t>CHARAMPA COLLEGE</t>
  </si>
  <si>
    <t>MAA BHADRAKALI</t>
  </si>
  <si>
    <t>BANARANGA</t>
  </si>
  <si>
    <t>NACHIPUR</t>
  </si>
  <si>
    <t>RAHANJA</t>
  </si>
  <si>
    <t>IDCO CAMPUS</t>
  </si>
  <si>
    <t>RANITAL</t>
  </si>
  <si>
    <t>Tihidi S/D</t>
  </si>
  <si>
    <t>NARENDRAPUR</t>
  </si>
  <si>
    <t>GHANTESWAR</t>
  </si>
  <si>
    <t>MATTO</t>
  </si>
  <si>
    <t>KOLHA</t>
  </si>
  <si>
    <t>MADHAPUR</t>
  </si>
  <si>
    <t>DOLASAHI</t>
  </si>
  <si>
    <t>JIJHARPUR</t>
  </si>
  <si>
    <t>TIHIDI</t>
  </si>
  <si>
    <t>DHUSURI</t>
  </si>
  <si>
    <t>NADIGAN</t>
  </si>
  <si>
    <t>SAHASPUR(PIASAHI)</t>
  </si>
  <si>
    <t>SATABHAUNI</t>
  </si>
  <si>
    <t>CHINGUDIPUR</t>
  </si>
  <si>
    <t>BANDAL</t>
  </si>
  <si>
    <t>DHAMNAGAR</t>
  </si>
  <si>
    <t>BHANDARIPOKHARI</t>
  </si>
  <si>
    <t>KENDUAPADA</t>
  </si>
  <si>
    <t>NIRGUNDI</t>
  </si>
  <si>
    <t>MALDA</t>
  </si>
  <si>
    <t>RAHANIA</t>
  </si>
  <si>
    <t>BANDATI</t>
  </si>
  <si>
    <t>ANANDPUR</t>
  </si>
  <si>
    <t>KHANGARA</t>
  </si>
  <si>
    <t>RE- S/D Bhadrak</t>
  </si>
  <si>
    <t>AGARPADA</t>
  </si>
  <si>
    <t>CHARIGAN</t>
  </si>
  <si>
    <t>KADABARANGA</t>
  </si>
  <si>
    <t>MUNDALI</t>
  </si>
  <si>
    <t>ODANGA</t>
  </si>
  <si>
    <t>SENDITIRA</t>
  </si>
  <si>
    <t>JAJPUR</t>
  </si>
  <si>
    <t>Duburi S/D</t>
  </si>
  <si>
    <t>DAMODARPUR</t>
  </si>
  <si>
    <t>PIMPUDIA</t>
  </si>
  <si>
    <t>RANSOLA</t>
  </si>
  <si>
    <t>NACHHIPURA</t>
  </si>
  <si>
    <t>DUBURI</t>
  </si>
  <si>
    <t>HARIPUR</t>
  </si>
  <si>
    <t>SUKINDA</t>
  </si>
  <si>
    <t>KABATA</t>
  </si>
  <si>
    <t>Jajpur Road S/D</t>
  </si>
  <si>
    <t>RACHHIPUR</t>
  </si>
  <si>
    <t>ALIA</t>
  </si>
  <si>
    <t>DHABALGIRI</t>
  </si>
  <si>
    <t>CHANDAMA</t>
  </si>
  <si>
    <t>DANAGADI</t>
  </si>
  <si>
    <t>MANTIRA</t>
  </si>
  <si>
    <t>JAKHAPURA</t>
  </si>
  <si>
    <t>MARTHAPUR</t>
  </si>
  <si>
    <t>RAGADI</t>
  </si>
  <si>
    <t>ANDHARI</t>
  </si>
  <si>
    <t>TULATI</t>
  </si>
  <si>
    <t>PALASA</t>
  </si>
  <si>
    <t>SOTI</t>
  </si>
  <si>
    <t>MAINDA</t>
  </si>
  <si>
    <t>BINJHARPUR</t>
  </si>
  <si>
    <t>KALYANPUR</t>
  </si>
  <si>
    <t>KANTIPUR</t>
  </si>
  <si>
    <t>AHIYAS</t>
  </si>
  <si>
    <t>BAISPAN</t>
  </si>
  <si>
    <t>NARIGAON</t>
  </si>
  <si>
    <t>OLD AHIYAS</t>
  </si>
  <si>
    <t>GUHALI</t>
  </si>
  <si>
    <t>NANDIPUR</t>
  </si>
  <si>
    <t>Jajpur Town S/D</t>
  </si>
  <si>
    <t>ANKULA</t>
  </si>
  <si>
    <t>TOWN-I</t>
  </si>
  <si>
    <t>TOWN-II</t>
  </si>
  <si>
    <t>BANIARI</t>
  </si>
  <si>
    <t>BARI</t>
  </si>
  <si>
    <t>ATIRA</t>
  </si>
  <si>
    <t>KAIPADA</t>
  </si>
  <si>
    <t>RAIPUR</t>
  </si>
  <si>
    <t>Dharmasala S/D</t>
  </si>
  <si>
    <t>IMFA</t>
  </si>
  <si>
    <t>NAKPOLE</t>
  </si>
  <si>
    <t>JENAPUR</t>
  </si>
  <si>
    <t>BARUAN</t>
  </si>
  <si>
    <t>BARABATI</t>
  </si>
  <si>
    <t>MATHASAHI</t>
  </si>
  <si>
    <t>MADHUBAN</t>
  </si>
  <si>
    <t>Anandpur S/D</t>
  </si>
  <si>
    <t>GHASIPURA</t>
  </si>
  <si>
    <t>BALARAMPUR</t>
  </si>
  <si>
    <t>BELABAHALI</t>
  </si>
  <si>
    <t>SALAPADA</t>
  </si>
  <si>
    <t>ALATI</t>
  </si>
  <si>
    <t>SALADEI</t>
  </si>
  <si>
    <t>DEOGAON</t>
  </si>
  <si>
    <t>KESHDURAPAL</t>
  </si>
  <si>
    <t>SAINKUL</t>
  </si>
  <si>
    <t>BATTO</t>
  </si>
  <si>
    <t>BHAGANAI</t>
  </si>
  <si>
    <t>SALABANI</t>
  </si>
  <si>
    <t>TARATARA</t>
  </si>
  <si>
    <t>SOSO</t>
  </si>
  <si>
    <t>BANCHO</t>
  </si>
  <si>
    <t>MUGUPUR</t>
  </si>
  <si>
    <t>MUNDUKATI</t>
  </si>
  <si>
    <t>BASANTIA</t>
  </si>
  <si>
    <t>SADANGA</t>
  </si>
  <si>
    <t>Ghatagaon S/D</t>
  </si>
  <si>
    <t>JAMUDA</t>
  </si>
  <si>
    <t>DHENKIKOTE</t>
  </si>
  <si>
    <t>BAIGANAPAL</t>
  </si>
  <si>
    <t>GADADHARPUR</t>
  </si>
  <si>
    <t>GHATAGAON MARKET</t>
  </si>
  <si>
    <t>PITHAGALA</t>
  </si>
  <si>
    <t>JHARBEDA</t>
  </si>
  <si>
    <t>Barbil S/D</t>
  </si>
  <si>
    <t>JHUMPURA</t>
  </si>
  <si>
    <t>HANDIBHANGA</t>
  </si>
  <si>
    <t>PALASPANGA</t>
  </si>
  <si>
    <t>BHANDA</t>
  </si>
  <si>
    <t>BALIBANDHA</t>
  </si>
  <si>
    <t>NARADPUR</t>
  </si>
  <si>
    <t>REMULI PHD</t>
  </si>
  <si>
    <t>ASANPAT</t>
  </si>
  <si>
    <t>KASHIPUR</t>
  </si>
  <si>
    <t>Joda S/D</t>
  </si>
  <si>
    <t>BILEIPADA</t>
  </si>
  <si>
    <t>No. I Keonjhar S/D</t>
  </si>
  <si>
    <t>OLD TOWN</t>
  </si>
  <si>
    <t>EXPRESS</t>
  </si>
  <si>
    <t>No. II Keonjhar S/D</t>
  </si>
  <si>
    <t>NAYAKOTE</t>
  </si>
  <si>
    <t>JAGMOHANPUR</t>
  </si>
  <si>
    <t>NARANPUR</t>
  </si>
  <si>
    <t>DANLA</t>
  </si>
  <si>
    <t>TELKOI</t>
  </si>
  <si>
    <t>KALIAHOTA</t>
  </si>
  <si>
    <t>BHULDA</t>
  </si>
  <si>
    <t>DAMAHUDA</t>
  </si>
  <si>
    <t>CHINAMALIPOSI</t>
  </si>
  <si>
    <t>DUMURIA</t>
  </si>
  <si>
    <t>MIXED</t>
  </si>
  <si>
    <t>AMI</t>
  </si>
  <si>
    <t>NUASAHI</t>
  </si>
  <si>
    <t>BUS STAND</t>
  </si>
  <si>
    <t>AMARDA</t>
  </si>
  <si>
    <t>MUKULLSI</t>
  </si>
  <si>
    <t>KHAPARAPADA</t>
  </si>
  <si>
    <t>SAJNAGARH</t>
  </si>
  <si>
    <t>PANCHALINGESWAR</t>
  </si>
  <si>
    <t>NILAGIRI</t>
  </si>
  <si>
    <t>NO-III</t>
  </si>
  <si>
    <t>NUAPADHI</t>
  </si>
  <si>
    <t>HALADIPADA</t>
  </si>
  <si>
    <t>JAIRAMPUR</t>
  </si>
  <si>
    <t>DEULA</t>
  </si>
  <si>
    <t>DEHURDA (TOWN)</t>
  </si>
  <si>
    <t>KUSUDA</t>
  </si>
  <si>
    <t>UPALA</t>
  </si>
  <si>
    <t>RAJNAGAR</t>
  </si>
  <si>
    <t>BEHERASAHI</t>
  </si>
  <si>
    <t>CHALANTI</t>
  </si>
  <si>
    <t>OUPADA</t>
  </si>
  <si>
    <t>JAMUJHADI BAZAR</t>
  </si>
  <si>
    <t>ZATYAMILLA</t>
  </si>
  <si>
    <t>ADA BAZAR</t>
  </si>
  <si>
    <t>SOROTOWN</t>
  </si>
  <si>
    <t>SARSANG</t>
  </si>
  <si>
    <t>UTTARESWAR</t>
  </si>
  <si>
    <t>BANSIA</t>
  </si>
  <si>
    <t>TUDIGADIA NEW</t>
  </si>
  <si>
    <t>SAMALPUR</t>
  </si>
  <si>
    <t>SUNHAT</t>
  </si>
  <si>
    <t>GOPINATH</t>
  </si>
  <si>
    <t>MACHHARANKA</t>
  </si>
  <si>
    <t>AMBARDIHA</t>
  </si>
  <si>
    <t>BARPADA</t>
  </si>
  <si>
    <t>MAKHAPADA(BEGUNIA)</t>
  </si>
  <si>
    <t>RASALPUR MARKET</t>
  </si>
  <si>
    <t>SARAGAN</t>
  </si>
  <si>
    <t>TUNDRA</t>
  </si>
  <si>
    <t>KHALABADIA (BARTANA)</t>
  </si>
  <si>
    <t>ANDRA</t>
  </si>
  <si>
    <t>KAMARPAL</t>
  </si>
  <si>
    <t>CHITRADA</t>
  </si>
  <si>
    <t>KEUTUNIMARI</t>
  </si>
  <si>
    <t>KUSUMBANDHA(SIMLA)</t>
  </si>
  <si>
    <t>PARULIA</t>
  </si>
  <si>
    <t>ANLADUBA</t>
  </si>
  <si>
    <t>BAHALDA TOWN</t>
  </si>
  <si>
    <t>GOLEI</t>
  </si>
  <si>
    <t>KERKERA</t>
  </si>
  <si>
    <t>RAIRANGAPUR TOWN</t>
  </si>
  <si>
    <t>TATO</t>
  </si>
  <si>
    <t>MANATRI</t>
  </si>
  <si>
    <t>PURUNAKHUNTA</t>
  </si>
  <si>
    <t>SAINKULA</t>
  </si>
  <si>
    <t>FALCON</t>
  </si>
  <si>
    <t>KALIMEGHA</t>
  </si>
  <si>
    <t>KARNAPOKHARI</t>
  </si>
  <si>
    <t>KHAIRANG</t>
  </si>
  <si>
    <t>MANDARI</t>
  </si>
  <si>
    <t>PIRHAT</t>
  </si>
  <si>
    <t>POLY</t>
  </si>
  <si>
    <t>SAMARAIPUR</t>
  </si>
  <si>
    <t>TALAPADA</t>
  </si>
  <si>
    <t>TRISULEPUR</t>
  </si>
  <si>
    <t>ANDHERIPALAI</t>
  </si>
  <si>
    <t>ARADI</t>
  </si>
  <si>
    <t>ARNAPALA</t>
  </si>
  <si>
    <t>BHAGABANPUR</t>
  </si>
  <si>
    <t>CHUNINDA</t>
  </si>
  <si>
    <t>DOBAL</t>
  </si>
  <si>
    <t>GUHALIA</t>
  </si>
  <si>
    <t>JHARADIA</t>
  </si>
  <si>
    <t>KOTSIRA</t>
  </si>
  <si>
    <t>KULANA</t>
  </si>
  <si>
    <t>OLAMA</t>
  </si>
  <si>
    <t>SARSADA</t>
  </si>
  <si>
    <t>ADARASH(SAGI)</t>
  </si>
  <si>
    <t>BTROAD(NEW)</t>
  </si>
  <si>
    <t>DALABAZAR</t>
  </si>
  <si>
    <t>KAHNEIPUR</t>
  </si>
  <si>
    <t>KUMBHIRAGADIA</t>
  </si>
  <si>
    <t>MANGALPUR</t>
  </si>
  <si>
    <t>MUNDAMALA</t>
  </si>
  <si>
    <t>NATHASAHI</t>
  </si>
  <si>
    <t>PANKAPAL</t>
  </si>
  <si>
    <t>SAPAGADIA</t>
  </si>
  <si>
    <t>SARSWATI BAZAR</t>
  </si>
  <si>
    <t>SOLEI</t>
  </si>
  <si>
    <t>TANKI</t>
  </si>
  <si>
    <t>BARAHATA</t>
  </si>
  <si>
    <t>CHITALO</t>
  </si>
  <si>
    <t>PARIPADA</t>
  </si>
  <si>
    <t>RAMBAG</t>
  </si>
  <si>
    <t>SINGHPUR</t>
  </si>
  <si>
    <t>UTTARKUL</t>
  </si>
  <si>
    <t>BAGHUA</t>
  </si>
  <si>
    <t>KAIMA</t>
  </si>
  <si>
    <t>KHANDITARA</t>
  </si>
  <si>
    <t>NALAKULA</t>
  </si>
  <si>
    <t>NATHUABARA</t>
  </si>
  <si>
    <t>RATNAGIRI</t>
  </si>
  <si>
    <t>SINGAPUR</t>
  </si>
  <si>
    <t>DHAKOTHA</t>
  </si>
  <si>
    <t>ADARANGAPAL</t>
  </si>
  <si>
    <t>BALA JARI</t>
  </si>
  <si>
    <t>BAMBARI</t>
  </si>
  <si>
    <t>BANEKOLA</t>
  </si>
  <si>
    <t>BHADRASAHI TOWN</t>
  </si>
  <si>
    <t>BOLANI</t>
  </si>
  <si>
    <t>BOLANI II</t>
  </si>
  <si>
    <t>CHAMPUA TOWN-1</t>
  </si>
  <si>
    <t>CHAUTHIA</t>
  </si>
  <si>
    <t>CHIMILIA</t>
  </si>
  <si>
    <t>JAJANG</t>
  </si>
  <si>
    <t>JODA</t>
  </si>
  <si>
    <t>NALDA</t>
  </si>
  <si>
    <t>RAJIA</t>
  </si>
  <si>
    <t>SASUN</t>
  </si>
  <si>
    <t>BANAJODI</t>
  </si>
  <si>
    <t>BINJHABAHAL</t>
  </si>
  <si>
    <t>KENDEIPOSI (TANGARPABA)</t>
  </si>
  <si>
    <t>PATNA</t>
  </si>
  <si>
    <t>RE FEEDER</t>
  </si>
  <si>
    <t>SAHARAPADA</t>
  </si>
  <si>
    <t>SANKARPUR</t>
  </si>
  <si>
    <t>TANDO</t>
  </si>
  <si>
    <t>TOWN-III</t>
  </si>
  <si>
    <t>TOWN-IV</t>
  </si>
  <si>
    <t>(220-440)V</t>
  </si>
  <si>
    <t>OPT01135</t>
  </si>
  <si>
    <t>OPT01202</t>
  </si>
  <si>
    <t>OPT00973</t>
  </si>
  <si>
    <t>OPT00719</t>
  </si>
  <si>
    <t>OPT01646</t>
  </si>
  <si>
    <t>OPT01643</t>
  </si>
  <si>
    <t>OPT00950</t>
  </si>
  <si>
    <t>OPT01713</t>
  </si>
  <si>
    <t>OPT01748</t>
  </si>
  <si>
    <t>OPT00864</t>
  </si>
  <si>
    <t>NIDHIPADA</t>
  </si>
  <si>
    <t>RATEI</t>
  </si>
  <si>
    <t>SITADIHA</t>
  </si>
  <si>
    <t>KHAIRA</t>
  </si>
  <si>
    <t>MERDA</t>
  </si>
  <si>
    <t>PRATAPPUR</t>
  </si>
  <si>
    <t>BANSADA</t>
  </si>
  <si>
    <t>MANPUR</t>
  </si>
  <si>
    <t>DANGAPANI</t>
  </si>
  <si>
    <t>Mr. Joydip Roy</t>
  </si>
  <si>
    <t>HOG (Energy Audit)</t>
  </si>
  <si>
    <t>BED, Balasore</t>
  </si>
  <si>
    <t>BTED, Basta</t>
  </si>
  <si>
    <t>HEAD QUARTER</t>
  </si>
  <si>
    <t>PAUNSKULI</t>
  </si>
  <si>
    <t>JED, Jaleswar</t>
  </si>
  <si>
    <t>CED, Balasore</t>
  </si>
  <si>
    <t>HATIAGAND</t>
  </si>
  <si>
    <t>MITHALI</t>
  </si>
  <si>
    <t>GUHIRA</t>
  </si>
  <si>
    <t>TELIPAL (DEAD)</t>
  </si>
  <si>
    <t>SED, Soro</t>
  </si>
  <si>
    <t>KESHARIPUR</t>
  </si>
  <si>
    <t>TALANAGAR</t>
  </si>
  <si>
    <t>ALADA</t>
  </si>
  <si>
    <t>ANJI</t>
  </si>
  <si>
    <t>ARJUNPUR</t>
  </si>
  <si>
    <t>BAUNSAGADIA</t>
  </si>
  <si>
    <t>GHARSANGA</t>
  </si>
  <si>
    <t>BNED, Bhadrak</t>
  </si>
  <si>
    <t>BANTHCHAAK</t>
  </si>
  <si>
    <t>AMARGARDIHA</t>
  </si>
  <si>
    <t>BAUTPUR</t>
  </si>
  <si>
    <t>CHANDABALI</t>
  </si>
  <si>
    <t>BIJAYANAGAR</t>
  </si>
  <si>
    <t>TENTULIDIHI</t>
  </si>
  <si>
    <t>SANGAT</t>
  </si>
  <si>
    <t>HARISHAKARPUR</t>
  </si>
  <si>
    <t>DOSINGA</t>
  </si>
  <si>
    <t>BEDEIPUR</t>
  </si>
  <si>
    <t>BSED, Bhadrak</t>
  </si>
  <si>
    <t>AKHUAPADA(Dahala)</t>
  </si>
  <si>
    <t>BETADA</t>
  </si>
  <si>
    <t>BPED, Baripada</t>
  </si>
  <si>
    <t>BENAPURA</t>
  </si>
  <si>
    <t>UED, Udala</t>
  </si>
  <si>
    <t>RED, Rairangpur</t>
  </si>
  <si>
    <t>RARUAN</t>
  </si>
  <si>
    <t>FAGU</t>
  </si>
  <si>
    <t>SUKRULI</t>
  </si>
  <si>
    <t>JRED,  Jajpur Road</t>
  </si>
  <si>
    <t>JTED,  Jajpur Town</t>
  </si>
  <si>
    <t>MARKANDAPUR</t>
  </si>
  <si>
    <t>KUED, Kuakhia</t>
  </si>
  <si>
    <t>KED,  Keonjhar</t>
  </si>
  <si>
    <t>JOED, Joda</t>
  </si>
  <si>
    <t>AED,  Anandpur</t>
  </si>
  <si>
    <t>OPT02291</t>
  </si>
  <si>
    <t>OPT02293</t>
  </si>
  <si>
    <t>OPT02463</t>
  </si>
  <si>
    <t xml:space="preserve">BARIPADA </t>
  </si>
  <si>
    <t xml:space="preserve">KEONJHAR </t>
  </si>
  <si>
    <t>CHOWMUKH</t>
  </si>
  <si>
    <t>GANIPUR</t>
  </si>
  <si>
    <t>KHADIKAPADA</t>
  </si>
  <si>
    <t>DANTUNI</t>
  </si>
  <si>
    <t>SANKERKO</t>
  </si>
  <si>
    <t>KATURIA</t>
  </si>
  <si>
    <t>CHARIGHARIA</t>
  </si>
  <si>
    <t>BAGURAI</t>
  </si>
  <si>
    <t>JALESWARPUR</t>
  </si>
  <si>
    <t>CHARMPA INDUSTRIAL</t>
  </si>
  <si>
    <t>PARAMANANDPUR</t>
  </si>
  <si>
    <t>DHENKA</t>
  </si>
  <si>
    <t>KETANGA</t>
  </si>
  <si>
    <t>BALIMUDA</t>
  </si>
  <si>
    <t>Not Available</t>
  </si>
  <si>
    <t>06782-244336</t>
  </si>
  <si>
    <t>OPT02428</t>
  </si>
  <si>
    <t>OPT01866</t>
  </si>
  <si>
    <t>OPT02432</t>
  </si>
  <si>
    <t>OPT01858</t>
  </si>
  <si>
    <t>OPT00976</t>
  </si>
  <si>
    <t>OPT01619</t>
  </si>
  <si>
    <t>OPT02492</t>
  </si>
  <si>
    <t>OPT01540</t>
  </si>
  <si>
    <t>Large Industries at 132 kV</t>
  </si>
  <si>
    <t>PHANDI CHHAKA</t>
  </si>
  <si>
    <t>RANASAHI</t>
  </si>
  <si>
    <t>BANIAMANDIR</t>
  </si>
  <si>
    <t>OLADIHA</t>
  </si>
  <si>
    <t>SUGO</t>
  </si>
  <si>
    <t>KAMARDA</t>
  </si>
  <si>
    <t>SRIRAMPUR</t>
  </si>
  <si>
    <t>NO-I</t>
  </si>
  <si>
    <t>MANIPUR</t>
  </si>
  <si>
    <t>MULISINGH</t>
  </si>
  <si>
    <t>JIRTAL</t>
  </si>
  <si>
    <t>GILIDA (BISHNUPUR)</t>
  </si>
  <si>
    <t>ATASPUR</t>
  </si>
  <si>
    <t>KHIRKONA</t>
  </si>
  <si>
    <t>CHANDAGOCHHI</t>
  </si>
  <si>
    <t>KACHERIBAZAR</t>
  </si>
  <si>
    <t>RANGRAJPUR</t>
  </si>
  <si>
    <t>POWERHOUSE</t>
  </si>
  <si>
    <t>BETNOTI TOWN</t>
  </si>
  <si>
    <t>KENDUA</t>
  </si>
  <si>
    <t>BHOLAGADIA</t>
  </si>
  <si>
    <t>KAUDIA</t>
  </si>
  <si>
    <t>RADHO</t>
  </si>
  <si>
    <t>KALO</t>
  </si>
  <si>
    <t>PEDAGADI</t>
  </si>
  <si>
    <t>CHANDANPUR</t>
  </si>
  <si>
    <t>JAMDA</t>
  </si>
  <si>
    <t>SULEIPAT</t>
  </si>
  <si>
    <t>TIRING</t>
  </si>
  <si>
    <t>CHANDIMANDIR</t>
  </si>
  <si>
    <t>MANDIA</t>
  </si>
  <si>
    <t>RUGUDI</t>
  </si>
  <si>
    <t>COLLECTRATE FEEDER</t>
  </si>
  <si>
    <t>PURUNA BALESWAR</t>
  </si>
  <si>
    <t>RANIPATANA</t>
  </si>
  <si>
    <t>INDUSTRIAL-2</t>
  </si>
  <si>
    <t>SAHADEVKHUNTA</t>
  </si>
  <si>
    <t>CITY SUNHAT</t>
  </si>
  <si>
    <t>BALASORE-I</t>
  </si>
  <si>
    <t>SATYANAGAR</t>
  </si>
  <si>
    <t>VELLORE</t>
  </si>
  <si>
    <t>NAIKUDI -1</t>
  </si>
  <si>
    <t>SINGILA</t>
  </si>
  <si>
    <t>CHADDA</t>
  </si>
  <si>
    <t>LANGLASWAR NEW</t>
  </si>
  <si>
    <t>NAUGAON</t>
  </si>
  <si>
    <t>LANGLASWAR OLD</t>
  </si>
  <si>
    <t>GANDIBAD</t>
  </si>
  <si>
    <t>KASIPADA</t>
  </si>
  <si>
    <t>KHADAN</t>
  </si>
  <si>
    <t>CHANDANESWAR</t>
  </si>
  <si>
    <t>NIMATPUR</t>
  </si>
  <si>
    <t>RANKOTHA</t>
  </si>
  <si>
    <t>KHALABADIA</t>
  </si>
  <si>
    <t>MAHAGAV</t>
  </si>
  <si>
    <t>KHUADA</t>
  </si>
  <si>
    <t>SAGY</t>
  </si>
  <si>
    <t>CHUDAMANIPUR</t>
  </si>
  <si>
    <t>MAHULIA -1</t>
  </si>
  <si>
    <t>MAHULIA -2</t>
  </si>
  <si>
    <t>AMBLIATHA</t>
  </si>
  <si>
    <t>PAIKASIA</t>
  </si>
  <si>
    <t>KHANTAPADA</t>
  </si>
  <si>
    <t>BARKOHILI</t>
  </si>
  <si>
    <t>BAHANGA</t>
  </si>
  <si>
    <t>NUAPALLI</t>
  </si>
  <si>
    <t>RUPAKHANDA</t>
  </si>
  <si>
    <t>BANAPARIA</t>
  </si>
  <si>
    <t>BARHAPUR</t>
  </si>
  <si>
    <t>GADA</t>
  </si>
  <si>
    <t>DARAKHOLI</t>
  </si>
  <si>
    <t>RAPEYA</t>
  </si>
  <si>
    <t>BIRANCHIPUR</t>
  </si>
  <si>
    <t>BEGUNIA</t>
  </si>
  <si>
    <t>MULIKAIDA</t>
  </si>
  <si>
    <t>PAKHAR</t>
  </si>
  <si>
    <t>TANGABILLA</t>
  </si>
  <si>
    <t>BHANJAKIA</t>
  </si>
  <si>
    <t>NARSHANDA</t>
  </si>
  <si>
    <t>JSHIPUR</t>
  </si>
  <si>
    <t>MATIGARH</t>
  </si>
  <si>
    <t>KARANJIATOWN</t>
  </si>
  <si>
    <t>KULIPOSI</t>
  </si>
  <si>
    <t>MANIKCHAAK</t>
  </si>
  <si>
    <t>CHAMPAJHAR</t>
  </si>
  <si>
    <t>KENDIJILANI</t>
  </si>
  <si>
    <t>BADAMTALLA</t>
  </si>
  <si>
    <t>GORUMAHISANI</t>
  </si>
  <si>
    <t>JHARADIHI</t>
  </si>
  <si>
    <t>JAIPUR</t>
  </si>
  <si>
    <t>BISOI BAZAR</t>
  </si>
  <si>
    <t>KAINPUR</t>
  </si>
  <si>
    <t>NEW PASNA</t>
  </si>
  <si>
    <t>KAPATIPADA-2</t>
  </si>
  <si>
    <t>UDALA-3</t>
  </si>
  <si>
    <t>UDALA-2</t>
  </si>
  <si>
    <t>BILANA</t>
  </si>
  <si>
    <t>SANTHIA</t>
  </si>
  <si>
    <t>SANKHACHILLA</t>
  </si>
  <si>
    <t>NILACHAL COLONY</t>
  </si>
  <si>
    <t>KOREI (NEW)</t>
  </si>
  <si>
    <t>GANESH BAZAR</t>
  </si>
  <si>
    <t>BITINA</t>
  </si>
  <si>
    <t>HALADIDIHA</t>
  </si>
  <si>
    <t>BIRAJAHATA</t>
  </si>
  <si>
    <t>BACHHALA</t>
  </si>
  <si>
    <t>KAPILA</t>
  </si>
  <si>
    <t>JAGANNATPUR</t>
  </si>
  <si>
    <t>CHIKANA</t>
  </si>
  <si>
    <t>SAGGY</t>
  </si>
  <si>
    <t>OLD DASARATHPUR</t>
  </si>
  <si>
    <t>NEWDASARATHPUR</t>
  </si>
  <si>
    <t>KAYANGOLA</t>
  </si>
  <si>
    <t>GOKHANA</t>
  </si>
  <si>
    <t>SIMILIA</t>
  </si>
  <si>
    <t>BARABATI BAZAR</t>
  </si>
  <si>
    <t>DHRAPUR</t>
  </si>
  <si>
    <t>KUJAHLA</t>
  </si>
  <si>
    <t>SUNDURI</t>
  </si>
  <si>
    <t>CHANDIKHOLE</t>
  </si>
  <si>
    <t>KOTTAPUR</t>
  </si>
  <si>
    <t>DHARAMSALA</t>
  </si>
  <si>
    <t>SANKHAMATH</t>
  </si>
  <si>
    <t>DEEPANCHAL</t>
  </si>
  <si>
    <t>MAHESWARPUR</t>
  </si>
  <si>
    <t>BRAHAMABARDA</t>
  </si>
  <si>
    <t>KANTIPAL</t>
  </si>
  <si>
    <t>SANGAM</t>
  </si>
  <si>
    <t>JANGHIRA</t>
  </si>
  <si>
    <t>SANA GHAGARA</t>
  </si>
  <si>
    <t>OMFED</t>
  </si>
  <si>
    <t>Trf2-10MVA 132/11kV</t>
  </si>
  <si>
    <t>Bansapani Traction Feeder 132kV</t>
  </si>
  <si>
    <t>OSISL Feeder 132kV</t>
  </si>
  <si>
    <t>OPT01841</t>
  </si>
  <si>
    <t>OPT01843</t>
  </si>
  <si>
    <t>Q0266923</t>
  </si>
  <si>
    <t>OPT00704</t>
  </si>
  <si>
    <t>ORA00301</t>
  </si>
  <si>
    <t>OPT01389</t>
  </si>
  <si>
    <t>OPT02289</t>
  </si>
  <si>
    <t>Mr. Vedprakash Uppadhaya</t>
  </si>
  <si>
    <t>Vedprakash.Uppadhaya@tpnodl.com</t>
  </si>
  <si>
    <t>Public Institution</t>
  </si>
  <si>
    <t>Type of Feeder  ( Urban/Mixed/Industrial/Agricultural/Rural)</t>
  </si>
  <si>
    <t>Type of feeder meter ( AMI/AMR/Other)</t>
  </si>
  <si>
    <t>Billing Efficiency (%)</t>
  </si>
  <si>
    <t>Billed Amount (in Rs. Lakhs)</t>
  </si>
  <si>
    <t>Collected Amount (in Rs. Lakhs)</t>
  </si>
  <si>
    <t>Collection Efficiency (%)</t>
  </si>
  <si>
    <t>461113C01</t>
  </si>
  <si>
    <t>461114B01</t>
  </si>
  <si>
    <t>461114B04</t>
  </si>
  <si>
    <t>KALIMANDIR (IPDS)</t>
  </si>
  <si>
    <t>MOTIGANZ</t>
  </si>
  <si>
    <t>DIGRANIA</t>
  </si>
  <si>
    <t>KASIMABAD (IPDS)</t>
  </si>
  <si>
    <t>MAKALPUR</t>
  </si>
  <si>
    <t>SWADHIN PADIA (ODSSP)</t>
  </si>
  <si>
    <t>FISHERI</t>
  </si>
  <si>
    <t>GOPALGAON</t>
  </si>
  <si>
    <t>CITY</t>
  </si>
  <si>
    <t>RAMESWAR MANDIR (ODSSP)</t>
  </si>
  <si>
    <t>SOVARAMPUR</t>
  </si>
  <si>
    <t>GANASWARPUR</t>
  </si>
  <si>
    <t>SUTAI/JANUGANJ</t>
  </si>
  <si>
    <t>AIIMS</t>
  </si>
  <si>
    <t>AMARDA(Kundpur)</t>
  </si>
  <si>
    <t>KUSUDHIA</t>
  </si>
  <si>
    <t>RAJGHAT</t>
  </si>
  <si>
    <t>SIMILIA (sitadiya) (ODSSP)</t>
  </si>
  <si>
    <t>JAMSULI</t>
  </si>
  <si>
    <t>BAGADA (RGGY)</t>
  </si>
  <si>
    <t>LANGALESWAR</t>
  </si>
  <si>
    <t>KALIPADA (ODSSP)</t>
  </si>
  <si>
    <t>BARTANA (ODSSP)</t>
  </si>
  <si>
    <t>JALESWAR</t>
  </si>
  <si>
    <t>NAMPO</t>
  </si>
  <si>
    <t>HATIGARH</t>
  </si>
  <si>
    <t>DEHURDA</t>
  </si>
  <si>
    <t>CHAUKI</t>
  </si>
  <si>
    <t>ALALBINDHA</t>
  </si>
  <si>
    <t>MOHAGAB (ODSSP)</t>
  </si>
  <si>
    <t>RASALPUR (ODSSP)</t>
  </si>
  <si>
    <t>(Remuna)BIDYADHARPUR</t>
  </si>
  <si>
    <t>SOMNATHPUR (NOCCI)</t>
  </si>
  <si>
    <t>DURGADEVI (ODSSP)</t>
  </si>
  <si>
    <t>DURGADEVI/DHARAGANCH</t>
  </si>
  <si>
    <t>KASIMPUR/GANDARDA</t>
  </si>
  <si>
    <t>SERAGARH</t>
  </si>
  <si>
    <t>AJODHYA (ODSSP)</t>
  </si>
  <si>
    <t>F.M. UNIVERSITY</t>
  </si>
  <si>
    <t>BHALUKASUNI</t>
  </si>
  <si>
    <t>KACHERIPADA(ANGULA)</t>
  </si>
  <si>
    <t>SOROCOLLEGE</t>
  </si>
  <si>
    <t>GOPINATHPUR</t>
  </si>
  <si>
    <t>PITAKALIA (ODSSP)</t>
  </si>
  <si>
    <t>BAHANAGA</t>
  </si>
  <si>
    <t>ISWARPUR</t>
  </si>
  <si>
    <t>BISHNUPUR(JHADTA) (ODSSP)</t>
  </si>
  <si>
    <t>NEW BISHNUPUR</t>
  </si>
  <si>
    <t>KHANTAPADA (ODSSP)</t>
  </si>
  <si>
    <t>JAMUJHADI (ASTIA) (ODSSP)</t>
  </si>
  <si>
    <t>MARKONA</t>
  </si>
  <si>
    <t>ADA (ODSSP)</t>
  </si>
  <si>
    <t>BALIKHAND</t>
  </si>
  <si>
    <t>KUPARI (NEW) (ODSSP)</t>
  </si>
  <si>
    <t>BADAPOKHARI</t>
  </si>
  <si>
    <t>EREIN</t>
  </si>
  <si>
    <t>TAHASIL</t>
  </si>
  <si>
    <t>UPARTIBINDHA</t>
  </si>
  <si>
    <t>CHARIGHARIA(IPDS)</t>
  </si>
  <si>
    <t>NANDAPUR (TIHIDI)</t>
  </si>
  <si>
    <t>SINDOL (ODSSP)</t>
  </si>
  <si>
    <t>MATTO (ODSSP)</t>
  </si>
  <si>
    <t>GADI(ODSSP)</t>
  </si>
  <si>
    <t>JASHIPUR</t>
  </si>
  <si>
    <t>DIGACHHIA</t>
  </si>
  <si>
    <t>NUNDOR</t>
  </si>
  <si>
    <t>SUAN</t>
  </si>
  <si>
    <t>BIJEGANGADHARPUR (ODSSP)</t>
  </si>
  <si>
    <t>KUNDIBAG (ODSSP)</t>
  </si>
  <si>
    <t>ASURA (ODSSP)</t>
  </si>
  <si>
    <t>DHAMARA</t>
  </si>
  <si>
    <t>BIDEIPUR</t>
  </si>
  <si>
    <t>KARANJADIA</t>
  </si>
  <si>
    <t>DHAMNAGAR (IPDS)</t>
  </si>
  <si>
    <t>RANIPOKHARI (ODSSP)</t>
  </si>
  <si>
    <t>RAHAPITA (ODSSP)</t>
  </si>
  <si>
    <t>DAHALA</t>
  </si>
  <si>
    <t>RWSS</t>
  </si>
  <si>
    <t>MANJURI ROAD (ODSSP)</t>
  </si>
  <si>
    <t>MALDA (ODSSP)</t>
  </si>
  <si>
    <t>KHARISINHA</t>
  </si>
  <si>
    <t>DHAMNAGARCHHAK</t>
  </si>
  <si>
    <t>NALANGA</t>
  </si>
  <si>
    <t>BARAPADA</t>
  </si>
  <si>
    <t>BISALPATA</t>
  </si>
  <si>
    <t>RAHANDIA</t>
  </si>
  <si>
    <t>RANDIA</t>
  </si>
  <si>
    <t>CHHAYAL SINGH</t>
  </si>
  <si>
    <t>NILAK (ODSSP)</t>
  </si>
  <si>
    <t>SIALIA</t>
  </si>
  <si>
    <t>ASURALI</t>
  </si>
  <si>
    <t>BETALIGAON</t>
  </si>
  <si>
    <t>LAL BAZAR (GOLAPBAG) (IPDS)</t>
  </si>
  <si>
    <t>JUBILEE</t>
  </si>
  <si>
    <t>GOLAPBAG</t>
  </si>
  <si>
    <t>TAKATPUR</t>
  </si>
  <si>
    <t>STADIUM</t>
  </si>
  <si>
    <t>BHANJAPUR</t>
  </si>
  <si>
    <t>BETNOTI</t>
  </si>
  <si>
    <t>DAHIKOTI</t>
  </si>
  <si>
    <t>BAISINGA</t>
  </si>
  <si>
    <t>BACHURIPADA</t>
  </si>
  <si>
    <t>PAIKASAHI</t>
  </si>
  <si>
    <t>BAISINGHA</t>
  </si>
  <si>
    <t>GADDEULIA</t>
  </si>
  <si>
    <t>MERDA(ANLA) (ODSSP)</t>
  </si>
  <si>
    <t>KOCHILAKHUNTA</t>
  </si>
  <si>
    <t>JOGINUANGAON</t>
  </si>
  <si>
    <t>SIAGHATI</t>
  </si>
  <si>
    <t>CHANCHA</t>
  </si>
  <si>
    <t>KOSTA</t>
  </si>
  <si>
    <t>BAGHDA</t>
  </si>
  <si>
    <t>SULIAPADA OLD</t>
  </si>
  <si>
    <t>KUJIDIHI</t>
  </si>
  <si>
    <t>BHALIASOLE (ODSSP)</t>
  </si>
  <si>
    <t>SINGDA</t>
  </si>
  <si>
    <t>CHUHAT</t>
  </si>
  <si>
    <t>SAPANICHUA (ODSSP)</t>
  </si>
  <si>
    <t>SANSOLE</t>
  </si>
  <si>
    <t>SHAMAKHUNTA</t>
  </si>
  <si>
    <t>RAGHUNATHPUR (ODSSP)</t>
  </si>
  <si>
    <t>DEULI</t>
  </si>
  <si>
    <t>CHANDUA (RGGY)</t>
  </si>
  <si>
    <t>KALABADIA</t>
  </si>
  <si>
    <t>BANGRIPOSI</t>
  </si>
  <si>
    <t>KATARA</t>
  </si>
  <si>
    <t>RANDASAHI (SHYAMSUNDRPUR) (ODSSP)</t>
  </si>
  <si>
    <t>ANALAGUNJA</t>
  </si>
  <si>
    <t>SIRSA (ODSSP)</t>
  </si>
  <si>
    <t>JALADA</t>
  </si>
  <si>
    <t>DHANGRIDSOLE (JARPOKHARIA)</t>
  </si>
  <si>
    <t>RURAL FDR</t>
  </si>
  <si>
    <t>BARKAND(MURUDA)</t>
  </si>
  <si>
    <t>RASAGOBINDAPUR</t>
  </si>
  <si>
    <t>KHUNTA(KAMADIA)</t>
  </si>
  <si>
    <t>MANIDA</t>
  </si>
  <si>
    <t>GAON AMARDA (ODSSP)</t>
  </si>
  <si>
    <t>TAMBAKHURI</t>
  </si>
  <si>
    <t>KASAFALIA</t>
  </si>
  <si>
    <t>NUDUDIHA (ODSSP)</t>
  </si>
  <si>
    <t>SALAMUNDULI</t>
  </si>
  <si>
    <t>NUDUDIHA</t>
  </si>
  <si>
    <t>KAPATIPADA-1</t>
  </si>
  <si>
    <t>SARAT (ODSSP)</t>
  </si>
  <si>
    <t>SARAT NEW</t>
  </si>
  <si>
    <t>SIMAGADIA</t>
  </si>
  <si>
    <t>AMBADALI (ODSSP)</t>
  </si>
  <si>
    <t>KERKO</t>
  </si>
  <si>
    <t>GUDIALBANDHA</t>
  </si>
  <si>
    <t>JADUNATHPUR</t>
  </si>
  <si>
    <t>BHIMDA</t>
  </si>
  <si>
    <t>MANAGOBINDAPUR</t>
  </si>
  <si>
    <t>PURUNABARIPADA</t>
  </si>
  <si>
    <t>KUAMARA</t>
  </si>
  <si>
    <t>ASANBANI</t>
  </si>
  <si>
    <t>KULDIHA</t>
  </si>
  <si>
    <t>TIRINGI</t>
  </si>
  <si>
    <t>KARANJIA</t>
  </si>
  <si>
    <t>BADAMPAHAD</t>
  </si>
  <si>
    <t>BIRJATOLA (ODSSP)</t>
  </si>
  <si>
    <t>PATPUR</t>
  </si>
  <si>
    <t>BISOI</t>
  </si>
  <si>
    <t>JAMADA (ODSSP)</t>
  </si>
  <si>
    <t>JAMADA</t>
  </si>
  <si>
    <t>KHICHING(SUKURULI)</t>
  </si>
  <si>
    <t>KHICHING</t>
  </si>
  <si>
    <t>ANGARPADA (ODSSP)</t>
  </si>
  <si>
    <t>GHAGARBEDA</t>
  </si>
  <si>
    <t>CHORDA</t>
  </si>
  <si>
    <t>RANIPADA</t>
  </si>
  <si>
    <t>MANAPUR (SOLEI) (ODSSP)</t>
  </si>
  <si>
    <t>MANTIRA (ODSSP)</t>
  </si>
  <si>
    <t>DALA</t>
  </si>
  <si>
    <t>MARTHAPUR (ODSSP)</t>
  </si>
  <si>
    <t>VYASASORAVAR (IPDS)</t>
  </si>
  <si>
    <t>FIRE STATION (IPDS)</t>
  </si>
  <si>
    <t>TALAGARH</t>
  </si>
  <si>
    <t>TELEPHONE EXCHANGE</t>
  </si>
  <si>
    <t>DAMODARPUR (ODSSP)</t>
  </si>
  <si>
    <t>HARIPUR (ODSSP)</t>
  </si>
  <si>
    <t>OLIYA IBS</t>
  </si>
  <si>
    <t>KUMUDI</t>
  </si>
  <si>
    <t>PANIKOLI</t>
  </si>
  <si>
    <t>JAJPUR TOWN</t>
  </si>
  <si>
    <t>SUNDARIMUHIN</t>
  </si>
  <si>
    <t>MEGALIFT</t>
  </si>
  <si>
    <t>KANTIPADIA (ODSSP)</t>
  </si>
  <si>
    <t>DHAMDARA (ODSSP)</t>
  </si>
  <si>
    <t>BASANTIPADIA (ODSSP)</t>
  </si>
  <si>
    <t>BOULANGA</t>
  </si>
  <si>
    <t>MANSARA</t>
  </si>
  <si>
    <t>PRETIPUR(BETANA) (ODSSP)</t>
  </si>
  <si>
    <t>CHITRAKULA /BARABATI (ODSSP)</t>
  </si>
  <si>
    <t>BARUAN(ODSSP)</t>
  </si>
  <si>
    <t>KACHERIGAON</t>
  </si>
  <si>
    <t>KUAKHIA</t>
  </si>
  <si>
    <t>JARAKA</t>
  </si>
  <si>
    <t>NARASINGHPUR (ODSSP)</t>
  </si>
  <si>
    <t>KUNTAPATNA</t>
  </si>
  <si>
    <t>ARUHA</t>
  </si>
  <si>
    <t>NEULAPUR</t>
  </si>
  <si>
    <t>KABATABANDHA</t>
  </si>
  <si>
    <t>SUJANPUR</t>
  </si>
  <si>
    <t>BALIA (ODSSP)</t>
  </si>
  <si>
    <t>JUDIA</t>
  </si>
  <si>
    <t>KEONJHAR (GAMBARIA)</t>
  </si>
  <si>
    <t>RAISUAN (ODSSP)</t>
  </si>
  <si>
    <t>KEMSADA</t>
  </si>
  <si>
    <t>KRUSHNAPUR</t>
  </si>
  <si>
    <t>BANSAPAL</t>
  </si>
  <si>
    <t>KUSAKALA (ODSSP)</t>
  </si>
  <si>
    <t>SUAKATHI (ODSSP)</t>
  </si>
  <si>
    <t>BEGUNAPOSI (ODSSP)</t>
  </si>
  <si>
    <t>UDAYPUR</t>
  </si>
  <si>
    <t>MACHAGADA (ODSSP)</t>
  </si>
  <si>
    <t>MACHAGADA</t>
  </si>
  <si>
    <t>JYOTIPUR (ODSSP)</t>
  </si>
  <si>
    <t>NANDAPUR</t>
  </si>
  <si>
    <t>FULKANLEI</t>
  </si>
  <si>
    <t>KHIREITANGARI (ODSSP)</t>
  </si>
  <si>
    <t>MAIDANKEL</t>
  </si>
  <si>
    <t>MARSUAN</t>
  </si>
  <si>
    <t>KENDEIPOSI (ODSSP)</t>
  </si>
  <si>
    <t>DENUVA</t>
  </si>
  <si>
    <t>SHARDHAPUR</t>
  </si>
  <si>
    <t>MUSAKHORI (ODSSP)</t>
  </si>
  <si>
    <t>PATANA</t>
  </si>
  <si>
    <t>JODA(HIRAKUD COLONY) (ODSSP)</t>
  </si>
  <si>
    <t>JURUDI</t>
  </si>
  <si>
    <t>BASUDEVPUR (ODSSP)</t>
  </si>
  <si>
    <t>RAMCHANDRAPUR</t>
  </si>
  <si>
    <t>REMULI</t>
  </si>
  <si>
    <t>UKHUNDA (ODSSP)</t>
  </si>
  <si>
    <t>UKHUNDA</t>
  </si>
  <si>
    <t>SUNDARA (BARBIL)</t>
  </si>
  <si>
    <t>KALINGA</t>
  </si>
  <si>
    <t>BHADRASAHI</t>
  </si>
  <si>
    <t>FAKIRPUR</t>
  </si>
  <si>
    <t>SALABANI (ODSSP)</t>
  </si>
  <si>
    <t>REKUTIA (ODSSP)</t>
  </si>
  <si>
    <t>RAMACHANDRAPUR</t>
  </si>
  <si>
    <t>SAINKUL (ODSSP)</t>
  </si>
  <si>
    <t>CHENAPADI (ODSSP)</t>
  </si>
  <si>
    <t>BANTH</t>
  </si>
  <si>
    <t>SALANIA (ODSSP)</t>
  </si>
  <si>
    <t>BIDYADHARAPUR</t>
  </si>
  <si>
    <t>BAULA(Bidyadharpur)</t>
  </si>
  <si>
    <t>DHENKA (ODSSP)</t>
  </si>
  <si>
    <t>GHATAGAON (ODSSP)</t>
  </si>
  <si>
    <t>PANDAPADA (ODSSP)</t>
  </si>
  <si>
    <t>RUTISILA</t>
  </si>
  <si>
    <t>PIPILIA (ODSSP)</t>
  </si>
  <si>
    <t>BHAGAMUNDA (ODSSP)</t>
  </si>
  <si>
    <t>DHAENKIKOTE</t>
  </si>
  <si>
    <t>HARICHANDANPUR</t>
  </si>
  <si>
    <t>BADAPALASAPAL</t>
  </si>
  <si>
    <t>HARICHANDANPUR STN(2x100)</t>
  </si>
  <si>
    <t>JANGHIRA (ODSSP)</t>
  </si>
  <si>
    <t>BALARIPOSI</t>
  </si>
  <si>
    <t>(33kV+11kV)</t>
  </si>
  <si>
    <t>MF</t>
  </si>
  <si>
    <t>OPT01170</t>
  </si>
  <si>
    <t>BST Bill</t>
  </si>
  <si>
    <t>Solar Import</t>
  </si>
  <si>
    <t>DAHISADA</t>
  </si>
  <si>
    <t>BHATAPADA</t>
  </si>
  <si>
    <t>MALABADA</t>
  </si>
  <si>
    <t>BARANDUA</t>
  </si>
  <si>
    <t>NARASINGHAPUR</t>
  </si>
  <si>
    <t>RAHANJA INDUSTRIAL</t>
  </si>
  <si>
    <t>ANAHARPUR</t>
  </si>
  <si>
    <t>RANAJIT</t>
  </si>
  <si>
    <t>NAAMI</t>
  </si>
  <si>
    <t>MPC</t>
  </si>
  <si>
    <t>SALABANI SHAHI (ODSSP)</t>
  </si>
  <si>
    <t>KCPUR</t>
  </si>
  <si>
    <t>MAHULIA</t>
  </si>
  <si>
    <t>JHINKIRIA</t>
  </si>
  <si>
    <t>JAMUPASI &amp;HAMBALABA FDR (AMPLOBA)</t>
  </si>
  <si>
    <t>JAGMOHANPUR (ODSSP)</t>
  </si>
  <si>
    <t>RABA</t>
  </si>
  <si>
    <t>SUAKATI TOWN FDR</t>
  </si>
  <si>
    <t>SDO-I BALASORE</t>
  </si>
  <si>
    <t>SDO-II BALASORE</t>
  </si>
  <si>
    <t>SDO BASTA</t>
  </si>
  <si>
    <t>SDO JAMSULI</t>
  </si>
  <si>
    <t>SDO JALESWAR</t>
  </si>
  <si>
    <t>SDO BHOGRAI</t>
  </si>
  <si>
    <t>RE SDO-II BALASORE</t>
  </si>
  <si>
    <t>RE SDO-I BALASORE</t>
  </si>
  <si>
    <t>SDO NILGIRI</t>
  </si>
  <si>
    <t>SDO SORO</t>
  </si>
  <si>
    <t>SDO BAHANAGA</t>
  </si>
  <si>
    <t>SDO MARKONA</t>
  </si>
  <si>
    <t>SDO KHAIRA</t>
  </si>
  <si>
    <t>SDO-I BHADRAK</t>
  </si>
  <si>
    <t>SDO TIHIDI</t>
  </si>
  <si>
    <t>SDO BASUDEVPUR</t>
  </si>
  <si>
    <t>SDO-II BHADRAK</t>
  </si>
  <si>
    <t>SDO DHAMARA</t>
  </si>
  <si>
    <t>SDO DHAMANAGAR</t>
  </si>
  <si>
    <t>SDO BHADRAK RURAL(CONSTRUCTION)</t>
  </si>
  <si>
    <t>SDO ASURALI</t>
  </si>
  <si>
    <t>SDO BARIPADA</t>
  </si>
  <si>
    <t>SDO BETNOTI</t>
  </si>
  <si>
    <t>SDO RURAL</t>
  </si>
  <si>
    <t>SDO KULIANA</t>
  </si>
  <si>
    <t>SDO MORODA</t>
  </si>
  <si>
    <t>SDO UDALA</t>
  </si>
  <si>
    <t>SDO KHUNTA</t>
  </si>
  <si>
    <t>SDO-I RAIRANGPUR</t>
  </si>
  <si>
    <t>SDO KARANJIA</t>
  </si>
  <si>
    <t>SDO-II RAIRANGPUR</t>
  </si>
  <si>
    <t>SDO JOSHIPUR</t>
  </si>
  <si>
    <t>SDO JAJPUR ROAD</t>
  </si>
  <si>
    <t>SDO DUBURI</t>
  </si>
  <si>
    <t>SDO PANIKOILI</t>
  </si>
  <si>
    <t>SDO JAJPUR TOWN</t>
  </si>
  <si>
    <t>SDO DASARATHPUR</t>
  </si>
  <si>
    <t>SDO BINJHARPUR</t>
  </si>
  <si>
    <t>SDO KUAKHIA</t>
  </si>
  <si>
    <t>SDO DHARMASALA</t>
  </si>
  <si>
    <t>SDO BARI</t>
  </si>
  <si>
    <t>SDO-I KEONJHAR</t>
  </si>
  <si>
    <t>SDO-II KEONJHAR</t>
  </si>
  <si>
    <t>SDO TURMUNGA</t>
  </si>
  <si>
    <t>SDO JODA</t>
  </si>
  <si>
    <t>SDO CHAMPUA</t>
  </si>
  <si>
    <t>SDO BARBIL</t>
  </si>
  <si>
    <t>SDO ANANDAPUR</t>
  </si>
  <si>
    <t>SDO BIDYADHARPUR</t>
  </si>
  <si>
    <t>SDO GHATGAON</t>
  </si>
  <si>
    <t>KHAIRA BAZAR</t>
  </si>
  <si>
    <t>UMAPADA</t>
  </si>
  <si>
    <t>1. Feeder wise Consumer Mapping is ongoing for the balance feeders and verification of tagging is in process. The loss details for rest of the feeders will be provided into the subsequent quarter reports.
2. Since, Feeder wise GIS Consumer Mapping is in progress across the utility, the losses will be refined post consumer mapping of some high loss feeders.</t>
  </si>
  <si>
    <t>1. Currently DT level data is available at division level. Feeder wise DT level data will be furnished after complete GIS mapping.
2. Non-communicating meter includes faulty meter also whose rectifcation is going on along with the field team and BA Staff.</t>
  </si>
  <si>
    <t>B.138</t>
  </si>
  <si>
    <t>Open Access, Captive including Stn. Aux. Consumption</t>
  </si>
  <si>
    <t>DHANIPUR</t>
  </si>
  <si>
    <t>BAHABALPUR</t>
  </si>
  <si>
    <t>INDUSTRIAL-1</t>
  </si>
  <si>
    <t>JANKHARAI(Balisuan)</t>
  </si>
  <si>
    <t>PARIKHI</t>
  </si>
  <si>
    <t>BIOTEC</t>
  </si>
  <si>
    <t>BUSULIPUR</t>
  </si>
  <si>
    <t>PURAN</t>
  </si>
  <si>
    <t>PHATAARJUNA</t>
  </si>
  <si>
    <t>CHUDAMANI-IND</t>
  </si>
  <si>
    <t>MOUSUDHA</t>
  </si>
  <si>
    <t>BARADA</t>
  </si>
  <si>
    <t>BHAGAMUNDA</t>
  </si>
  <si>
    <t>TELKOI TOWN</t>
  </si>
  <si>
    <t>ORALI</t>
  </si>
  <si>
    <t>Mr. Gajanan Kale</t>
  </si>
  <si>
    <t>1st April, 2025 - 30th Jun, 2025</t>
  </si>
  <si>
    <t>OPT01039</t>
  </si>
  <si>
    <t>APM03836</t>
  </si>
  <si>
    <t>APM03866</t>
  </si>
  <si>
    <t>APM03867</t>
  </si>
  <si>
    <t>APM12570</t>
  </si>
  <si>
    <t>OPT02302</t>
  </si>
  <si>
    <t>OPT02303</t>
  </si>
  <si>
    <t>OPT01863</t>
  </si>
  <si>
    <t>OPT02536</t>
  </si>
  <si>
    <t>OPT02538</t>
  </si>
  <si>
    <t>OPT02542</t>
  </si>
  <si>
    <t>OPT04645</t>
  </si>
  <si>
    <t>OPT01886</t>
  </si>
  <si>
    <t>OPT02215</t>
  </si>
  <si>
    <t>OPT02218</t>
  </si>
  <si>
    <t>Open Access, Solar &amp; Stn. Aux. Consumption</t>
  </si>
  <si>
    <t>BARIPADA</t>
  </si>
  <si>
    <t>KEONJHAR</t>
  </si>
  <si>
    <t>BED BASTA</t>
  </si>
  <si>
    <t>BED BARIPADA</t>
  </si>
  <si>
    <t>JED JAJPUR ROAD</t>
  </si>
  <si>
    <t>JTED JAJPUR</t>
  </si>
  <si>
    <t>KED KUAKHIA</t>
  </si>
  <si>
    <t>JED JODA</t>
  </si>
  <si>
    <t>BAMUL</t>
  </si>
  <si>
    <t>CITY CLINIC</t>
  </si>
  <si>
    <t>BALASORE-II</t>
  </si>
  <si>
    <t>KURUDA BAZAR</t>
  </si>
  <si>
    <t>SIMULIA</t>
  </si>
  <si>
    <t>SHAYAMNAGARCHAPALA (ODSSP)</t>
  </si>
  <si>
    <t>GUJADIHA (ODSSP)</t>
  </si>
  <si>
    <t>BASUDA</t>
  </si>
  <si>
    <t>ODANGI</t>
  </si>
  <si>
    <t>AMARA</t>
  </si>
  <si>
    <t>CHHANUA (ODSSP)</t>
  </si>
  <si>
    <t>CHHANUA</t>
  </si>
  <si>
    <t>BRAMHANDA</t>
  </si>
  <si>
    <t>NO-II</t>
  </si>
  <si>
    <t>MALISAHI</t>
  </si>
  <si>
    <t>BERHAMPUR (ODSSP)</t>
  </si>
  <si>
    <t>DANDAHARIPUR</t>
  </si>
  <si>
    <t>JAMUJHADI RICE MILL</t>
  </si>
  <si>
    <t>KURUNTA</t>
  </si>
  <si>
    <t>BADAPOKHARI (ODSSP)</t>
  </si>
  <si>
    <t>CIRCUIT HOUSE</t>
  </si>
  <si>
    <t>BRAMHABARADA (RGGVY)</t>
  </si>
  <si>
    <t>BANDHADHIA</t>
  </si>
  <si>
    <t>MOHARAMPUR</t>
  </si>
  <si>
    <t>BILANA (ODSSP)</t>
  </si>
  <si>
    <t>BODAK</t>
  </si>
  <si>
    <t>PADAMPUR (ODSSP)</t>
  </si>
  <si>
    <t>KOPAGADIA</t>
  </si>
  <si>
    <t>BARAHAPUR (ODSSP)</t>
  </si>
  <si>
    <t>BACHHADA</t>
  </si>
  <si>
    <t>TALANGA (ODSSP)</t>
  </si>
  <si>
    <t>TALANG</t>
  </si>
  <si>
    <t>KALIDASHPUR</t>
  </si>
  <si>
    <t>DHAMARA INDUSTRIAL</t>
  </si>
  <si>
    <t>KAITHKHOLA</t>
  </si>
  <si>
    <t>BAHUDARADA</t>
  </si>
  <si>
    <t>KAUPUR</t>
  </si>
  <si>
    <t>ANIJO</t>
  </si>
  <si>
    <t>TILO</t>
  </si>
  <si>
    <t>LIC</t>
  </si>
  <si>
    <t>PALBANI</t>
  </si>
  <si>
    <t>LAL BAZAR</t>
  </si>
  <si>
    <t>COLLECTOR</t>
  </si>
  <si>
    <t>AMBICA UG</t>
  </si>
  <si>
    <t>KOSTHA</t>
  </si>
  <si>
    <t>SULIAPADA</t>
  </si>
  <si>
    <t>RANGAMATIA NEW</t>
  </si>
  <si>
    <t>BALDHIA</t>
  </si>
  <si>
    <t>RANGAMATIA OLD</t>
  </si>
  <si>
    <t>GADARGADI</t>
  </si>
  <si>
    <t>DAMURADIHA</t>
  </si>
  <si>
    <t>SARASKANA</t>
  </si>
  <si>
    <t>JARPOKHARIA</t>
  </si>
  <si>
    <t>SARAGACHIDA (ODSSP)</t>
  </si>
  <si>
    <t>JOKA</t>
  </si>
  <si>
    <t>HAREKRUSHNAPUR</t>
  </si>
  <si>
    <t>BAUNSULI</t>
  </si>
  <si>
    <t>PADADIHA</t>
  </si>
  <si>
    <t>RATHIPUR</t>
  </si>
  <si>
    <t>KUSHALDA</t>
  </si>
  <si>
    <t>DUKURA</t>
  </si>
  <si>
    <t>MARKUNDI</t>
  </si>
  <si>
    <t>CHANDADHIA</t>
  </si>
  <si>
    <t>KULGI</t>
  </si>
  <si>
    <t>GORUMAHISANI (ODSSP)</t>
  </si>
  <si>
    <t>GORUMAHISANI BAZAR</t>
  </si>
  <si>
    <t>BADAMPAHAD-1 &amp; 2</t>
  </si>
  <si>
    <t>HATBADRA</t>
  </si>
  <si>
    <t>ANGARPADA</t>
  </si>
  <si>
    <t>BYPASS</t>
  </si>
  <si>
    <t>KUSUNPUR</t>
  </si>
  <si>
    <t>COLLEGE</t>
  </si>
  <si>
    <t>SALAKANA</t>
  </si>
  <si>
    <t>461114A03</t>
  </si>
  <si>
    <t>RAGADI (ODSSP)</t>
  </si>
  <si>
    <t>461114A02</t>
  </si>
  <si>
    <t>461114A01</t>
  </si>
  <si>
    <t>461114B02</t>
  </si>
  <si>
    <t>JAINTALA</t>
  </si>
  <si>
    <t>TELEBAHALI</t>
  </si>
  <si>
    <t>461113C03</t>
  </si>
  <si>
    <t>BARGADIA</t>
  </si>
  <si>
    <t>TAMAKA (DEULAKANA)</t>
  </si>
  <si>
    <t>DAMODARPUR&amp; BANDHANGAON</t>
  </si>
  <si>
    <t>HATIBARI &amp; PINGAL</t>
  </si>
  <si>
    <t>LALBAG (ODSSP)</t>
  </si>
  <si>
    <t>BAZARGHAT</t>
  </si>
  <si>
    <t>CHADEIDHARA (ODSSP)</t>
  </si>
  <si>
    <t>NARANPUR (ODSSP)</t>
  </si>
  <si>
    <t>ORIA GUDA</t>
  </si>
  <si>
    <t>KANJIPANI</t>
  </si>
  <si>
    <t>FULJHAR</t>
  </si>
  <si>
    <t>JYOTIPUR</t>
  </si>
  <si>
    <t>KHIREITANGARI</t>
  </si>
  <si>
    <t>TURMUNGA</t>
  </si>
  <si>
    <t>TURUMUNGA MARKET</t>
  </si>
  <si>
    <t>BARBIL</t>
  </si>
  <si>
    <t>BILA</t>
  </si>
  <si>
    <t>MALARPADA</t>
  </si>
  <si>
    <t>MACHHAGARH</t>
  </si>
  <si>
    <t>MUSAKHORI</t>
  </si>
  <si>
    <t>CHAMPUA</t>
  </si>
  <si>
    <t>KANJIASULA (ODSSP)</t>
  </si>
  <si>
    <t>SOYABALI</t>
  </si>
  <si>
    <t>PANDUA</t>
  </si>
  <si>
    <t>NUAGAON</t>
  </si>
  <si>
    <t>HATADIHI</t>
  </si>
  <si>
    <t>SALANIA</t>
  </si>
  <si>
    <t>PANDAPADA</t>
  </si>
  <si>
    <t>HANTIBARI</t>
  </si>
  <si>
    <t>TANDIBEDA</t>
  </si>
  <si>
    <t>Period From 1st April, 2025 - 30th Jun, 2025</t>
  </si>
  <si>
    <t>Period from 1st April, 2025 - 30th Jun, 2025</t>
  </si>
  <si>
    <t>Annexure - 1 : Proforma for Quarterly Consumer Category-wise Subsidy Billed/Received/Due for period 1st April, 2025 - 30th Jun, 2025</t>
  </si>
  <si>
    <t>Q1</t>
  </si>
  <si>
    <t>DT-wise losses (please add more rows as per requirement)</t>
  </si>
  <si>
    <t>a. Division-wise Status of DT level metering (pls add more rows as per requirement)
(Please fill in the data for each division during the reporting period)</t>
  </si>
  <si>
    <t>Zone Name</t>
  </si>
  <si>
    <t>Circle Name</t>
  </si>
  <si>
    <t>Division Name</t>
  </si>
  <si>
    <t>Total no of DT on Feeder</t>
  </si>
  <si>
    <t>No of unmetered DTs</t>
  </si>
  <si>
    <t>No of metered DTs</t>
  </si>
  <si>
    <t>No of DTs with functional meters</t>
  </si>
  <si>
    <t xml:space="preserve"> AMR metered (Communicable)  </t>
  </si>
  <si>
    <t>AMI metered (Communicable)</t>
  </si>
  <si>
    <t>Non-AMR/AMI Metered (non- communicable)</t>
  </si>
  <si>
    <t xml:space="preserve">Communicating (total No out of 7 and 8) </t>
  </si>
  <si>
    <t>Non communicating(total No out of 7, 8 and 9)</t>
  </si>
  <si>
    <t>B. Details of DT-wise losses (please add more rows as per requirement)</t>
  </si>
  <si>
    <t xml:space="preserve">Name of the Sub-station </t>
  </si>
  <si>
    <t xml:space="preserve">Substation Code </t>
  </si>
  <si>
    <t xml:space="preserve">Name of the 11 kV Feeder </t>
  </si>
  <si>
    <t xml:space="preserve">Feeder Code </t>
  </si>
  <si>
    <t xml:space="preserve">Name of the Location where DT situated </t>
  </si>
  <si>
    <t xml:space="preserve">DT code </t>
  </si>
  <si>
    <t>Predominant consumer type of DT (Domestic/Industrial/Agriculture/Mixed)</t>
  </si>
  <si>
    <t>Type of metering AMR/AMI/ Communicable/Conventional metered/Un metered</t>
  </si>
  <si>
    <t>Status of Meter-whether  Functional (Yes/No)</t>
  </si>
  <si>
    <t>% of data received automatically (if AMR/AMI)</t>
  </si>
  <si>
    <t xml:space="preserve">No. of Connected Consumers </t>
  </si>
  <si>
    <t>Input Energy (MU) 
(A)</t>
  </si>
  <si>
    <t>Billed Energy (MU)
 (B)</t>
  </si>
  <si>
    <t>Loss  (MU)
(A-B)</t>
  </si>
  <si>
    <t xml:space="preserve">% DT Loss 
(A-B)/A </t>
  </si>
  <si>
    <t>HOTEL ANITA</t>
  </si>
  <si>
    <t>SHANTI NIWAS CHAK</t>
  </si>
  <si>
    <t>TAPAN BARMM COMPLEX</t>
  </si>
  <si>
    <t>SHAKTIPEETH</t>
  </si>
  <si>
    <t>Chief Construction office 100 kva kukudapoda</t>
  </si>
  <si>
    <t>City clinic 100 kva</t>
  </si>
  <si>
    <t>Bhalia Dang</t>
  </si>
  <si>
    <t>CHANDANI POKHARI</t>
  </si>
  <si>
    <t>CHANDAANI PADIA</t>
  </si>
  <si>
    <t>Arad Bazar</t>
  </si>
  <si>
    <t>Haripur</t>
  </si>
  <si>
    <t>Bhaskarganj B</t>
  </si>
  <si>
    <t>BUS STAND ROAD SIDE</t>
  </si>
  <si>
    <t>BISWAGURU 3</t>
  </si>
  <si>
    <t>BALIA PANCHAYAT OFFICE</t>
  </si>
  <si>
    <t>Uttam Nagar IPDS</t>
  </si>
  <si>
    <t>11 KV Poduapur IPDS-2</t>
  </si>
  <si>
    <t>DAV School</t>
  </si>
  <si>
    <t>WATER PUMP</t>
  </si>
  <si>
    <t>Natabar Behera 11 kv</t>
  </si>
  <si>
    <t>Sarangi</t>
  </si>
  <si>
    <t>Baragachha samalpur</t>
  </si>
  <si>
    <t>Minati mohapatra IPDS 100KVA</t>
  </si>
  <si>
    <t>DOULIPOKHARI</t>
  </si>
  <si>
    <t>GOLAPOKHARI IPDS-3</t>
  </si>
  <si>
    <t>CHANCH LANE IPDS</t>
  </si>
  <si>
    <t>PARSHURAM SAHU</t>
  </si>
  <si>
    <t>MANIKHAMB</t>
  </si>
  <si>
    <t>SAMBAD OFFICE CHHAK</t>
  </si>
  <si>
    <t>NEAR TELENGA SAHI POLICE LINE SQUARE</t>
  </si>
  <si>
    <t>DRDA OFFICE 63KVA</t>
  </si>
  <si>
    <t>PRAMILA HOUSE FRONT 100KVA</t>
  </si>
  <si>
    <t>VIMPURE KANYA NAGARI PADA</t>
  </si>
  <si>
    <t>SWAPNESWAR SHIVA TEMPLE</t>
  </si>
  <si>
    <t>MAA BATOMANGALA 250KVA</t>
  </si>
  <si>
    <t>FM COLLEGE 250KVA</t>
  </si>
  <si>
    <t>NAYANA KUMARI 250KVA</t>
  </si>
  <si>
    <t>KETHILIK-PODA IPDS</t>
  </si>
  <si>
    <t>Technical field IPDS</t>
  </si>
  <si>
    <t>Choudhury sahi</t>
  </si>
  <si>
    <t>Town Thana-2</t>
  </si>
  <si>
    <t>Parbati Nagar IPDS 2</t>
  </si>
  <si>
    <t>LALA BAZAR IPDS</t>
  </si>
  <si>
    <t>NORTH HOTEL</t>
  </si>
  <si>
    <t>Niliobey New colony</t>
  </si>
  <si>
    <t>Hanuman Mandir IPDS</t>
  </si>
  <si>
    <t>Post office ATM front 100kva</t>
  </si>
  <si>
    <t>SALTEK COLONY 1</t>
  </si>
  <si>
    <t>SALETAK COLONY IPDS</t>
  </si>
  <si>
    <t>Shankar Steel</t>
  </si>
  <si>
    <t>Jail Road IPDS</t>
  </si>
  <si>
    <t>Jail 100kva</t>
  </si>
  <si>
    <t>Jail IPDS</t>
  </si>
  <si>
    <t>NUA POKHARI</t>
  </si>
  <si>
    <t>MALLIK SAHI</t>
  </si>
  <si>
    <t>BHUJAKHILAPIR IPDS</t>
  </si>
  <si>
    <t>DIGIRIAN IPDS-1</t>
  </si>
  <si>
    <t>KANAKA DURGA 100KVA</t>
  </si>
  <si>
    <t>GOBGAON CHHAKA IPDS</t>
  </si>
  <si>
    <t>Muniprada IPDS</t>
  </si>
  <si>
    <t>SUNAR GALI IPDS</t>
  </si>
  <si>
    <t>Mandal Bagicha IPDS</t>
  </si>
  <si>
    <t>Balighat 100kva IPDS</t>
  </si>
  <si>
    <t>Chunbhati 500kva</t>
  </si>
  <si>
    <t>63KVA VIP COLONY DTR</t>
  </si>
  <si>
    <t>DARAJEE POKHARI</t>
  </si>
  <si>
    <t>FLYING SCHOOL IPDS</t>
  </si>
  <si>
    <t>Vetenary office</t>
  </si>
  <si>
    <t>INDUSTRIAL TRAINING INSTITUTE</t>
  </si>
  <si>
    <t>ORDER BAZAR ITI, IPDS</t>
  </si>
  <si>
    <t>Talasai Chunabhati IPDS-1</t>
  </si>
  <si>
    <t>SRINIK COLLEGE IPDS</t>
  </si>
  <si>
    <t>Sport Hostel IPDS-1</t>
  </si>
  <si>
    <t>Sport Hostel ipds-2</t>
  </si>
  <si>
    <t>Aparna club IPDS</t>
  </si>
  <si>
    <t>APPURNA O LOCK</t>
  </si>
  <si>
    <t>MISHRABABU GALI S.S</t>
  </si>
  <si>
    <t>Halder sahi</t>
  </si>
  <si>
    <t>RAJBAT GARHI</t>
  </si>
  <si>
    <t>Bose colony-2 100kva</t>
  </si>
  <si>
    <t>Angaragadia Gopagaon JE House</t>
  </si>
  <si>
    <t>Thaneswari temple</t>
  </si>
  <si>
    <t>Kalyani Nagar 100kva</t>
  </si>
  <si>
    <t>Asanagar, FM Nagar</t>
  </si>
  <si>
    <t>Satya Siba Temple 100kva</t>
  </si>
  <si>
    <t>DURGA MANDAP</t>
  </si>
  <si>
    <t>Manoranjan Tea stall</t>
  </si>
  <si>
    <t>Mangala Mandir 100kva</t>
  </si>
  <si>
    <t>FM Nagar 100kva</t>
  </si>
  <si>
    <t>Isaneswar 100kva IPDS</t>
  </si>
  <si>
    <t>100kva Modern public school</t>
  </si>
  <si>
    <t>Near Law college</t>
  </si>
  <si>
    <t>100KVA NARAYAN MANDIR</t>
  </si>
  <si>
    <t>SRI RAMPUR IPDS</t>
  </si>
  <si>
    <t>Meghadamburu modem public school</t>
  </si>
  <si>
    <t>Pragati line IPDS</t>
  </si>
  <si>
    <t>ITI FIELD</t>
  </si>
  <si>
    <t>TECNO INDIA SS</t>
  </si>
  <si>
    <t>Circuit House 250kva</t>
  </si>
  <si>
    <t>ADM Squre IPDS</t>
  </si>
  <si>
    <t>Bairam Nagar(IPDS)</t>
  </si>
  <si>
    <t>Chapulia 500kva</t>
  </si>
  <si>
    <t>Karanjia IPDS</t>
  </si>
  <si>
    <t>Chapulia IPDS</t>
  </si>
  <si>
    <t>MERAYN(B.M.E) BALESWAR</t>
  </si>
  <si>
    <t>GHAGARPAL IPDS</t>
  </si>
  <si>
    <t>NUAGAON IPDS</t>
  </si>
  <si>
    <t>SHIV MANDIR</t>
  </si>
  <si>
    <t>MANGALPUR DURGAMANDIR SS</t>
  </si>
  <si>
    <t>BALI SAHI IPDS</t>
  </si>
  <si>
    <t>MACHHA MARKET IPDS</t>
  </si>
  <si>
    <t>REMUNA MEDICAL COLLEGE</t>
  </si>
  <si>
    <t>Block Office 500kva</t>
  </si>
  <si>
    <t>SRI KRUSHNAPUR WATER PARK</t>
  </si>
  <si>
    <t>REMUNA COLLEGE</t>
  </si>
  <si>
    <t>REMUNA HATTO</t>
  </si>
  <si>
    <t>L&amp;T FILD POKHARI</t>
  </si>
  <si>
    <t>JAGESWAR 100KVA</t>
  </si>
  <si>
    <t>JAGESWAR IPDS</t>
  </si>
  <si>
    <t>63KVA LANKA DTR</t>
  </si>
  <si>
    <t>Kameswar temple mendhasul</t>
  </si>
  <si>
    <t>sainagar IPDS</t>
  </si>
  <si>
    <t>KHAPRAPADA</t>
  </si>
  <si>
    <t>BELA</t>
  </si>
  <si>
    <t>AMARDA INFRONT OF RI OFFICE</t>
  </si>
  <si>
    <t>NISCHITPUR</t>
  </si>
  <si>
    <t>TENEULIA</t>
  </si>
  <si>
    <t>LEMBHUBADI</t>
  </si>
  <si>
    <t>KADRAYA PANCHAYAT OFFICE</t>
  </si>
  <si>
    <t>BINJAPUR</t>
  </si>
  <si>
    <t>BAITAPADA</t>
  </si>
  <si>
    <t>BHELURA MARKET</t>
  </si>
  <si>
    <t>VELORA CHHAKA</t>
  </si>
  <si>
    <t>RAJGHAT MACHHA MARKET</t>
  </si>
  <si>
    <t>JUNABANDA BASTAMA SAHI</t>
  </si>
  <si>
    <t>BANIAMARI</t>
  </si>
  <si>
    <t>KADRAIYA MASJID</t>
  </si>
  <si>
    <t>TEGHARI</t>
  </si>
  <si>
    <t>SUNPUR-1</t>
  </si>
  <si>
    <t>SANTUSHPURA CHHAKA</t>
  </si>
  <si>
    <t>KUNDUPUR</t>
  </si>
  <si>
    <t>100KV BASTA BLOCK BACK SIDE</t>
  </si>
  <si>
    <t>BAGAL DHIA-1</t>
  </si>
  <si>
    <t>PANCHABATIA</t>
  </si>
  <si>
    <t>PANI NAGAR</t>
  </si>
  <si>
    <t>BIRIPADA</t>
  </si>
  <si>
    <t>BEHIND RAJGHAT SECTION OFFICE</t>
  </si>
  <si>
    <t>100KVA BAHARDA BAZAR</t>
  </si>
  <si>
    <t>DATTAPUR</t>
  </si>
  <si>
    <t>100KV BASTA SAI MANDIR</t>
  </si>
  <si>
    <t>100KV BASTA</t>
  </si>
  <si>
    <t>SAGAR DRESS HOUSE</t>
  </si>
  <si>
    <t>100KV BASTA HEAD QUARTER</t>
  </si>
  <si>
    <t>100 KVA NUAWAGA</t>
  </si>
  <si>
    <t>DHANUKUJA</t>
  </si>
  <si>
    <t>PANDURUNGING</t>
  </si>
  <si>
    <t>PEGARPADA</t>
  </si>
  <si>
    <t>BADAKHUDI</t>
  </si>
  <si>
    <t>BADA DHANADI</t>
  </si>
  <si>
    <t>BANSHI BAZAR</t>
  </si>
  <si>
    <t>HADAPAD GALI NEAR</t>
  </si>
  <si>
    <t>SARTHA BAIDYANATH MANDIR</t>
  </si>
  <si>
    <t>ABHIRAPADA</t>
  </si>
  <si>
    <t>BISIGADIPUR</t>
  </si>
  <si>
    <t>KUNDULI MARKET</t>
  </si>
  <si>
    <t>NIMAPADA CHHAKA</t>
  </si>
  <si>
    <t>JHINJAPURA SRADHASAI</t>
  </si>
  <si>
    <t>GAMHANUNDI-2</t>
  </si>
  <si>
    <t>PAHANA</t>
  </si>
  <si>
    <t>GUDUDIHA</t>
  </si>
  <si>
    <t>DAYPADA-1</t>
  </si>
  <si>
    <t>GHAMBHANANDI-2</t>
  </si>
  <si>
    <t>KAHANDA</t>
  </si>
  <si>
    <t>BRUNDABANPUR</t>
  </si>
  <si>
    <t>DANDI</t>
  </si>
  <si>
    <t>DHAKHINA SARISA</t>
  </si>
  <si>
    <t>100KV DARDA</t>
  </si>
  <si>
    <t>PALASIA</t>
  </si>
  <si>
    <t>BASUCHAKURI</t>
  </si>
  <si>
    <t>100KV JAMALPUR-2</t>
  </si>
  <si>
    <t>DARADA MARKET</t>
  </si>
  <si>
    <t>MACHIA</t>
  </si>
  <si>
    <t>AKDALIA</t>
  </si>
  <si>
    <t>GUHIRI GADIYA</t>
  </si>
  <si>
    <t>SARISA</t>
  </si>
  <si>
    <t>BANIADHIA</t>
  </si>
  <si>
    <t>BELI-2</t>
  </si>
  <si>
    <t>CHAKARDA-2</t>
  </si>
  <si>
    <t>BAISIDA-1</t>
  </si>
  <si>
    <t>DHITPURA</t>
  </si>
  <si>
    <t>NABDA</t>
  </si>
  <si>
    <t>100 KVA BARADIHA</t>
  </si>
  <si>
    <t>SIMULIA NEAR SENDRI</t>
  </si>
  <si>
    <t>DANEIPUR</t>
  </si>
  <si>
    <t>SASAN DHAKHINA SAHI</t>
  </si>
  <si>
    <t>GAMBHARIA BASTI</t>
  </si>
  <si>
    <t>BEGUNIA UTARA SAHI</t>
  </si>
  <si>
    <t>100KV KAMARGADIA</t>
  </si>
  <si>
    <t>NADABANI</t>
  </si>
  <si>
    <t>100KV NAIKUDI-2</t>
  </si>
  <si>
    <t>NEAR JAMSULI COLLEGE</t>
  </si>
  <si>
    <t>MANATAPAL</t>
  </si>
  <si>
    <t>MUKULISHI TARINI TEMPLE</t>
  </si>
  <si>
    <t>MUKULISHI-1</t>
  </si>
  <si>
    <t>SAMRAIPUR-1</t>
  </si>
  <si>
    <t>SITAPUR</t>
  </si>
  <si>
    <t>KUSIDA</t>
  </si>
  <si>
    <t>NABRA PASCHIMA SAHI</t>
  </si>
  <si>
    <t>GADSAHI BALIAPAL PANDA SAHI</t>
  </si>
  <si>
    <t>UJUDA</t>
  </si>
  <si>
    <t>MANIKPURA</t>
  </si>
  <si>
    <t>BELHUA</t>
  </si>
  <si>
    <t>BELDANDHIA</t>
  </si>
  <si>
    <t>PALASHAI</t>
  </si>
  <si>
    <t>JALESWAR PUR</t>
  </si>
  <si>
    <t>NEAR LNG TEMPLE</t>
  </si>
  <si>
    <t>MANDHATA BAZZAR</t>
  </si>
  <si>
    <t>63 KVA DANGPITA</t>
  </si>
  <si>
    <t>DANGAPITA</t>
  </si>
  <si>
    <t>SARADIHA JUGA SAHI</t>
  </si>
  <si>
    <t>63 KVA NUAGAON MARKET</t>
  </si>
  <si>
    <t>63 KVA KAUMARI SCHOOL</t>
  </si>
  <si>
    <t>ANADEULA</t>
  </si>
  <si>
    <t>CHHOGALIA</t>
  </si>
  <si>
    <t>100KV GOBINDAPUR LONGALESWAR</t>
  </si>
  <si>
    <t>63 KVA BOLANG BAGAL</t>
  </si>
  <si>
    <t>BALONG PURBA SAHI</t>
  </si>
  <si>
    <t>PANCHUPALI CHHAKA</t>
  </si>
  <si>
    <t>SUNDRUKUEI</t>
  </si>
  <si>
    <t>DAKHINA MAHABALA</t>
  </si>
  <si>
    <t>DABRIKA MARKET</t>
  </si>
  <si>
    <t>PANCHUPALI PANCHAYAT OFFICE</t>
  </si>
  <si>
    <t>PANCHUPALI</t>
  </si>
  <si>
    <t>BALICHATRA</t>
  </si>
  <si>
    <t>KATISAHI(MEGA PADA)</t>
  </si>
  <si>
    <t>KATISHAI</t>
  </si>
  <si>
    <t>JAMKUNDA FANDI</t>
  </si>
  <si>
    <t>KALIPADA MARKET</t>
  </si>
  <si>
    <t>RAUTUDA</t>
  </si>
  <si>
    <t>RAUTUDA-2</t>
  </si>
  <si>
    <t>ALADHIA</t>
  </si>
  <si>
    <t>MONIKA SIMULIA</t>
  </si>
  <si>
    <t>JAMTKULA</t>
  </si>
  <si>
    <t>BLOCK CHHAKA</t>
  </si>
  <si>
    <t>100KV BADA SIMULIA</t>
  </si>
  <si>
    <t>100KV KHAGADA PAL</t>
  </si>
  <si>
    <t>100KV KACHUAPADA BALIAPAL</t>
  </si>
  <si>
    <t>SANA MAISADI</t>
  </si>
  <si>
    <t>100KVA PALIA</t>
  </si>
  <si>
    <t>100KV PARADEEPA</t>
  </si>
  <si>
    <t>100KVA SARADA SAI</t>
  </si>
  <si>
    <t>100KV BASTI BALIAPAL</t>
  </si>
  <si>
    <t>SUNGHAMUHA</t>
  </si>
  <si>
    <t>100KVA NAYABALI-1</t>
  </si>
  <si>
    <t>100KVA JKADPAL</t>
  </si>
  <si>
    <t>VISHNUPUR</t>
  </si>
  <si>
    <t>100KVA BISHNUPUR-1</t>
  </si>
  <si>
    <t>100KV DEVOGE-1</t>
  </si>
  <si>
    <t>100KV DEULA</t>
  </si>
  <si>
    <t>100KV DEVOGE-2</t>
  </si>
  <si>
    <t>NEPURA</t>
  </si>
  <si>
    <t>NIKHIRA ITI</t>
  </si>
  <si>
    <t>MAJHIPADA</t>
  </si>
  <si>
    <t>KHALAMUHANI</t>
  </si>
  <si>
    <t>100KV JATHIA</t>
  </si>
  <si>
    <t>63 KVA TARINI MANDIR OLADIHA</t>
  </si>
  <si>
    <t>63 KVA BALIBIL</t>
  </si>
  <si>
    <t>NUYAPUR-1</t>
  </si>
  <si>
    <t>100KVA BALISUAR ROAD DTR</t>
  </si>
  <si>
    <t>CHANDANPOKHARI DTR</t>
  </si>
  <si>
    <t>ANANTAPUR DTR</t>
  </si>
  <si>
    <t>PADHAGAN DTR</t>
  </si>
  <si>
    <t>DHUBEITI DTR</t>
  </si>
  <si>
    <t>100KVA ODANGI DTR</t>
  </si>
  <si>
    <t>BADAGAON DTR</t>
  </si>
  <si>
    <t>CHALIAPDA DTR</t>
  </si>
  <si>
    <t>CHHANPUR-2 DTR</t>
  </si>
  <si>
    <t>CHAMPUR VILLAGE DTR</t>
  </si>
  <si>
    <t>KHANNAGAR MASANIPADA</t>
  </si>
  <si>
    <t>SRIBANTPUR DTR</t>
  </si>
  <si>
    <t>PASCHIMA DTR</t>
  </si>
  <si>
    <t>SOMANATHPUR DTR</t>
  </si>
  <si>
    <t>SARUBUDI DTR</t>
  </si>
  <si>
    <t>RAHANGA DTR</t>
  </si>
  <si>
    <t>KHANTAPADA DTR</t>
  </si>
  <si>
    <t>TAHALIA UP SCHOOL</t>
  </si>
  <si>
    <t>HATAPADA DTR</t>
  </si>
  <si>
    <t>MAHISASURI DTR</t>
  </si>
  <si>
    <t>SAHADA DTR</t>
  </si>
  <si>
    <t>BASANTI CHHAK-2 DTR</t>
  </si>
  <si>
    <t>BOITA DTR</t>
  </si>
  <si>
    <t>MAHARAJPUR DTR</t>
  </si>
  <si>
    <t>DAHIGADIA DTR</t>
  </si>
  <si>
    <t>TALAPADA CHHAKA-1 DTR</t>
  </si>
  <si>
    <t>MALA-2 DTR</t>
  </si>
  <si>
    <t>BAULAPADA DTR</t>
  </si>
  <si>
    <t>MAHAMADABAAD-1</t>
  </si>
  <si>
    <t>UTTAMALLIKA SAHI DTR</t>
  </si>
  <si>
    <t>SRIRAMPUR DTR</t>
  </si>
  <si>
    <t>RASALPUR DTR</t>
  </si>
  <si>
    <t>BARDHANPUR MANDIR</t>
  </si>
  <si>
    <t>BARDHANPUR GAON DTR</t>
  </si>
  <si>
    <t>BANKESWAR DTR</t>
  </si>
  <si>
    <t>BHIMPUR DTR(</t>
  </si>
  <si>
    <t>BHIMPUR POND SIDE</t>
  </si>
  <si>
    <t>GARDACHAK DTR</t>
  </si>
  <si>
    <t>SARAGAN BY SCHOOL DTR</t>
  </si>
  <si>
    <t>HARSHAPURA</t>
  </si>
  <si>
    <t>PALASPUR DTR</t>
  </si>
  <si>
    <t>PURUSOTTAMPUR DTR</t>
  </si>
  <si>
    <t>DALASUSA-1</t>
  </si>
  <si>
    <t>BANGARA DURGA MANDAP DTR</t>
  </si>
  <si>
    <t>GANGUTI DTR</t>
  </si>
  <si>
    <t>RANASAHI UP SCHOOL DTR</t>
  </si>
  <si>
    <t>JHAGADAPADHI-1</t>
  </si>
  <si>
    <t>ALADIA DTR-2</t>
  </si>
  <si>
    <t>PADAMPUR CHHAK-2 DTR</t>
  </si>
  <si>
    <t>SASANGA DTR</t>
  </si>
  <si>
    <t>MALA-1 DTR</t>
  </si>
  <si>
    <t>SASANGA SIBA MANDIR DTR</t>
  </si>
  <si>
    <t>SARAGAON (KHARANA DTR</t>
  </si>
  <si>
    <t>PANCHUPADA-2</t>
  </si>
  <si>
    <t>SIALDA DTR</t>
  </si>
  <si>
    <t>HINJALA DTR</t>
  </si>
  <si>
    <t>JUNAGADIA</t>
  </si>
  <si>
    <t>ICHHAPUR DTR</t>
  </si>
  <si>
    <t>TIAKHIA DTR</t>
  </si>
  <si>
    <t>63 KVA DTR BUANLA</t>
  </si>
  <si>
    <t>100 KVA DTR DOHOPADA</t>
  </si>
  <si>
    <t>FULADI MARKET DTR</t>
  </si>
  <si>
    <t>100 KVA KANTABANIA</t>
  </si>
  <si>
    <t>100KVA DTR NAYAK SAHI</t>
  </si>
  <si>
    <t>KHEDRIPUR DTR</t>
  </si>
  <si>
    <t>PARIKUL 100KVA DTR</t>
  </si>
  <si>
    <t>100KVA KAHANARKUL DTR</t>
  </si>
  <si>
    <t>63KVA SUNARIPADA</t>
  </si>
  <si>
    <t>100KV PADABADAGAON DTR</t>
  </si>
  <si>
    <t>MIRIGIMUNDI100KVA DTR</t>
  </si>
  <si>
    <t>100KVA HALADIA DTR</t>
  </si>
  <si>
    <t>HALADIA</t>
  </si>
  <si>
    <t>GOBINDAPUR DTR</t>
  </si>
  <si>
    <t>100KVA NIZAMPUR DTR</t>
  </si>
  <si>
    <t>100KVA AMBULAPADA DTR</t>
  </si>
  <si>
    <t>100KVA PARAPADA DTR</t>
  </si>
  <si>
    <t>100KVA BEGAMPUR DTR</t>
  </si>
  <si>
    <t>NARAHARIPUR-2 DTR</t>
  </si>
  <si>
    <t>MANDIRCHOKO-2 DTR</t>
  </si>
  <si>
    <t>100KVA RUDRAPUR REMUNA DTR</t>
  </si>
  <si>
    <t>RADHA NAGAR-2 DTR</t>
  </si>
  <si>
    <t>GAUDANDA DTR</t>
  </si>
  <si>
    <t>AOTHANTARA SUBSTATION</t>
  </si>
  <si>
    <t>OTHANTO DTR</t>
  </si>
  <si>
    <t>KHIROCHORA GOPINATH MANDIR DTR</t>
  </si>
  <si>
    <t>JAGANATHPUR MANDARPUR</t>
  </si>
  <si>
    <t>HARASHPUR DTR</t>
  </si>
  <si>
    <t>PATANARAYPUR DTR</t>
  </si>
  <si>
    <t>100KVA REMUNA MARKET DTR</t>
  </si>
  <si>
    <t>REMUNA STRUCTURE DTR</t>
  </si>
  <si>
    <t>250 KVA SOMANATHPUR DTR</t>
  </si>
  <si>
    <t>100KVA NUAPADHI DTR</t>
  </si>
  <si>
    <t>FULKIARI</t>
  </si>
  <si>
    <t>HALUPATNA DTR</t>
  </si>
  <si>
    <t>GANDARDA DTR</t>
  </si>
  <si>
    <t>GANDARDA-2 DTR</t>
  </si>
  <si>
    <t>SANKARPUR DTR</t>
  </si>
  <si>
    <t>BIRIPADA DTR</t>
  </si>
  <si>
    <t>KHAPARAPADA DTR</t>
  </si>
  <si>
    <t>BALIAPAL DTR</t>
  </si>
  <si>
    <t>MANINATHPUR DTR</t>
  </si>
  <si>
    <t>JAGULI DTR 100KVA</t>
  </si>
  <si>
    <t>TIKIRAPAL MARKET DTR</t>
  </si>
  <si>
    <t>BOITABANK</t>
  </si>
  <si>
    <t>JAGULI-1 DTR</t>
  </si>
  <si>
    <t>NALAPATNA DTR</t>
  </si>
  <si>
    <t>PALISIA DTR</t>
  </si>
  <si>
    <t>KASIMPUR DTR</t>
  </si>
  <si>
    <t>MAYURGAN DTR</t>
  </si>
  <si>
    <t>BHAGATPUR DTR-1</t>
  </si>
  <si>
    <t>KURUNTA-3</t>
  </si>
  <si>
    <t>KURUNIA-1 DTR</t>
  </si>
  <si>
    <t>BHAGATPUR DTR-2</t>
  </si>
  <si>
    <t>KURADIHA DTR</t>
  </si>
  <si>
    <t>PINCHABANIA 2</t>
  </si>
  <si>
    <t>BAHABALPUR DTR</t>
  </si>
  <si>
    <t>BUDHIA MARI</t>
  </si>
  <si>
    <t>DEHURISAHI DTR</t>
  </si>
  <si>
    <t>100KV ANUBHAVKENDRA DUBLAGADI DTR</t>
  </si>
  <si>
    <t>BELDA DTR</t>
  </si>
  <si>
    <t>ANRA SUBSTATION</t>
  </si>
  <si>
    <t>LENKA SAHI DTR</t>
  </si>
  <si>
    <t>RUPSAGAON 100 KVA</t>
  </si>
  <si>
    <t>MIRGIMUNDI</t>
  </si>
  <si>
    <t>RUPSA CHC-2</t>
  </si>
  <si>
    <t>100KVA HOSPITAL SIDE ROAD</t>
  </si>
  <si>
    <t>100KVA HATIADAI SUB STATION</t>
  </si>
  <si>
    <t>100KVAPODADIHA SUB STATION</t>
  </si>
  <si>
    <t>100KVA ANKO SUBSTATION DTR</t>
  </si>
  <si>
    <t>DHANIMORA SI STATIN DTR</t>
  </si>
  <si>
    <t>100KVA RANIKATHI DTR</t>
  </si>
  <si>
    <t>KADAM SAHI-2 DTR</t>
  </si>
  <si>
    <t>NARSINGPUR-2 DTR</t>
  </si>
  <si>
    <t>100KVA GUDI KHANA DTR</t>
  </si>
  <si>
    <t>ALASUA 100KVA DTR</t>
  </si>
  <si>
    <t>NILGIRI ENGLISH MEDIUM SCHOOL</t>
  </si>
  <si>
    <t>DHALPUR 63 KVA</t>
  </si>
  <si>
    <t>ALASUAN-2 DTR</t>
  </si>
  <si>
    <t>KANTIATIKIRA DTR</t>
  </si>
  <si>
    <t>MANAGARH 100KVA</t>
  </si>
  <si>
    <t>BAUNSABANIA 63KVA DTR</t>
  </si>
  <si>
    <t>TANAKA VILLAGE 63 KVA</t>
  </si>
  <si>
    <t>100KVA BARISAHI DTR</t>
  </si>
  <si>
    <t>KADAMA SAHI DTR</t>
  </si>
  <si>
    <t>KUMBHAGAJA DTR</t>
  </si>
  <si>
    <t>SANPATPUR 63 KVA</t>
  </si>
  <si>
    <t>100KVA GOPINATHPUR TRANSFERMER 2 DTR</t>
  </si>
  <si>
    <t>GOPINATHPUR RWSS DTR</t>
  </si>
  <si>
    <t>DHUBASILA MARKETDTR</t>
  </si>
  <si>
    <t>RAJGAON SUB STATION DTR</t>
  </si>
  <si>
    <t>BALIGOHIRI-2 DTR</t>
  </si>
  <si>
    <t>100KVA CHAKRADHARPUR DTR</t>
  </si>
  <si>
    <t>KAHALIA DTR-2</t>
  </si>
  <si>
    <t>TALA KAHALIA PRATHAMIK SCHOOL DTR</t>
  </si>
  <si>
    <t>100KVA CHILAPADA DTR</t>
  </si>
  <si>
    <t>100KVA BARTANA DTR</t>
  </si>
  <si>
    <t>BAGADA POKHARI DTR</t>
  </si>
  <si>
    <t>KABARKHANA DTR</t>
  </si>
  <si>
    <t>SAMNATHPUR RUAL SIDE DTR</t>
  </si>
  <si>
    <t>SAMANATHPUR NADANTANK SIDE</t>
  </si>
  <si>
    <t>BALERY DTR</t>
  </si>
  <si>
    <t>BARTANA SITE DTR</t>
  </si>
  <si>
    <t>100KVA BIRUAN KHANNAGAR DTR</t>
  </si>
  <si>
    <t>100KVA BHUIPADA POKHARI DTR</t>
  </si>
  <si>
    <t>100KVA BHUIPADA DTR</t>
  </si>
  <si>
    <t>NUAGAN DTR</t>
  </si>
  <si>
    <t>100KVA GADIAMAL DTR</t>
  </si>
  <si>
    <t>BAHALA DTR</t>
  </si>
  <si>
    <t>KHAJIRA DTR</t>
  </si>
  <si>
    <t>BARUNSINGH DTR</t>
  </si>
  <si>
    <t>BARUNSING BAZAR S/S DTR</t>
  </si>
  <si>
    <t>PANIGRAHI SAHI DTR</t>
  </si>
  <si>
    <t>100KVA KARADAGHATI DTR</t>
  </si>
  <si>
    <t>CHHANPUR INSIDE NH DTR</t>
  </si>
  <si>
    <t>BANPARIA DTR</t>
  </si>
  <si>
    <t>BAMPADA DTR</t>
  </si>
  <si>
    <t>MUDULI POKHARIDTR</t>
  </si>
  <si>
    <t>SARASWATI PUR MUDULI POKHARI DTR</t>
  </si>
  <si>
    <t>RADHA KRISHNAPUR-2 DTR</t>
  </si>
  <si>
    <t>SANGRAMPUR APL DTR</t>
  </si>
  <si>
    <t>PURUNAGAON DTR</t>
  </si>
  <si>
    <t>AMBIK FARM DTR</t>
  </si>
  <si>
    <t>NIMPAL FIELD DTR</t>
  </si>
  <si>
    <t>KHUNTUNA</t>
  </si>
  <si>
    <t>MITRAPUR MARKET</t>
  </si>
  <si>
    <t>BADAMBACHHAK DTR</t>
  </si>
  <si>
    <t>100KV KATHAGOCHI DTR</t>
  </si>
  <si>
    <t>SANSAPAL DTR</t>
  </si>
  <si>
    <t>AJODHYA BALIPAL ROAD</t>
  </si>
  <si>
    <t>BALIPAL SASAN DTR</t>
  </si>
  <si>
    <t>MACHHUA DTR</t>
  </si>
  <si>
    <t>SURAJPUR-2</t>
  </si>
  <si>
    <t>SASAN DURGAPUR DTR</t>
  </si>
  <si>
    <t>MATIALI DTR</t>
  </si>
  <si>
    <t>DALIMAPAL DTR</t>
  </si>
  <si>
    <t>BERHAMPUR BADAPOKHARI-2</t>
  </si>
  <si>
    <t>BERHAMPUR-1 DTR</t>
  </si>
  <si>
    <t>CHHANPUR-3</t>
  </si>
  <si>
    <t>SALADAHAR HATA DTR</t>
  </si>
  <si>
    <t>BERHAMPUR MARKET DTR</t>
  </si>
  <si>
    <t>BHUASUNI PAKHARI DTR</t>
  </si>
  <si>
    <t>KADUANI CANAL ROAD</t>
  </si>
  <si>
    <t>KADUANI DTR</t>
  </si>
  <si>
    <t>JHARANGHATI DTR</t>
  </si>
  <si>
    <t>CHHATRAPUR</t>
  </si>
  <si>
    <t>GOHIRA CHHAKA</t>
  </si>
  <si>
    <t>KHARADIA DTR</t>
  </si>
  <si>
    <t>SIADIMAL DTR</t>
  </si>
  <si>
    <t>PANABANDH DTR</t>
  </si>
  <si>
    <t>BADNAL JODIBALI DTR</t>
  </si>
  <si>
    <t>NUASAHI DTR</t>
  </si>
  <si>
    <t>100KVA BARAGADIA</t>
  </si>
  <si>
    <t>JAGANNATH COLLEGE</t>
  </si>
  <si>
    <t>BAZAR BASANTI PADIA</t>
  </si>
  <si>
    <t>IB BADABAZAR DTR</t>
  </si>
  <si>
    <t>100 KVA BASANTI PADIA</t>
  </si>
  <si>
    <t>100KVA SANITA SUB.JAL</t>
  </si>
  <si>
    <t>CONVENT SCHOOL SIDE</t>
  </si>
  <si>
    <t>BLOCK OFFICE 2 DTR</t>
  </si>
  <si>
    <t>100 KVA MANGALATOLA</t>
  </si>
  <si>
    <t>100KVA DTR SANITA</t>
  </si>
  <si>
    <t>KRUSHNA NAGAR DTR</t>
  </si>
  <si>
    <t>LAXMANNATH SITALA MANDIR</t>
  </si>
  <si>
    <t>100 KVAROUL SAHI</t>
  </si>
  <si>
    <t>100KVA L.N ROAD -2NO</t>
  </si>
  <si>
    <t>100KVA L.N ROAD-1NO</t>
  </si>
  <si>
    <t>JD CONSTRUCTION ROAD SIDE</t>
  </si>
  <si>
    <t>SAKHBAD SITALAMANDIR</t>
  </si>
  <si>
    <t>GOPOBANDHU SCHOOL SIDE</t>
  </si>
  <si>
    <t>SAKHBAD NODI BONDHO</t>
  </si>
  <si>
    <t>SAKHBAD LAST NODI BONDHO</t>
  </si>
  <si>
    <t>JHADESWARPUR</t>
  </si>
  <si>
    <t>RAJPUR DTR</t>
  </si>
  <si>
    <t>BAGHABALI</t>
  </si>
  <si>
    <t>RAJPUR</t>
  </si>
  <si>
    <t>100KVA MILITARY BAZAR</t>
  </si>
  <si>
    <t>100KVA MODERN SEKSORE</t>
  </si>
  <si>
    <t>100KVA BASULI MANDIR</t>
  </si>
  <si>
    <t>SASANBAD DTR</t>
  </si>
  <si>
    <t>100KVA SASANBAD PANDA BADI</t>
  </si>
  <si>
    <t>100KVA KJALESWAR SECTION OFFICER</t>
  </si>
  <si>
    <t>100KVA JALESWAR NEAR F.C.I</t>
  </si>
  <si>
    <t>PATRA ELECTRONICS NAYABAZAR</t>
  </si>
  <si>
    <t>MEDICAL NO-1</t>
  </si>
  <si>
    <t>ALAPUR 2</t>
  </si>
  <si>
    <t>100KVA CHOCO BISHNU-1</t>
  </si>
  <si>
    <t>NIMPUR WATER</t>
  </si>
  <si>
    <t>NIMPUR DTR</t>
  </si>
  <si>
    <t>100KVA NAHANJARE-3</t>
  </si>
  <si>
    <t>100KVA NAHANJARE-2</t>
  </si>
  <si>
    <t>DHARA STOCK</t>
  </si>
  <si>
    <t>100 KVA NANDIKA (TAHASIL)</t>
  </si>
  <si>
    <t>100 KVA NANDIKA (BELPADA)</t>
  </si>
  <si>
    <t>100KVA PATHAR PURAMALE</t>
  </si>
  <si>
    <t>100KVA PATHARPURA</t>
  </si>
  <si>
    <t>PATHURPURA</t>
  </si>
  <si>
    <t>100KVA NAHANJARE-1</t>
  </si>
  <si>
    <t>100 KVA CHUDAMANIPUR-2</t>
  </si>
  <si>
    <t>100KVA CHUDAMANIPUR-3</t>
  </si>
  <si>
    <t>100 KVA ALLAPUR ADIBASI SAHI</t>
  </si>
  <si>
    <t>100KVA ALLARPUR-2</t>
  </si>
  <si>
    <t>100KVA CHOCO BISHNU-2</t>
  </si>
  <si>
    <t>ARHUA HIGH SCHOOL SIDE</t>
  </si>
  <si>
    <t>SALIKOTA MARKED ROAD SIDE DTR</t>
  </si>
  <si>
    <t>CHHAMOUJ JAGANNATH TEMPLE</t>
  </si>
  <si>
    <t>CHHAMOUJH MAUSI BADI</t>
  </si>
  <si>
    <t>SARSIDA (HARIJAN SAHI)</t>
  </si>
  <si>
    <t>SARASIDA HIGH SCHOOL</t>
  </si>
  <si>
    <t>BASULIA DTR</t>
  </si>
  <si>
    <t>KHARIDA 2</t>
  </si>
  <si>
    <t>BARTANA DTR 100KVA</t>
  </si>
  <si>
    <t>NAMKANA</t>
  </si>
  <si>
    <t>PALAPARA</t>
  </si>
  <si>
    <t>JHAIDIMPAL(PRADHAN SAHI)</t>
  </si>
  <si>
    <t>SIMILIA ROAD SIDE</t>
  </si>
  <si>
    <t>KALIKAPUR MAKARMALA</t>
  </si>
  <si>
    <t>CHHOTKHANPUR</t>
  </si>
  <si>
    <t>CHALANTI DTR</t>
  </si>
  <si>
    <t>100 KVA ONINDA</t>
  </si>
  <si>
    <t>JALESWARPUR DTR</t>
  </si>
  <si>
    <t>KASIDA DTR2</t>
  </si>
  <si>
    <t>CHIT MISHRA</t>
  </si>
  <si>
    <t>BADANAGAR CHHAKA</t>
  </si>
  <si>
    <t>KHULUDA</t>
  </si>
  <si>
    <t>KHULUDA DTR-1</t>
  </si>
  <si>
    <t>UTTARAPADA</t>
  </si>
  <si>
    <t>ADINAGA DTR2</t>
  </si>
  <si>
    <t>BANSBANI DTR</t>
  </si>
  <si>
    <t>JALKPADA DTR2</t>
  </si>
  <si>
    <t>AMBUJA</t>
  </si>
  <si>
    <t>BHAGPUNJI DTR</t>
  </si>
  <si>
    <t>NAMPO BASULI</t>
  </si>
  <si>
    <t>100KV SORISA</t>
  </si>
  <si>
    <t>NEGUDSAI-1</t>
  </si>
  <si>
    <t>BHURKUNDA CHANDANPADIA</t>
  </si>
  <si>
    <t>AAMTIWATHACHHAK 2 DTR</t>
  </si>
  <si>
    <t>AMBIKESWAR SHIV MANDIA</t>
  </si>
  <si>
    <t>NACHIMPUR DTR</t>
  </si>
  <si>
    <t>KASHIDIA MELAPADIA</t>
  </si>
  <si>
    <t>KASHIDIA DTR</t>
  </si>
  <si>
    <t>100KVA DEULA-01NO</t>
  </si>
  <si>
    <t>100KVA DEULA-2NO</t>
  </si>
  <si>
    <t>DHANSIMULIA DTR</t>
  </si>
  <si>
    <t>SUGO DTR-3</t>
  </si>
  <si>
    <t>100KVA SIMBLIA-1NO</t>
  </si>
  <si>
    <t>KANDANAGADIA DTR</t>
  </si>
  <si>
    <t>BEGUNIA DTR</t>
  </si>
  <si>
    <t>BAKHUDIPADA DTR</t>
  </si>
  <si>
    <t>HATIGARH MARKET DTR</t>
  </si>
  <si>
    <t>100KV KALIKO DTR</t>
  </si>
  <si>
    <t>100KVA TRUPTI OFFICE</t>
  </si>
  <si>
    <t>100KVA CLUB HOUSE DTR</t>
  </si>
  <si>
    <t>GHUNTABANI</t>
  </si>
  <si>
    <t>DUDHIAKHALI DTR</t>
  </si>
  <si>
    <t>MAKDIA DTR2</t>
  </si>
  <si>
    <t>MAKDIA DTR1</t>
  </si>
  <si>
    <t>GADSAI DTR</t>
  </si>
  <si>
    <t>PENDARASH DTR</t>
  </si>
  <si>
    <t>PAHARAJPUR</t>
  </si>
  <si>
    <t>D.P PUR</t>
  </si>
  <si>
    <t>DAKHINPAHARAJPUR</t>
  </si>
  <si>
    <t>DAKHINPAHARAJPUR DTR-2</t>
  </si>
  <si>
    <t>MUNTUNIA</t>
  </si>
  <si>
    <t>100KVA GURUDASPUR</t>
  </si>
  <si>
    <t>100KVA KANKAI</t>
  </si>
  <si>
    <t>100KVA SALABANI</t>
  </si>
  <si>
    <t>100KVA BARADIHA DTR</t>
  </si>
  <si>
    <t>KHANABAD DTR</t>
  </si>
  <si>
    <t>MATHURANATH</t>
  </si>
  <si>
    <t>SIKHARPUR-1</t>
  </si>
  <si>
    <t>CHAKAHARI</t>
  </si>
  <si>
    <t>MAHULIA DTR-1</t>
  </si>
  <si>
    <t>MAHULIA DTR-2</t>
  </si>
  <si>
    <t>BAZARSAL</t>
  </si>
  <si>
    <t>CHAMARGAN</t>
  </si>
  <si>
    <t>TARADIGHI DTR</t>
  </si>
  <si>
    <t>TEGRAI PSS FRONT DTR</t>
  </si>
  <si>
    <t>SORDIHA DTR</t>
  </si>
  <si>
    <t>KAMARDA ROAD SIDE</t>
  </si>
  <si>
    <t>SAGADASAHI</t>
  </si>
  <si>
    <t>SASTULIA ROAD SIDE DTR</t>
  </si>
  <si>
    <t>DURPAL DTR 2</t>
  </si>
  <si>
    <t>JALADHA ROAD SIDE DTR</t>
  </si>
  <si>
    <t>BADAMANDARUNI</t>
  </si>
  <si>
    <t>JALDHA DTR</t>
  </si>
  <si>
    <t>JALADHA DTR</t>
  </si>
  <si>
    <t>ARUHABARTI NO-1 DTR</t>
  </si>
  <si>
    <t>KARIHANDA 2 DTR</t>
  </si>
  <si>
    <t>100KVA BAGDA 1 NO</t>
  </si>
  <si>
    <t>BARAMILI DTR ROAD SIDE</t>
  </si>
  <si>
    <t>PUTINA FEEDER</t>
  </si>
  <si>
    <t>PARULIA DTR</t>
  </si>
  <si>
    <t>BANILA PUKHURI DTR</t>
  </si>
  <si>
    <t>PANIAPADA DTR(BILO BARBATI)</t>
  </si>
  <si>
    <t>PUTINA SHIV TEMPLE DTR</t>
  </si>
  <si>
    <t>GABAGAON DAKHIN SAHI</t>
  </si>
  <si>
    <t>CHIRKULA DTR</t>
  </si>
  <si>
    <t>BALHARPUR DTR</t>
  </si>
  <si>
    <t>ARAIPUR DTR</t>
  </si>
  <si>
    <t>KUMBHARMULI DTR</t>
  </si>
  <si>
    <t>CHAKY DTR</t>
  </si>
  <si>
    <t>GOPALPUR DTR</t>
  </si>
  <si>
    <t>DEHURDA SECTION OFFICE DTR SIDE</t>
  </si>
  <si>
    <t>JALESWAR DTR</t>
  </si>
  <si>
    <t>INFRONT OF DEHURDA PSS</t>
  </si>
  <si>
    <t>SRIBATSAPUR DTR</t>
  </si>
  <si>
    <t>ALABINDHA NO-1</t>
  </si>
  <si>
    <t>ALABINDHA NO-2</t>
  </si>
  <si>
    <t>BAGHRUKHI DTR ROAD SIDE</t>
  </si>
  <si>
    <t>BITEIPUR DTR</t>
  </si>
  <si>
    <t>100 KV NANIDHI BANI</t>
  </si>
  <si>
    <t>SATAGOHALIA DTR 1</t>
  </si>
  <si>
    <t>KULIDA DTR</t>
  </si>
  <si>
    <t>SATGUHALIA DTR-2</t>
  </si>
  <si>
    <t>DEULA MARKET DTR 3</t>
  </si>
  <si>
    <t>DEULAHAT DTR 2 ROAD SIDE</t>
  </si>
  <si>
    <t>HARIPUR DTR</t>
  </si>
  <si>
    <t>DEULA SITALA MATA MANDIR</t>
  </si>
  <si>
    <t>KALAHI</t>
  </si>
  <si>
    <t>CHANDI MANDIR DTR</t>
  </si>
  <si>
    <t>KALAHI DTR</t>
  </si>
  <si>
    <t>PANISANDHA</t>
  </si>
  <si>
    <t>MANDARSAHI DTR</t>
  </si>
  <si>
    <t>BHANJABASAN</t>
  </si>
  <si>
    <t>DHAKHINA MANIDARSAHI</t>
  </si>
  <si>
    <t>NARSINGHAPUR DTR 2</t>
  </si>
  <si>
    <t>NARSINGHAPUR DTR 3</t>
  </si>
  <si>
    <t>SUHURIA DTR</t>
  </si>
  <si>
    <t>RAEPUR DTR</t>
  </si>
  <si>
    <t>SOHARIA DTR</t>
  </si>
  <si>
    <t>MADHUPUR DTR</t>
  </si>
  <si>
    <t>KUSUTI</t>
  </si>
  <si>
    <t>100KVA DEULA MEDICAL-1</t>
  </si>
  <si>
    <t>DEULA P.H.C (N) DTR</t>
  </si>
  <si>
    <t>100KVA DEULA MEDICAL-2</t>
  </si>
  <si>
    <t>ABHAYA MAHAL DTR</t>
  </si>
  <si>
    <t>CHAKUA DTR 2</t>
  </si>
  <si>
    <t>100KVA CHAKPUR</t>
  </si>
  <si>
    <t>NRUSINHAPUR DTR</t>
  </si>
  <si>
    <t>MANKUNDA 2</t>
  </si>
  <si>
    <t>NASIRABAD DTR</t>
  </si>
  <si>
    <t>BALA DTR</t>
  </si>
  <si>
    <t>TENGRAMARI DTR</t>
  </si>
  <si>
    <t>TALASARI 100KVA</t>
  </si>
  <si>
    <t>KRUSHNANAGAR NO-1</t>
  </si>
  <si>
    <t>BINDHAPADMAPUR 63KVA</t>
  </si>
  <si>
    <t>CHANDANESWAR SHIV TEMPLE</t>
  </si>
  <si>
    <t>BAD SORISA NO-2</t>
  </si>
  <si>
    <t>BAJITPUR 100KVA</t>
  </si>
  <si>
    <t>NEGUA</t>
  </si>
  <si>
    <t>JALSOHARIA DTR</t>
  </si>
  <si>
    <t>JALESWAREIA</t>
  </si>
  <si>
    <t>SAHABAJEPUR</t>
  </si>
  <si>
    <t>BAJITPUR PANIPUMP 63KVA</t>
  </si>
  <si>
    <t>GAJIPUR(NEAR P.N.B BANK)</t>
  </si>
  <si>
    <t>GAJIPUR(NEAR SITA HOTEL)</t>
  </si>
  <si>
    <t>SANDOVA NO-3</t>
  </si>
  <si>
    <t>SANDOVA NO-2</t>
  </si>
  <si>
    <t>DAKSHIN SORISA3</t>
  </si>
  <si>
    <t>KAKURIA DTR</t>
  </si>
  <si>
    <t>BIRAJA DTR</t>
  </si>
  <si>
    <t>TARAPUR DTR</t>
  </si>
  <si>
    <t>MUSIDPUR DTR</t>
  </si>
  <si>
    <t>PASARBINDHA DTR2</t>
  </si>
  <si>
    <t>GOBINDPUR DTR</t>
  </si>
  <si>
    <t>BINDHAMOH DTR</t>
  </si>
  <si>
    <t>NIMATPUR MARKET DTR</t>
  </si>
  <si>
    <t>SANAUSA DTR</t>
  </si>
  <si>
    <t>PHULBANI</t>
  </si>
  <si>
    <t>RANIBASAN DTR</t>
  </si>
  <si>
    <t>ARUAPAL</t>
  </si>
  <si>
    <t>PANTEI 1</t>
  </si>
  <si>
    <t>KUMARHIGADI 63 KVA</t>
  </si>
  <si>
    <t>KUMRHIGADI SCHOOL</t>
  </si>
  <si>
    <t>RASALPUR 1</t>
  </si>
  <si>
    <t>BHOGRAI MARKET 1</t>
  </si>
  <si>
    <t>KASHIMPUR 100 KVA</t>
  </si>
  <si>
    <t>RASALPUR NO-3</t>
  </si>
  <si>
    <t>SUNADHARBOSA 100KVA</t>
  </si>
  <si>
    <t>PALASIA 25 KVA</t>
  </si>
  <si>
    <t>BARTANA 100KVA</t>
  </si>
  <si>
    <t>TALPUKHRI 100KVA</t>
  </si>
  <si>
    <t>PANCHUADI 100KVA</t>
  </si>
  <si>
    <t>KHALABADIA 1</t>
  </si>
  <si>
    <t>KHALABADIA SCHOOL</t>
  </si>
  <si>
    <t>KULHA 100KVA</t>
  </si>
  <si>
    <t>PATHARAKATA</t>
  </si>
  <si>
    <t>100KVA RUSHIA</t>
  </si>
  <si>
    <t>100KVA BAGDA</t>
  </si>
  <si>
    <t>100 KVA BALDA</t>
  </si>
  <si>
    <t>CHANDAKUSUMI</t>
  </si>
  <si>
    <t>UPLAT DTR 2</t>
  </si>
  <si>
    <t>UTTAR NARABANI</t>
  </si>
  <si>
    <t>BADABAZAR</t>
  </si>
  <si>
    <t>BAZAR SAHI</t>
  </si>
  <si>
    <t>PAKHARA</t>
  </si>
  <si>
    <t>ANGULA DTR</t>
  </si>
  <si>
    <t>LIBRARY DTR</t>
  </si>
  <si>
    <t>KASEIPUR DTR</t>
  </si>
  <si>
    <t>DADHIA BRIDGE</t>
  </si>
  <si>
    <t>POST OFFICE DTR</t>
  </si>
  <si>
    <t>SUB DIVISION OFFICE</t>
  </si>
  <si>
    <t>BARAPADA MANDIR</t>
  </si>
  <si>
    <t>ITTLLA DTR</t>
  </si>
  <si>
    <t>TUNDA PADA</t>
  </si>
  <si>
    <t>SUB REGISTER OFFICE</t>
  </si>
  <si>
    <t>HARD MAHALA</t>
  </si>
  <si>
    <t>LINGAPADA SCHOOL</t>
  </si>
  <si>
    <t>RANA SAHI LINGAPADA</t>
  </si>
  <si>
    <t>UDANG BAZAR DTR</t>
  </si>
  <si>
    <t>RANGAPATI</t>
  </si>
  <si>
    <t>NUAPUR</t>
  </si>
  <si>
    <t>HP PETROL PUMP DTR</t>
  </si>
  <si>
    <t>R.K LODGE FRONT</t>
  </si>
  <si>
    <t>RORICHAKA CANTEEN</t>
  </si>
  <si>
    <t>100KVA DTR</t>
  </si>
  <si>
    <t>DEVISION OFFICE FRONT</t>
  </si>
  <si>
    <t>NATAPADA-2</t>
  </si>
  <si>
    <t>NATA PADA-1</t>
  </si>
  <si>
    <t>ATTASH BANDHA KUDLI</t>
  </si>
  <si>
    <t>MANIPUR MAHADEV</t>
  </si>
  <si>
    <t>CHHATIA HIGH SCHOOL</t>
  </si>
  <si>
    <t>SASANGA BRAHMAN SAHI</t>
  </si>
  <si>
    <t>BRAHMAN SAHI DTR</t>
  </si>
  <si>
    <t>PATOLIDA DTR</t>
  </si>
  <si>
    <t>RAGHUNATHPUR DTR</t>
  </si>
  <si>
    <t>RUSA I</t>
  </si>
  <si>
    <t>TARTUA ROAD SIDE</t>
  </si>
  <si>
    <t>DAHISADA PATANA SAHI</t>
  </si>
  <si>
    <t>MAHUMAHANA-II</t>
  </si>
  <si>
    <t>BAGUDI MARKET</t>
  </si>
  <si>
    <t>SARALIA DTR</t>
  </si>
  <si>
    <t>MANGALPUR PUNJAB NATIONAL BANK</t>
  </si>
  <si>
    <t>DIGI DTR</t>
  </si>
  <si>
    <t>PUNGA DTR</t>
  </si>
  <si>
    <t>MAHUMAHANA I</t>
  </si>
  <si>
    <t>BAGUDI VILLAGE</t>
  </si>
  <si>
    <t>MAGAUNI-2 DTR</t>
  </si>
  <si>
    <t>GHASUA CHHAKA</t>
  </si>
  <si>
    <t>KEIRPUR</t>
  </si>
  <si>
    <t>KHENDEI, SIRIPUR</t>
  </si>
  <si>
    <t>RADHI NAGAR VILLAGE</t>
  </si>
  <si>
    <t>KESHPUR SORO</t>
  </si>
  <si>
    <t>MADHUSUDANPUR-1</t>
  </si>
  <si>
    <t>TETULIGACHI SORO</t>
  </si>
  <si>
    <t>TULIAGANJA-2</t>
  </si>
  <si>
    <t>MEGHAMADHAV-1</t>
  </si>
  <si>
    <t>TUNDAPADA-1</t>
  </si>
  <si>
    <t>100KVA DTR TATA MULISING</t>
  </si>
  <si>
    <t>CHARIGHARIA 100KVA</t>
  </si>
  <si>
    <t>KHANDA SAHI GOPINATHPUR</t>
  </si>
  <si>
    <t>100KVADTR MULISING CHHAKA</t>
  </si>
  <si>
    <t>BARTANA-1</t>
  </si>
  <si>
    <t>BARTANA-2</t>
  </si>
  <si>
    <t>TUDIGADIA MARKET</t>
  </si>
  <si>
    <t>GUDI PATNA</t>
  </si>
  <si>
    <t>PANISIALI</t>
  </si>
  <si>
    <t>100 KVA DALANGA-2</t>
  </si>
  <si>
    <t>100 KVA DALANGA-1</t>
  </si>
  <si>
    <t>CHLIMA DTR</t>
  </si>
  <si>
    <t>SANLAPADA</t>
  </si>
  <si>
    <t>BASUDEVPUR DTR</t>
  </si>
  <si>
    <t>BHATA PADA</t>
  </si>
  <si>
    <t>KHAJURIDIA DTR</t>
  </si>
  <si>
    <t>BALAISTAPUR KURUNIYA</t>
  </si>
  <si>
    <t>DONDA KALASA</t>
  </si>
  <si>
    <t>LENKATUTA ANANTAPUR 100KVA</t>
  </si>
  <si>
    <t>DAYANIDHIPUR</t>
  </si>
  <si>
    <t>BANKESWARPUR ANANTAPUR 100KVA</t>
  </si>
  <si>
    <t>HARIPUR,ANANTAPUR 100KVA DTR</t>
  </si>
  <si>
    <t>BALANGA-1 ANANTAPUR</t>
  </si>
  <si>
    <t>BALANGA-1</t>
  </si>
  <si>
    <t>AINIRI COLLEGE</t>
  </si>
  <si>
    <t>PANADA ANANTAPUR</t>
  </si>
  <si>
    <t>AINIRI-2, ANANTAPUR</t>
  </si>
  <si>
    <t>SIMULIA-3 ANANTAPUR</t>
  </si>
  <si>
    <t>KANTIGADIA DTR</t>
  </si>
  <si>
    <t>KANTI GADIA DTR</t>
  </si>
  <si>
    <t>100KVA DTR PRIMARY SCHOOL</t>
  </si>
  <si>
    <t>TARATUA DTR</t>
  </si>
  <si>
    <t>ISWARPUR-2</t>
  </si>
  <si>
    <t>MAHILALPUR DTR</t>
  </si>
  <si>
    <t>MUKUNDAPUR DTR</t>
  </si>
  <si>
    <t>MARDARAJPUR</t>
  </si>
  <si>
    <t>KUNDAGADI-2</t>
  </si>
  <si>
    <t>KUNDARGADDI-1</t>
  </si>
  <si>
    <t>BARUD KHANA-2</t>
  </si>
  <si>
    <t>BAMID KHANA-1</t>
  </si>
  <si>
    <t>ANKUR KUNTHA</t>
  </si>
  <si>
    <t>NUA PATNA</t>
  </si>
  <si>
    <t>SHYAMSUNDARPUR</t>
  </si>
  <si>
    <t>ICHAPUR DTR</t>
  </si>
  <si>
    <t>SAHU SAHI</t>
  </si>
  <si>
    <t>SANBRA DTR</t>
  </si>
  <si>
    <t>PNS.S MANDIR LAXMI NARAYAN</t>
  </si>
  <si>
    <t>TAHARPUR</t>
  </si>
  <si>
    <t>BAHANAGA BAZAR DTR</t>
  </si>
  <si>
    <t>BEGUNIA-2</t>
  </si>
  <si>
    <t>KAMAREPUR</t>
  </si>
  <si>
    <t>SATHI-1 DTR</t>
  </si>
  <si>
    <t>GANDHINA DTR</t>
  </si>
  <si>
    <t>BILO KHARIDA DTR</t>
  </si>
  <si>
    <t>SAUD MARKET</t>
  </si>
  <si>
    <t>NADIALE</t>
  </si>
  <si>
    <t>KURUDA DTR</t>
  </si>
  <si>
    <t>KARANJAI DTR</t>
  </si>
  <si>
    <t>SAUD MANI PODIA</t>
  </si>
  <si>
    <t>ARUHA SHIV TEMPLE</t>
  </si>
  <si>
    <t>BAGADA CHAKA</t>
  </si>
  <si>
    <t>TALAKURUNIA</t>
  </si>
  <si>
    <t>JHORDA CHHAKA</t>
  </si>
  <si>
    <t>BALIKTIRAN</t>
  </si>
  <si>
    <t>KURUDA VILLAGE-2 DTR</t>
  </si>
  <si>
    <t>SAHASA PUR-2 DTR</t>
  </si>
  <si>
    <t>SAHOSA PUR-1</t>
  </si>
  <si>
    <t>ANJI PANCHAYAT OFFICE</t>
  </si>
  <si>
    <t>BOHARAMPUR DTR</t>
  </si>
  <si>
    <t>PURODHAI VILLAGE</t>
  </si>
  <si>
    <t>KHARASAHPUR REDCROSS</t>
  </si>
  <si>
    <t>KHARASAHPUR SANKARPADA</t>
  </si>
  <si>
    <t>DEBENDRAPUR-1 DTR</t>
  </si>
  <si>
    <t>DEBENDRAPUR-2 DTR</t>
  </si>
  <si>
    <t>ATHILA BOJ DTR</t>
  </si>
  <si>
    <t>MAA MADIA MANGALA DT</t>
  </si>
  <si>
    <t>UPER ADHIA DTR</t>
  </si>
  <si>
    <t>ARUHA BARD DTR</t>
  </si>
  <si>
    <t>RUPOKHAND DTR</t>
  </si>
  <si>
    <t>GILDA VILLAGE DTR</t>
  </si>
  <si>
    <t>FATE PUR VILLAGE DTR</t>
  </si>
  <si>
    <t>JAGASWERPADA DTR</t>
  </si>
  <si>
    <t>KARANJIA BINDHIA</t>
  </si>
  <si>
    <t>DOLOPUR DTR</t>
  </si>
  <si>
    <t>JMIA MARKET DTR</t>
  </si>
  <si>
    <t>PANDA SUNI DTR</t>
  </si>
  <si>
    <t>BARINGA CHANDAN POKHARI</t>
  </si>
  <si>
    <t>BARINGA DTR</t>
  </si>
  <si>
    <t>MAMTA PALAI DTR</t>
  </si>
  <si>
    <t>POLICE STATION</t>
  </si>
  <si>
    <t>JOALAJHALIA GOPALPUR DTR</t>
  </si>
  <si>
    <t>NODIGIRA DTR</t>
  </si>
  <si>
    <t>MALANGA DTR</t>
  </si>
  <si>
    <t>KALYANI BANGLISAHI</t>
  </si>
  <si>
    <t>MAHALIC SAHI</t>
  </si>
  <si>
    <t>SUNOPOKHARI ADI DTR</t>
  </si>
  <si>
    <t>KALYANI PATNA</t>
  </si>
  <si>
    <t>JAGANNATHPUR DTR</t>
  </si>
  <si>
    <t>BALARAMPUR DTR</t>
  </si>
  <si>
    <t>CHAKA JAGANATHPUR</t>
  </si>
  <si>
    <t>KHANTAPADAPADMA POKHARI</t>
  </si>
  <si>
    <t>GOBINDAPUR</t>
  </si>
  <si>
    <t>KASABAJAYPUR</t>
  </si>
  <si>
    <t>TELIPADA 2</t>
  </si>
  <si>
    <t>MULAKUDAI</t>
  </si>
  <si>
    <t>MAISAANA PUR DTR</t>
  </si>
  <si>
    <t>KHANTAPADA MARKET</t>
  </si>
  <si>
    <t>BAHARPADA</t>
  </si>
  <si>
    <t>SUTHAGA ADHIBASI SAHI</t>
  </si>
  <si>
    <t>PUBAGADIA</t>
  </si>
  <si>
    <t>CHAK JAGANATHPUR DTR</t>
  </si>
  <si>
    <t>NUAPADA-2 NH SIDE</t>
  </si>
  <si>
    <t>RAIMADHIBASI SAHI</t>
  </si>
  <si>
    <t>NUAPADA-1</t>
  </si>
  <si>
    <t>PANPANA BAZAR 63 KVA</t>
  </si>
  <si>
    <t>PANPANA BAZAR 100KVA</t>
  </si>
  <si>
    <t>RAGHUNATHPUR PATNA</t>
  </si>
  <si>
    <t>SARSATIA ADIBASI SAHI</t>
  </si>
  <si>
    <t>SARSATIA NEAR SCHOOL</t>
  </si>
  <si>
    <t>SARASATIA FIELD</t>
  </si>
  <si>
    <t>KAHARAGPURI</t>
  </si>
  <si>
    <t>MAITRAPUR</t>
  </si>
  <si>
    <t>KURKURIA</t>
  </si>
  <si>
    <t>SAHAJAPADA</t>
  </si>
  <si>
    <t>SAHAJA PADA DTR</t>
  </si>
  <si>
    <t>BHUBAGADIA DTR</t>
  </si>
  <si>
    <t>MORUNIA DTR-3</t>
  </si>
  <si>
    <t>KHADIGADIA DTR</t>
  </si>
  <si>
    <t>GAUDAPADA</t>
  </si>
  <si>
    <t>KK COLLEGE</t>
  </si>
  <si>
    <t>RADHAMALLAV PUR</t>
  </si>
  <si>
    <t>JHATIAMALA-1</t>
  </si>
  <si>
    <t>JHATIAMALA DTR</t>
  </si>
  <si>
    <t>SAI TEMPLE DTR</t>
  </si>
  <si>
    <t>KABI SAHI MARKONA</t>
  </si>
  <si>
    <t>NUAPALI POLICE STATION FRONT</t>
  </si>
  <si>
    <t>SOUTH CANAL ROAD MARKONA BAZAR</t>
  </si>
  <si>
    <t>RIA</t>
  </si>
  <si>
    <t>BANA-1</t>
  </si>
  <si>
    <t>GOURDIA DTR</t>
  </si>
  <si>
    <t>MAYURI KHANDI</t>
  </si>
  <si>
    <t>KHIRKONA MALLICK</t>
  </si>
  <si>
    <t>RASIDPUR JAMUJHUDI</t>
  </si>
  <si>
    <t>BATI-2</t>
  </si>
  <si>
    <t>BATI MALICKSAHI</t>
  </si>
  <si>
    <t>RASIDPUR NO-2</t>
  </si>
  <si>
    <t>SADHUBIR JAMUJHADI</t>
  </si>
  <si>
    <t>MALI BARAMPUR</t>
  </si>
  <si>
    <t>CHALUNIGAON JAMJHUDI</t>
  </si>
  <si>
    <t>KHIRKMA MEDICAL</t>
  </si>
  <si>
    <t>KHUNIAIRL</t>
  </si>
  <si>
    <t>INSIDE RTO OFFICE JAMJHUDI</t>
  </si>
  <si>
    <t>NEAR SUNITA HOTEL</t>
  </si>
  <si>
    <t>PATULI</t>
  </si>
  <si>
    <t>GOUDAPADA HATA DTR</t>
  </si>
  <si>
    <t>SHYAMSUNDARPUR DYHASAHI</t>
  </si>
  <si>
    <t>RAMBINDHA DTR</t>
  </si>
  <si>
    <t>JENASAHI MARKONA</t>
  </si>
  <si>
    <t>MAHARANA SAHI</t>
  </si>
  <si>
    <t>RAMPUR</t>
  </si>
  <si>
    <t>BARI-2</t>
  </si>
  <si>
    <t>KUTUPPUR</t>
  </si>
  <si>
    <t>BARI-1</t>
  </si>
  <si>
    <t>BARI BAZAR</t>
  </si>
  <si>
    <t>SUNGUDA</t>
  </si>
  <si>
    <t>MAGULANA PADA DTR</t>
  </si>
  <si>
    <t>BADAGAMA DTR</t>
  </si>
  <si>
    <t>HATA MAITPUR DTR</t>
  </si>
  <si>
    <t>RAMNIYA SAHI DTR</t>
  </si>
  <si>
    <t>MANJARIPUR DTR</t>
  </si>
  <si>
    <t>CHUAPADA</t>
  </si>
  <si>
    <t>BARAHAMPUR</t>
  </si>
  <si>
    <t>RAPEYA-2</t>
  </si>
  <si>
    <t>RAPEYA-1</t>
  </si>
  <si>
    <t>AATA PUR</t>
  </si>
  <si>
    <t>KALAPADA</t>
  </si>
  <si>
    <t>BANGURUPADA</t>
  </si>
  <si>
    <t>CHANDRA PADA</t>
  </si>
  <si>
    <t>DHARAMPUR DTR</t>
  </si>
  <si>
    <t>NACHIPUR DTR</t>
  </si>
  <si>
    <t>KANCHA PADA-2</t>
  </si>
  <si>
    <t>PARBATIPUR</t>
  </si>
  <si>
    <t>SANNATHPUR</t>
  </si>
  <si>
    <t>SWAI SHAI DTR</t>
  </si>
  <si>
    <t>CHAKRADHARPUR</t>
  </si>
  <si>
    <t>RAM KRISHNAPUR</t>
  </si>
  <si>
    <t>OMAS OMILARPADIA</t>
  </si>
  <si>
    <t>MATIA PADA</t>
  </si>
  <si>
    <t>BALIKHAND MARKET</t>
  </si>
  <si>
    <t>KUPARI MARKET</t>
  </si>
  <si>
    <t>RAJIV PADIA DTR</t>
  </si>
  <si>
    <t>KADALI GADIA</t>
  </si>
  <si>
    <t>PAIKA PADA</t>
  </si>
  <si>
    <t>NAYA KHANDI</t>
  </si>
  <si>
    <t>SARAKONA-1</t>
  </si>
  <si>
    <t>SARAKONA-2</t>
  </si>
  <si>
    <t>FATE PUR COLLEGE</t>
  </si>
  <si>
    <t>BINAGUDIA DTR</t>
  </si>
  <si>
    <t>SARA KONA-3</t>
  </si>
  <si>
    <t>FATE PUR MARKET</t>
  </si>
  <si>
    <t>FATE PUR BANK</t>
  </si>
  <si>
    <t>BIKRAM PUR</t>
  </si>
  <si>
    <t>BANGURU</t>
  </si>
  <si>
    <t>KAITHAGADIA</t>
  </si>
  <si>
    <t>MAHATEPUR</t>
  </si>
  <si>
    <t>MAHARASAHI</t>
  </si>
  <si>
    <t>GANDHALI</t>
  </si>
  <si>
    <t>SALOGADHIA</t>
  </si>
  <si>
    <t>HARIPUR-1</t>
  </si>
  <si>
    <t>PURBA PARA</t>
  </si>
  <si>
    <t>NANDUR</t>
  </si>
  <si>
    <t>KHAPARA PADA</t>
  </si>
  <si>
    <t>SINDRA</t>
  </si>
  <si>
    <t>TURINI PADA CHAKOI -2</t>
  </si>
  <si>
    <t>NATAPARA CHAKA</t>
  </si>
  <si>
    <t>UDAY PUR</t>
  </si>
  <si>
    <t>RATINA DTR</t>
  </si>
  <si>
    <t>ARJUNPUR DTR</t>
  </si>
  <si>
    <t>GARASANG MELA DTR</t>
  </si>
  <si>
    <t>BELKULA DTR</t>
  </si>
  <si>
    <t>PIHANAGADIA DTR</t>
  </si>
  <si>
    <t>SARADANG DEULA SAHI DTR</t>
  </si>
  <si>
    <t>ALIPUR-2</t>
  </si>
  <si>
    <t>GOLIHA-2</t>
  </si>
  <si>
    <t>TALAMAHARI DTR</t>
  </si>
  <si>
    <t>NAHANGA VILLAGE</t>
  </si>
  <si>
    <t>RAINTIRA DTR</t>
  </si>
  <si>
    <t>BARAPUR MARKET DTR</t>
  </si>
  <si>
    <t>SALLO</t>
  </si>
  <si>
    <t>NUA</t>
  </si>
  <si>
    <t>RAIKULA MARKET</t>
  </si>
  <si>
    <t>KURUNTA DTR</t>
  </si>
  <si>
    <t>BRAHMACHARI DTR</t>
  </si>
  <si>
    <t>GANDIBEDA MARKET DTR</t>
  </si>
  <si>
    <t>BARINGA</t>
  </si>
  <si>
    <t>SOMPAI</t>
  </si>
  <si>
    <t>SRIPUR</t>
  </si>
  <si>
    <t>DAGARPADA MARKET</t>
  </si>
  <si>
    <t>RAIKULADTR</t>
  </si>
  <si>
    <t>TARANGA DTR</t>
  </si>
  <si>
    <t>DUKHANDU KHAIRA OUPADA</t>
  </si>
  <si>
    <t>PRATAP PUR OUPADA</t>
  </si>
  <si>
    <t>KASIGADIA OUPADA</t>
  </si>
  <si>
    <t>BHARADA BATI</t>
  </si>
  <si>
    <t>PALAS PUR</t>
  </si>
  <si>
    <t>MANGALPADA DTR</t>
  </si>
  <si>
    <t>GARUDHHATA</t>
  </si>
  <si>
    <t>BADA POKHARI</t>
  </si>
  <si>
    <t>BADA POKHARI OLD</t>
  </si>
  <si>
    <t>BUDAKHUNTA</t>
  </si>
  <si>
    <t>BADHI DTR</t>
  </si>
  <si>
    <t>BELGADIA 250KVA</t>
  </si>
  <si>
    <t>GOLA POLO 100KVA</t>
  </si>
  <si>
    <t>RAJA NIBAS 100KVA</t>
  </si>
  <si>
    <t>BRAHMAN SASAN 100KVA</t>
  </si>
  <si>
    <t>BRAHMAN SASAN</t>
  </si>
  <si>
    <t>NEAR BARIPADA COLLEGE</t>
  </si>
  <si>
    <t>JAMNADEIPUR BPL</t>
  </si>
  <si>
    <t>BARIPADA COLLEGE</t>
  </si>
  <si>
    <t>JAIL COLONY 100KAVA</t>
  </si>
  <si>
    <t>JAIL COLONY 25KVA</t>
  </si>
  <si>
    <t>JAIL 100KVA</t>
  </si>
  <si>
    <t>WALLIGUNJ 100KVA</t>
  </si>
  <si>
    <t>BHADUDI BANDHA</t>
  </si>
  <si>
    <t>KUMARSAHI</t>
  </si>
  <si>
    <t>JAGADHATRI MELA ROAD BUDHIKHAMARI</t>
  </si>
  <si>
    <t>DI CHHAK 250 KVA</t>
  </si>
  <si>
    <t>DI CHHAKA 100KVA</t>
  </si>
  <si>
    <t>GANRAJ (PANCHAYAT OFFICE FRONT)</t>
  </si>
  <si>
    <t>TENTULIDINGA 1</t>
  </si>
  <si>
    <t>TENTULIDINGA 2</t>
  </si>
  <si>
    <t>CHIPATOSIA SATSANG FRONT</t>
  </si>
  <si>
    <t>CHIPATOSTIA NEW GODREJ</t>
  </si>
  <si>
    <t>NEAR STADIUM</t>
  </si>
  <si>
    <t>SATBHAUNI CHHOKO DTR</t>
  </si>
  <si>
    <t>MUSAMARI</t>
  </si>
  <si>
    <t>RASGIVINDAPUR MANKICHHAKA-1</t>
  </si>
  <si>
    <t>MARKET 250KVA</t>
  </si>
  <si>
    <t>KHUTA HAT DTR</t>
  </si>
  <si>
    <t>MAJANDIHA</t>
  </si>
  <si>
    <t>RASGOVINDAPUR NEW BY RAISOLE</t>
  </si>
  <si>
    <t>MORODA NEW BY RUKUNI</t>
  </si>
  <si>
    <t>JHINKIRIA(2)</t>
  </si>
  <si>
    <t>KAUCHI 100KVA DTR</t>
  </si>
  <si>
    <t>BARUDIHI</t>
  </si>
  <si>
    <t>MORDA NEW BY MORDA RANGE OFFICE</t>
  </si>
  <si>
    <t>STALPUNJI DSS DT</t>
  </si>
  <si>
    <t>DANTIA MUHA HATO</t>
  </si>
  <si>
    <t>TAMBAKHUI DT</t>
  </si>
  <si>
    <t>PAIKSAHI HIGH SCHOOL</t>
  </si>
  <si>
    <t>GAON AMARDA NEW BY BUDHIMUHA</t>
  </si>
  <si>
    <t>ANLA NEW BYSANDA</t>
  </si>
  <si>
    <t>BAISINGA NEW BY JAGPURA</t>
  </si>
  <si>
    <t>MANIDA-2</t>
  </si>
  <si>
    <t>MANIDA-1</t>
  </si>
  <si>
    <t>MANTAPAL</t>
  </si>
  <si>
    <t>VETERNARY OFFICE-1</t>
  </si>
  <si>
    <t>VETERNARY OFFICE-2</t>
  </si>
  <si>
    <t>JUBALI LIBRARY</t>
  </si>
  <si>
    <t>MEDICAL DT</t>
  </si>
  <si>
    <t>OIL MILL</t>
  </si>
  <si>
    <t>TB HOSPITAL</t>
  </si>
  <si>
    <t>FRONT OF SIDDHARTH DRESSES</t>
  </si>
  <si>
    <t>BARIPADA NEW BY SIDDHARTHA DRESSES</t>
  </si>
  <si>
    <t>GOLAP BAG</t>
  </si>
  <si>
    <t>MATAPOKHARIATI DT(1)</t>
  </si>
  <si>
    <t>MADHUBAN CHAUK 1</t>
  </si>
  <si>
    <t>BALIGHAT MADHUBAN</t>
  </si>
  <si>
    <t>GANDHI PARK (KACHERI MARKET)</t>
  </si>
  <si>
    <t>NATHAGALI</t>
  </si>
  <si>
    <t>PRADHAN HALLAN 2</t>
  </si>
  <si>
    <t>DAMADARPUR SAMSAN SIDE</t>
  </si>
  <si>
    <t>SUBHADRA PUMP</t>
  </si>
  <si>
    <t>RI OFFICER 2</t>
  </si>
  <si>
    <t>CHAITAN GALI 100KVA</t>
  </si>
  <si>
    <t>MANTRI CHHAK</t>
  </si>
  <si>
    <t>BARAGACHHA 500KVA</t>
  </si>
  <si>
    <t>DARGADEI GOLEI CHACK</t>
  </si>
  <si>
    <t>JANARDANPUR ST</t>
  </si>
  <si>
    <t>SRABNA 100KVA DTR</t>
  </si>
  <si>
    <t>CHURUNI 100KV DTR</t>
  </si>
  <si>
    <t>AGRIA</t>
  </si>
  <si>
    <t>RAILWAY STATION FRONT</t>
  </si>
  <si>
    <t>GOVERNMENT GIRLS HIGH SCHOOL</t>
  </si>
  <si>
    <t>SATHILA NEAR BY DAILY MARKET</t>
  </si>
  <si>
    <t>ANLA NEW BY TETULIGAON</t>
  </si>
  <si>
    <t>ANLA CHAK</t>
  </si>
  <si>
    <t>JARKA VILLAGE</t>
  </si>
  <si>
    <t>PATADA</t>
  </si>
  <si>
    <t>SANTARA</t>
  </si>
  <si>
    <t>SADEULIA</t>
  </si>
  <si>
    <t>BAISINGAHOSPITA DT</t>
  </si>
  <si>
    <t>BAISINGA (MAMTA HOTEL)</t>
  </si>
  <si>
    <t>BAISINGA NEW BY PSS FRONT</t>
  </si>
  <si>
    <t>BAISINGA BUS STAND</t>
  </si>
  <si>
    <t>BACHRI PADA MAHADELO</t>
  </si>
  <si>
    <t>BACHURIPADA VILLAGE</t>
  </si>
  <si>
    <t>GADDEULIA JALIASAHI</t>
  </si>
  <si>
    <t>GADADEULIA BSNL TOWER</t>
  </si>
  <si>
    <t>BARIPADA NEW BY R.G GALI</t>
  </si>
  <si>
    <t>BY PASS MAHA</t>
  </si>
  <si>
    <t>BY PASS 100KVA</t>
  </si>
  <si>
    <t>TATA MOTORS</t>
  </si>
  <si>
    <t>IDCO I N-CHHANCHA IDCO</t>
  </si>
  <si>
    <t>BARIPADA NEW BY CIRCUIT HOUSE</t>
  </si>
  <si>
    <t>PALBANI CHACK</t>
  </si>
  <si>
    <t>MAHESH SUB STATION</t>
  </si>
  <si>
    <t>COLD STORE CHHTHIRD</t>
  </si>
  <si>
    <t>BARIPADA MARRIAGE PLACE FRONT</t>
  </si>
  <si>
    <t>CHITRODA ROAD</t>
  </si>
  <si>
    <t>TINKONIA BANDHA DT</t>
  </si>
  <si>
    <t>MADHUBAN CHAUK 2</t>
  </si>
  <si>
    <t>MADHUBAN NEAR BY CHURCH DT</t>
  </si>
  <si>
    <t>BARIPADA NEW BY CONVENT ROAD</t>
  </si>
  <si>
    <t>CONVENT ROADPRAFULA NAGAR</t>
  </si>
  <si>
    <t>GAYATRI MANDIR GALI</t>
  </si>
  <si>
    <t>SUNAMOHI 250KVA</t>
  </si>
  <si>
    <t>MANGALA MANDIR DT</t>
  </si>
  <si>
    <t>NICCO BACK</t>
  </si>
  <si>
    <t>BAGDIHA DTR</t>
  </si>
  <si>
    <t>BALIPAL 100KV DTR</t>
  </si>
  <si>
    <t>BAICHHA DTR</t>
  </si>
  <si>
    <t>PATHRNESA</t>
  </si>
  <si>
    <t>KOSTA MARKET CHALK</t>
  </si>
  <si>
    <t>HOSPITAL 25KVA</t>
  </si>
  <si>
    <t>KANTISAHI 63KVA</t>
  </si>
  <si>
    <t>BHUSKUNDA 63KVA</t>
  </si>
  <si>
    <t>DHARAMPURA 63KVA</t>
  </si>
  <si>
    <t>KUSUMI NO-1</t>
  </si>
  <si>
    <t>KUSUMI NO-2</t>
  </si>
  <si>
    <t>SULIAPDA BLOCK CHALK MARKET</t>
  </si>
  <si>
    <t>SULIAPADA BLOCK CHACK MARKET</t>
  </si>
  <si>
    <t>100KVA SAPAN CHAR DTR</t>
  </si>
  <si>
    <t>100KV DANGARSAHI DTR</t>
  </si>
  <si>
    <t>SAMAKHUNTA BHALAKI DTR</t>
  </si>
  <si>
    <t>KANTAPAL 100KV DTR</t>
  </si>
  <si>
    <t>KHUNTAPAL 100KVA DTR</t>
  </si>
  <si>
    <t>BALIDIHA 100KV DTR</t>
  </si>
  <si>
    <t>100VA NUAGAON DTR</t>
  </si>
  <si>
    <t>100KV SIRISHBANI DTR</t>
  </si>
  <si>
    <t>100KV SINDURGOURA PIYARI CHHOKA</t>
  </si>
  <si>
    <t>KARANJIA DTR</t>
  </si>
  <si>
    <t>BORJUPUR DT</t>
  </si>
  <si>
    <t>R.G.P PSS FRONT NEAR BY</t>
  </si>
  <si>
    <t>BARIPADA NEW BY KHETROPATNA</t>
  </si>
  <si>
    <t>MUNSHIBANDHA</t>
  </si>
  <si>
    <t>HADHADI DTR</t>
  </si>
  <si>
    <t>DEULI HIGH SCHOOL(2)</t>
  </si>
  <si>
    <t>KUKUNDA JADI DTR</t>
  </si>
  <si>
    <t>DEULI NEW BY BADJUGI</t>
  </si>
  <si>
    <t>JANADANPUR DTR</t>
  </si>
  <si>
    <t>DHANSOLE DTR</t>
  </si>
  <si>
    <t>PUTISAHI 25KVA</t>
  </si>
  <si>
    <t>KALABADIA 25KVA</t>
  </si>
  <si>
    <t>BUDHAMARA-2 DT</t>
  </si>
  <si>
    <t>UDANI 100KVA</t>
  </si>
  <si>
    <t>PUTISHAHI</t>
  </si>
  <si>
    <t>PATHURI UDALI DT</t>
  </si>
  <si>
    <t>KENDUDIHA 100KVA DTR</t>
  </si>
  <si>
    <t>PURUNA PANI 100KVA</t>
  </si>
  <si>
    <t>BADTITAL DTR</t>
  </si>
  <si>
    <t>JJ DHABA</t>
  </si>
  <si>
    <t>BALIMUNDALI GAN 100KVA</t>
  </si>
  <si>
    <t>KUCHEI MARKET DT</t>
  </si>
  <si>
    <t>KUCHEI SCHOOL FRONT DT</t>
  </si>
  <si>
    <t>DARKHULI MAJHISAHI</t>
  </si>
  <si>
    <t>KULIANA MARKET DT</t>
  </si>
  <si>
    <t>BHALIADHIA DT</t>
  </si>
  <si>
    <t>DANGAR SHAHI</t>
  </si>
  <si>
    <t>PARULIA 100KVA DT</t>
  </si>
  <si>
    <t>BANGIRIPOSI NEW BY PANDRA</t>
  </si>
  <si>
    <t>HAFCHIF 3</t>
  </si>
  <si>
    <t>MAJHIGNA DT</t>
  </si>
  <si>
    <t>NEAR GAT I DT</t>
  </si>
  <si>
    <t>JHARPOKHARIA NEW BY PANDA</t>
  </si>
  <si>
    <t>JHARPOKHARIANEW BY SANCHA</t>
  </si>
  <si>
    <t>JHARPOKHARIA NEW BY TALSANKUCHA</t>
  </si>
  <si>
    <t>MAHALBORAHI DT</t>
  </si>
  <si>
    <t>MUNDHAKOTA 100KVA</t>
  </si>
  <si>
    <t>NEDA DT</t>
  </si>
  <si>
    <t>JHARPOKHARIA 100KVA DTR</t>
  </si>
  <si>
    <t>DURGAMANDAP DT</t>
  </si>
  <si>
    <t>JOKA-1 100KVA</t>
  </si>
  <si>
    <t>BANDHAMUNDI</t>
  </si>
  <si>
    <t>GADIGHATI DT</t>
  </si>
  <si>
    <t>PURNACHANDRAPUR DURGA TEMPLE FRONT</t>
  </si>
  <si>
    <t>TARAPUR DT</t>
  </si>
  <si>
    <t>SARASKANA MARKET100KVA</t>
  </si>
  <si>
    <t>ASTHA COACHING CENTRE</t>
  </si>
  <si>
    <t>PODA ASTIA</t>
  </si>
  <si>
    <t>TPNODL KULDIHA STRUCTURE 1</t>
  </si>
  <si>
    <t>DHANA VILLAGE 1</t>
  </si>
  <si>
    <t>POLICE STATION 1</t>
  </si>
  <si>
    <t>SANARA 81</t>
  </si>
  <si>
    <t>LUPUNG 3</t>
  </si>
  <si>
    <t>RAIBADI 2</t>
  </si>
  <si>
    <t>HEALTH AND WELLNESS 3</t>
  </si>
  <si>
    <t>SIDADIHI GOSANE CUM AKHDA</t>
  </si>
  <si>
    <t>SANSADAM</t>
  </si>
  <si>
    <t>SBI ATM 2</t>
  </si>
  <si>
    <t>CHANGUA VILLAGE 3</t>
  </si>
  <si>
    <t>TALSA 4</t>
  </si>
  <si>
    <t>SANBANDHU VILLAGE</t>
  </si>
  <si>
    <t>HATIMUNDI 2</t>
  </si>
  <si>
    <t>SUNAMUHIN</t>
  </si>
  <si>
    <t>KHADIKUDAR FOOTBALL GROUND 3</t>
  </si>
  <si>
    <t>MAHARDA PALASA HIGH SCHOOL 2</t>
  </si>
  <si>
    <t>GANDIRABEDA 1</t>
  </si>
  <si>
    <t>JAMUKESWAR 3</t>
  </si>
  <si>
    <t>SINGAR PUR GOVT.SCHOOL 7</t>
  </si>
  <si>
    <t>NUASAHI-2</t>
  </si>
  <si>
    <t>KAPARD</t>
  </si>
  <si>
    <t>ASSOK SHOW</t>
  </si>
  <si>
    <t>BHATGODA</t>
  </si>
  <si>
    <t>JAMBONI</t>
  </si>
  <si>
    <t>MOHALDIYA GODOWN</t>
  </si>
  <si>
    <t>KANAYA ASHARM</t>
  </si>
  <si>
    <t>IPDS PURNA GHATI</t>
  </si>
  <si>
    <t>MEGA PROJECT</t>
  </si>
  <si>
    <t>HARPUR GOLIE</t>
  </si>
  <si>
    <t>PCM</t>
  </si>
  <si>
    <t>MOHALDIYA</t>
  </si>
  <si>
    <t>RAIRANGPUR 4</t>
  </si>
  <si>
    <t>RAIRANGPUR 5</t>
  </si>
  <si>
    <t>RAIRANGPUR 20</t>
  </si>
  <si>
    <t>RAIRANGPUR 34</t>
  </si>
  <si>
    <t>100 KV DTR THAKURANI BEDA</t>
  </si>
  <si>
    <t>RAIRANGPUR 41</t>
  </si>
  <si>
    <t>RAIRANGPUR 42</t>
  </si>
  <si>
    <t>RAIRANGPUR 46</t>
  </si>
  <si>
    <t>RAIRANGPUR 52</t>
  </si>
  <si>
    <t>KANTABANI 2</t>
  </si>
  <si>
    <t>KHAMAKA</t>
  </si>
  <si>
    <t>DURGA MANDAP 2</t>
  </si>
  <si>
    <t>MANDIR SAHI 2</t>
  </si>
  <si>
    <t>TAXI STAND RAIRANGPUR</t>
  </si>
  <si>
    <t>BANA SAHI 5</t>
  </si>
  <si>
    <t>NEAR ITI RAIRANGPUR 4</t>
  </si>
  <si>
    <t>NADIAPOSI 1</t>
  </si>
  <si>
    <t>HALDA 1</t>
  </si>
  <si>
    <t>BAMANBOSH VILLAGE 1</t>
  </si>
  <si>
    <t>VERIETY BHUSA SHOP 2</t>
  </si>
  <si>
    <t>BASINGI 117</t>
  </si>
  <si>
    <t>GOMORIA DT</t>
  </si>
  <si>
    <t>100K.V DTR BINJHUA SCHOOL</t>
  </si>
  <si>
    <t>63K.V DTR PRIMARY SCHOOL</t>
  </si>
  <si>
    <t>63K.V DTR MAA CXOMPUTER CENTER</t>
  </si>
  <si>
    <t>63 KV DTR BEDKEDAM VILLAGE 1</t>
  </si>
  <si>
    <t>BIKASH NAGAR 6</t>
  </si>
  <si>
    <t>BUDHAN HEMBRAM RICE MILL</t>
  </si>
  <si>
    <t>NUSADIHI STADIUM</t>
  </si>
  <si>
    <t>TUDU GENERAL STORE 2</t>
  </si>
  <si>
    <t>63 KV DTR RESIDENTAL 83(RATAN SAHI)</t>
  </si>
  <si>
    <t>63 KV DTR S.B LADIES TAILOR</t>
  </si>
  <si>
    <t>BULU BHAI VARITY STORE</t>
  </si>
  <si>
    <t>BANASAHI NURSERY</t>
  </si>
  <si>
    <t>FERTILIZER CENTRE, KARANJIA</t>
  </si>
  <si>
    <t>BAMANA SAL TEMPLE 1</t>
  </si>
  <si>
    <t>BAMANA SAL TEMPLE 2</t>
  </si>
  <si>
    <t>KARANJIA 3</t>
  </si>
  <si>
    <t>CHANDRABATI LODGE &amp; HOTEL</t>
  </si>
  <si>
    <t>ELECTRIC OFFICE</t>
  </si>
  <si>
    <t>KARANJIA NAC MCC WASTE MGNT 3</t>
  </si>
  <si>
    <t>DANGA GHAT 2</t>
  </si>
  <si>
    <t>MAA TARINI TEMPLE</t>
  </si>
  <si>
    <t>BARAKHANDA MANDIR 2</t>
  </si>
  <si>
    <t>SIMILIPAL ENGLISH MEDIUM SCHOOL</t>
  </si>
  <si>
    <t>BRIGHT ANGEL PUBLIC SCHOOL 2</t>
  </si>
  <si>
    <t>KARANJIA BUS STOP</t>
  </si>
  <si>
    <t>BHUYAN LADIES MESS 1</t>
  </si>
  <si>
    <t>MOHANTA FABRICATION</t>
  </si>
  <si>
    <t>D A V N KARANJIA</t>
  </si>
  <si>
    <t>SWOSTIK MESS 2</t>
  </si>
  <si>
    <t>FIRE STATION 1</t>
  </si>
  <si>
    <t>GODAVARI GIRLS HOSTEL</t>
  </si>
  <si>
    <t>RASAMTALA GIRLS HIGH SCHOOL 1</t>
  </si>
  <si>
    <t>SIMIGAN UP SCHOOL 1</t>
  </si>
  <si>
    <t>BABA JATESWAR TEMPLE 2</t>
  </si>
  <si>
    <t>HATISAL BEDA MINI JAHER</t>
  </si>
  <si>
    <t>SIMILIPAL NEWGOVT HIGHSCHOOL 2</t>
  </si>
  <si>
    <t>KUDUMA PLAY GROUND 1</t>
  </si>
  <si>
    <t>RAJABNDHA SAHI TOWER 8</t>
  </si>
  <si>
    <t>RAJABNDHA SAHI TOWER 2</t>
  </si>
  <si>
    <t>BHURALA 2</t>
  </si>
  <si>
    <t>KARANJIA SBI 3</t>
  </si>
  <si>
    <t>SABITA RANI TENT HOUSE</t>
  </si>
  <si>
    <t>GRAM PANCHAYAT OFFICE, BALA</t>
  </si>
  <si>
    <t>KIAPANPOSI NEW PLAYGROUND</t>
  </si>
  <si>
    <t>KANKADA ANGANWADI</t>
  </si>
  <si>
    <t>BADAGAN GP OFFICE</t>
  </si>
  <si>
    <t>GHODA GHAGRI 3</t>
  </si>
  <si>
    <t>DIYAJODDHI 2</t>
  </si>
  <si>
    <t>JHADDO MURIYA 2</t>
  </si>
  <si>
    <t>SARANGAGHAR 4</t>
  </si>
  <si>
    <t>AASHAN BANI 3</t>
  </si>
  <si>
    <t>CHITROBASI 7</t>
  </si>
  <si>
    <t>MIRIGIMUNDI 7</t>
  </si>
  <si>
    <t>THAKURMUNDA 50</t>
  </si>
  <si>
    <t>THAKURMUNDA 59</t>
  </si>
  <si>
    <t>THAKURMUNDA 60</t>
  </si>
  <si>
    <t>MITUANI 1</t>
  </si>
  <si>
    <t>HANUMAN CHHAKA</t>
  </si>
  <si>
    <t>KENDIJIANI 34</t>
  </si>
  <si>
    <t>ASNABANI 2</t>
  </si>
  <si>
    <t>63 KV DTR PURUNIA JAIPUR</t>
  </si>
  <si>
    <t>63 KV DTR DEULI</t>
  </si>
  <si>
    <t>TALGAON 1</t>
  </si>
  <si>
    <t>NARDA 3</t>
  </si>
  <si>
    <t>TARNA 1</t>
  </si>
  <si>
    <t>63 KV DTR BHALU PAHADI VILLAGE</t>
  </si>
  <si>
    <t>63 KV DTR VILLAGE 9 RADAM</t>
  </si>
  <si>
    <t>63K.V DTR PASANA 2</t>
  </si>
  <si>
    <t>RARUAN 4</t>
  </si>
  <si>
    <t>RARUAN BLOCK</t>
  </si>
  <si>
    <t>SUKRULI CHHAKA 2</t>
  </si>
  <si>
    <t>KHANDIADHAR LI POINT 2</t>
  </si>
  <si>
    <t>NUAGAON SCHOOL 4</t>
  </si>
  <si>
    <t>NAIBANGA SCHOOL 3</t>
  </si>
  <si>
    <t>UDALA(BHIMTALI )NO-3 100KVA</t>
  </si>
  <si>
    <t>UDALA(MOTHO) NO-3 100KV</t>
  </si>
  <si>
    <t>SAPNESWAR MANDIR 100KVA</t>
  </si>
  <si>
    <t>UDALA VETERNARY OFFICE 100KVA</t>
  </si>
  <si>
    <t>BLOCK IPDS 100KVA</t>
  </si>
  <si>
    <t>HOSPITAL FRONT (UDALA)</t>
  </si>
  <si>
    <t>JAGANNATH TEMPLE</t>
  </si>
  <si>
    <t>KRUSHAK MARKET UDALA</t>
  </si>
  <si>
    <t>GAYATRIMANDIR(BPL)</t>
  </si>
  <si>
    <t>PRADHAN SAPTITION</t>
  </si>
  <si>
    <t>CHUNAGHATI 100KVA</t>
  </si>
  <si>
    <t>MARKET CAMP DT</t>
  </si>
  <si>
    <t>RITA JENA IPDS 100KVA</t>
  </si>
  <si>
    <t>ADIVASISAHI 100KVA</t>
  </si>
  <si>
    <t>STRUCTURE SIDE</t>
  </si>
  <si>
    <t>PAIDA SAI IPDS 100 KVA</t>
  </si>
  <si>
    <t>RAVAN PODI PODIA</t>
  </si>
  <si>
    <t>DURGA MANDAP 100KVA</t>
  </si>
  <si>
    <t>NUASAHI 100KVA</t>
  </si>
  <si>
    <t>MOUSE MAA MONDIRA CHOKA 100KVA</t>
  </si>
  <si>
    <t>MAUSI MAA CHHOKO 100KVA</t>
  </si>
  <si>
    <t>MADABHATIGADANA IPDS</t>
  </si>
  <si>
    <t>PADU IPDS 100KVA</t>
  </si>
  <si>
    <t>DEBINANA IPDS 100KVA</t>
  </si>
  <si>
    <t>RELIANCE PETROL PUMP</t>
  </si>
  <si>
    <t>JUALIYA 63 KVA</t>
  </si>
  <si>
    <t>KUKUDIMA 100KVA</t>
  </si>
  <si>
    <t>DIHIRAKUL PRADHANSAHI 100KVA</t>
  </si>
  <si>
    <t>KAIN SARI 100KVA</t>
  </si>
  <si>
    <t>DIHIRAKUL PANDASAHI 100KVA</t>
  </si>
  <si>
    <t>NUADIHA CHHAKA 100KVA</t>
  </si>
  <si>
    <t>TAMPDU 63 KVA</t>
  </si>
  <si>
    <t>NUADIHA 100KVA</t>
  </si>
  <si>
    <t>PINGU SHIVA MANDIR 100KVA</t>
  </si>
  <si>
    <t>TALIA 100KVA</t>
  </si>
  <si>
    <t>GOUDANGA (100KVA)</t>
  </si>
  <si>
    <t>KAPTIPADA (CINEMA HALL) 100KVA</t>
  </si>
  <si>
    <t>KAPTIPADA (RAJABHATI) 100KV</t>
  </si>
  <si>
    <t>SABHAGYADESIPUR 63KVA</t>
  </si>
  <si>
    <t>JARADA 100KVA</t>
  </si>
  <si>
    <t>KHUTAPAL UPARSAHI 63KVA</t>
  </si>
  <si>
    <t>KHUNTAPALA</t>
  </si>
  <si>
    <t>SUDASUDIA 100KVA</t>
  </si>
  <si>
    <t>DIBA SAHI 25KVA</t>
  </si>
  <si>
    <t>P.CPUR(BINDHASAHI) 63 KVA</t>
  </si>
  <si>
    <t>SARAT MARKET 100KVA</t>
  </si>
  <si>
    <t>NAUPADA100KVA DTR</t>
  </si>
  <si>
    <t>KENDUAKHUNTA 63KVA DTR</t>
  </si>
  <si>
    <t>DAMASAHI 100KVA DTR</t>
  </si>
  <si>
    <t>DIGHINUASAHI 100KVA DTR</t>
  </si>
  <si>
    <t>BAIRATPUR 100KVA DTR</t>
  </si>
  <si>
    <t>KUSHALDA 100KVADTR</t>
  </si>
  <si>
    <t>KUSHALDA 100KVA DTR</t>
  </si>
  <si>
    <t>JANANATA 100KVA DTR</t>
  </si>
  <si>
    <t>MOHULDIHI 100KVA</t>
  </si>
  <si>
    <t>SIMGADIA 100KVA DTR</t>
  </si>
  <si>
    <t>BAHANADA 100KVA</t>
  </si>
  <si>
    <t>BADKHUNTA 100KVA</t>
  </si>
  <si>
    <t>SURKUNA 100KVA DTR</t>
  </si>
  <si>
    <t>HANUMAN TEMPLE 100KVA</t>
  </si>
  <si>
    <t>KHAN MARKET 100 KVA</t>
  </si>
  <si>
    <t>JAMSALA 100KVA</t>
  </si>
  <si>
    <t>JADURGHERA</t>
  </si>
  <si>
    <t>DUKURA(HOSPITAL)</t>
  </si>
  <si>
    <t>BALIDIHA 100KVA</t>
  </si>
  <si>
    <t>CHUNADIHA 100KVA</t>
  </si>
  <si>
    <t>TALAPADA B 100KVA DTR</t>
  </si>
  <si>
    <t>KAMDHUDEHA 100KVA</t>
  </si>
  <si>
    <t>KULIANA 100KVA</t>
  </si>
  <si>
    <t>BBADASAHI PSS 250KVA</t>
  </si>
  <si>
    <t>BADASAHI HASPITAL250KVA</t>
  </si>
  <si>
    <t>BADASAHI POKHARI-02 100KVA DTR</t>
  </si>
  <si>
    <t>BADASAHI BLACK 100KVADTR</t>
  </si>
  <si>
    <t>CHHALIA 100KVA DTR</t>
  </si>
  <si>
    <t>KARITALI 100KVADTR</t>
  </si>
  <si>
    <t>KAINASOLI 100KVA DTR</t>
  </si>
  <si>
    <t>SINGTIA 100KVA DTR</t>
  </si>
  <si>
    <t>CHURUNI 100KVA DTR</t>
  </si>
  <si>
    <t>DANTUNI 100KVA DTR</t>
  </si>
  <si>
    <t>BAIDIPUR 63 KVA DTR</t>
  </si>
  <si>
    <t>ITAMUDIA 100KV DTR</t>
  </si>
  <si>
    <t>PRATAP PUR 100KV DTR</t>
  </si>
  <si>
    <t>KARGIL CHHAK</t>
  </si>
  <si>
    <t>KHANUA 100KV DTR</t>
  </si>
  <si>
    <t>BADA SAHI</t>
  </si>
  <si>
    <t>ASTAJHARAN 63 KVA</t>
  </si>
  <si>
    <t>KAMALASOLE 25KVA</t>
  </si>
  <si>
    <t>SIBA MANDIR BELAM</t>
  </si>
  <si>
    <t>UTHANINVAGAON-2</t>
  </si>
  <si>
    <t>GADIAMAL 100KV DTR</t>
  </si>
  <si>
    <t>KHOLIKA PADA 100KV DTR</t>
  </si>
  <si>
    <t>CHANGUA MANGALPUR 100KV</t>
  </si>
  <si>
    <t>TENTULIGAON 100KVA DTR</t>
  </si>
  <si>
    <t>MUSAGADIA 100KVA DTR</t>
  </si>
  <si>
    <t>MIRIGIDARI DTR</t>
  </si>
  <si>
    <t>BIJIPUR DTR</t>
  </si>
  <si>
    <t>DUMBURIA DTR</t>
  </si>
  <si>
    <t>SALAGAON DTR</t>
  </si>
  <si>
    <t>KADDA 100KV DTR</t>
  </si>
  <si>
    <t>CHILIMA 100KV DTR</t>
  </si>
  <si>
    <t>SIKEDIA 100KV</t>
  </si>
  <si>
    <t>AGARPADA 100KVA DTR</t>
  </si>
  <si>
    <t>KUAMARA 100KV DTR</t>
  </si>
  <si>
    <t>PASUDA 100KVA DTR</t>
  </si>
  <si>
    <t>SANBELAKATI 100KVA DTR</t>
  </si>
  <si>
    <t>MAHALDIHI 100KVA</t>
  </si>
  <si>
    <t>SERATHOLE 100KV DTR</t>
  </si>
  <si>
    <t>SAINKULAHONUMANTA SAHI</t>
  </si>
  <si>
    <t>SRI RAM MARGA ,SAMARAIPUR(100KVA)</t>
  </si>
  <si>
    <t>100KVADTR ELKHA</t>
  </si>
  <si>
    <t>100kva DTR Sri Ram Marga(last)</t>
  </si>
  <si>
    <t>Nisa Nibarana Gali</t>
  </si>
  <si>
    <t>Near NRI School</t>
  </si>
  <si>
    <t>Butu Complex</t>
  </si>
  <si>
    <t>Dada Garage Gelpur</t>
  </si>
  <si>
    <t>100KVA DTR BANITIA HATA SAHI</t>
  </si>
  <si>
    <t>100KVA DTR ADIA REDCROSS</t>
  </si>
  <si>
    <t>100 KVA DTR ADUAN TAHASAHI</t>
  </si>
  <si>
    <t>100KVA DTR ADUASUNI</t>
  </si>
  <si>
    <t>100KVA DTR ERAM MARKET</t>
  </si>
  <si>
    <t>100KVA DTR UANSIDHIA</t>
  </si>
  <si>
    <t>100 KVA DTR SADEIPADA</t>
  </si>
  <si>
    <t>100KVA DTR PATHPAD</t>
  </si>
  <si>
    <t>100KVA DTR TILDA</t>
  </si>
  <si>
    <t>100KVA DTR MAJHISAHI</t>
  </si>
  <si>
    <t>100KVADTR ADIA NUAGAN</t>
  </si>
  <si>
    <t>100 KVA DTR OJHA SAHI</t>
  </si>
  <si>
    <t>100KVA DTR BHATAPADA</t>
  </si>
  <si>
    <t>100KVA DTR SUDERSAN PUR</t>
  </si>
  <si>
    <t>100KVA DTR BAGHUA</t>
  </si>
  <si>
    <t>100 KVA DTR MACHHA HATA</t>
  </si>
  <si>
    <t>100KVA DTR ULAGADA RED CROSS</t>
  </si>
  <si>
    <t>100 KVA DTR VBAINCHA</t>
  </si>
  <si>
    <t>100 KVA DTR DAMODARPUR PANDA SAHI</t>
  </si>
  <si>
    <t>100KVA DTR MUDULI SAHI</t>
  </si>
  <si>
    <t>100 KVA DTR ISWARAPUR BISWAL SAHI</t>
  </si>
  <si>
    <t>100 KVA DTR GOTHONA</t>
  </si>
  <si>
    <t>100KVA MAHURI ADI</t>
  </si>
  <si>
    <t>100KVA BARIKA SAHI</t>
  </si>
  <si>
    <t>100KVA DTR MAJHI SAHI</t>
  </si>
  <si>
    <t>100KVA DTR BEHERA SAHI</t>
  </si>
  <si>
    <t>100KVA MALIK SAHI PADHUAN</t>
  </si>
  <si>
    <t>100KVA DTR MAHALIK SAHI</t>
  </si>
  <si>
    <t>100KVA DTR MURDHINAADI</t>
  </si>
  <si>
    <t>100KVA DASHA SAHI</t>
  </si>
  <si>
    <t>100KVA DTR JAGANNATHPUR MARKET</t>
  </si>
  <si>
    <t>100KVA DTR JAGANNATHPUR MANGALA</t>
  </si>
  <si>
    <t>100KVA DTR ANBAGADI 3</t>
  </si>
  <si>
    <t>100KVA DTR PADAMPUR MARKET-1</t>
  </si>
  <si>
    <t>100 KVA DTR DEULI-2</t>
  </si>
  <si>
    <t>500KVA MEDICAL</t>
  </si>
  <si>
    <t>100KVA DTR MATHA PANI</t>
  </si>
  <si>
    <t>250KVA MANORAMA FRONT</t>
  </si>
  <si>
    <t>100KVA MANORAMA FRONT</t>
  </si>
  <si>
    <t>100kva DTR Thanachhaka bandha</t>
  </si>
  <si>
    <t>100KVA OMFED OFFICE</t>
  </si>
  <si>
    <t>250KVA VETNARY</t>
  </si>
  <si>
    <t>100KVA SALANDI HOSPITAL BACK SIDE</t>
  </si>
  <si>
    <t>100KVA DURGA MANDAP(HARIKAR GALI)</t>
  </si>
  <si>
    <t>500KVA SP OFFICE FRONT</t>
  </si>
  <si>
    <t>100KVA KONAK SDO GALI</t>
  </si>
  <si>
    <t>100KVA COLLAGE ROAD HANUMAN</t>
  </si>
  <si>
    <t>315KVA GOPABANDHU NAGAR</t>
  </si>
  <si>
    <t>100KVA DIXIT PETROL PUMP</t>
  </si>
  <si>
    <t>250KVA SAMPARKA HOTEL</t>
  </si>
  <si>
    <t>100KVA SARKAR BABA</t>
  </si>
  <si>
    <t>100KVA UTARABAHINI 2</t>
  </si>
  <si>
    <t>500KVA APARTIBINDHA</t>
  </si>
  <si>
    <t>250KVA APARTIBINDHA</t>
  </si>
  <si>
    <t>100kva DTR M.L.A Quarter</t>
  </si>
  <si>
    <t>100kva DTR MantuCouncilor</t>
  </si>
  <si>
    <t>250KVA JANUGANJ DURGA MANDAP</t>
  </si>
  <si>
    <t>250KVA UPARA BAGURAI</t>
  </si>
  <si>
    <t>100KVA BAUDPUR BALIJATRA PADIA</t>
  </si>
  <si>
    <t>250KVA ORION HOTEL BACK SIDE</t>
  </si>
  <si>
    <t>100KVA FRENCH COLONY</t>
  </si>
  <si>
    <t>100kva DTR Trupti plaza</t>
  </si>
  <si>
    <t>100kva DTR Harishankar pur</t>
  </si>
  <si>
    <t>Patra sahi</t>
  </si>
  <si>
    <t>Charigharia sani temple</t>
  </si>
  <si>
    <t>Circuit House Charigharia</t>
  </si>
  <si>
    <t>100KVA WOMENS COLLAGE</t>
  </si>
  <si>
    <t>Panda Tyre 100kva</t>
  </si>
  <si>
    <t>100KVA GELPUR SCHOOL</t>
  </si>
  <si>
    <t>100KVA GELPUR SIVA MANDIRA</t>
  </si>
  <si>
    <t>Near Vinayak Degree college</t>
  </si>
  <si>
    <t>Aradichaka</t>
  </si>
  <si>
    <t>500KVA DHARITRI NAGAR</t>
  </si>
  <si>
    <t>100KVA DTR ALINAGAR</t>
  </si>
  <si>
    <t>100 KVA DTR DALO SAHI HATO</t>
  </si>
  <si>
    <t>250KVA DOLASAHI</t>
  </si>
  <si>
    <t>100KVA DTR BISWANATHPUR</t>
  </si>
  <si>
    <t>GUAMAL-2</t>
  </si>
  <si>
    <t>100KVA DOLASAHI MARKET</t>
  </si>
  <si>
    <t>100KVA DTR RADHANGA SENAPATI SAHI</t>
  </si>
  <si>
    <t>100 KVA DTR GAZIPUR BEDA PADA</t>
  </si>
  <si>
    <t>100 KVA DTR KALIMEGHA MELAN</t>
  </si>
  <si>
    <t>100 KVA DTR KANPADABINDA</t>
  </si>
  <si>
    <t>100 KVA DTR TALA KANPADA</t>
  </si>
  <si>
    <t>100 KVA DTR DAPA</t>
  </si>
  <si>
    <t>100 KVA DTR CHILAPADA</t>
  </si>
  <si>
    <t>200KVA GIRLS HIGH SCHOOL</t>
  </si>
  <si>
    <t>100 KVA DTR BOULAPAL</t>
  </si>
  <si>
    <t>250 KVA DTR RICE MILL</t>
  </si>
  <si>
    <t>100 KVA DTR TIHIDI KALI PADIA</t>
  </si>
  <si>
    <t>250 KVA DTR TIHIDI BLOCK CHHAK</t>
  </si>
  <si>
    <t>100 KVA DTR MANGARAJPUR</t>
  </si>
  <si>
    <t>100 KVA DTR COLLEGE CHHAK</t>
  </si>
  <si>
    <t>100KVA BARIK BINDHA</t>
  </si>
  <si>
    <t>100 KVA DTR ACHAK</t>
  </si>
  <si>
    <t>PALIA BINDHA NAYAK SAHI</t>
  </si>
  <si>
    <t>100 KVA DTR NANDAPUR PSS FRONT</t>
  </si>
  <si>
    <t>100 KVA DTR MUKUNDAPUR</t>
  </si>
  <si>
    <t>100 KVA DTR GADADHARPUR</t>
  </si>
  <si>
    <t>100 KVA DTR JHINKIRIA</t>
  </si>
  <si>
    <t>100 KVA DTR CHANDRAKANTA BINDHA</t>
  </si>
  <si>
    <t>100 KVA DTR MAMARIYA BAZAR</t>
  </si>
  <si>
    <t>100 KVA DTR KOLHO MARKET</t>
  </si>
  <si>
    <t>100 KVA DTR FATEPUR</t>
  </si>
  <si>
    <t>100 KVA DTR MANGALPUR</t>
  </si>
  <si>
    <t>100 KVA DTR KONATIA</t>
  </si>
  <si>
    <t>100 KVA DTR URUDA RI OFFICE</t>
  </si>
  <si>
    <t>100KVAMASUAPAL</t>
  </si>
  <si>
    <t>100KVA GALAGANDAPUR</t>
  </si>
  <si>
    <t>250KVA MATO KACHERI PADIA</t>
  </si>
  <si>
    <t>100KVA UGRATORA</t>
  </si>
  <si>
    <t>100KVA PADU SAHI</t>
  </si>
  <si>
    <t>100KVA BISWALI</t>
  </si>
  <si>
    <t>100KVA SIGHITI</t>
  </si>
  <si>
    <t>100KVA MAUSUDA</t>
  </si>
  <si>
    <t>100KVA BALIGAN 1</t>
  </si>
  <si>
    <t>100KVA AAMBULO</t>
  </si>
  <si>
    <t>100KVA BAULO JODA</t>
  </si>
  <si>
    <t>100KVA PURUSOTTAMPUR</t>
  </si>
  <si>
    <t>100KVA SANTA 2</t>
  </si>
  <si>
    <t>100KVA SHYAMADAS PUR</t>
  </si>
  <si>
    <t>100KVA PANASA PADA</t>
  </si>
  <si>
    <t>100KVA SAGADI</t>
  </si>
  <si>
    <t>100KVA KUANSA</t>
  </si>
  <si>
    <t>100KVA NISCHADA</t>
  </si>
  <si>
    <t>100KVA BALIPATNA</t>
  </si>
  <si>
    <t>100KVA POKHARI SAHI</t>
  </si>
  <si>
    <t>100KVA KHANDA GARADI PARIDA SAHI</t>
  </si>
  <si>
    <t>100KVA ORA SAHI</t>
  </si>
  <si>
    <t>100KVA BAGHANATA</t>
  </si>
  <si>
    <t>100KVA KUSUM</t>
  </si>
  <si>
    <t>100KVA TETULDA</t>
  </si>
  <si>
    <t>100KVA GOBINDAPUR</t>
  </si>
  <si>
    <t>100KVA BADA CHADHAKUDA</t>
  </si>
  <si>
    <t>100KVA JOGI POKHARI</t>
  </si>
  <si>
    <t>100KVA NEDHUALI</t>
  </si>
  <si>
    <t>100KVA SANKARPADA</t>
  </si>
  <si>
    <t>100KVA BENTALAPUR</t>
  </si>
  <si>
    <t>100KVA KANDA</t>
  </si>
  <si>
    <t>250KVA BLOCK</t>
  </si>
  <si>
    <t>100KVA NAYAPATNA 2</t>
  </si>
  <si>
    <t>100KVA JAGANATHA COLONY</t>
  </si>
  <si>
    <t>100KVA NARSINGPUR</t>
  </si>
  <si>
    <t>100KVA BADA BAZAR</t>
  </si>
  <si>
    <t>250KVA DIC</t>
  </si>
  <si>
    <t>200KVA BINITARA</t>
  </si>
  <si>
    <t>100KVA SAMPUR 2</t>
  </si>
  <si>
    <t>100KVA KALIPADIA 2</t>
  </si>
  <si>
    <t>100KVA KULHI</t>
  </si>
  <si>
    <t>250KVA CHAKA DOLA</t>
  </si>
  <si>
    <t>250KVA BAITARANI</t>
  </si>
  <si>
    <t>200KVA BAITARANI</t>
  </si>
  <si>
    <t>100KVA KALI MANDIRA</t>
  </si>
  <si>
    <t>100KVA DTR NALOGERA W NO-7</t>
  </si>
  <si>
    <t>100KVA DTR NALAGERA W NO-8</t>
  </si>
  <si>
    <t>100KVA DTR KUNWARI KANTHI</t>
  </si>
  <si>
    <t>100KVA DTR GADI BAZAR</t>
  </si>
  <si>
    <t>100 KVA DTR SAMANTARAYPUR</t>
  </si>
  <si>
    <t>100KVA DTR CHARITARAF</t>
  </si>
  <si>
    <t>100KVA DTR KHERANGA BAZAR</t>
  </si>
  <si>
    <t>100KVA DTR KHADI JAL</t>
  </si>
  <si>
    <t>100 KVA DTR GHATAPUR</t>
  </si>
  <si>
    <t>100KVA DTR BAHARPAL</t>
  </si>
  <si>
    <t>100 KVA DTR KHADAL POKHARI-2</t>
  </si>
  <si>
    <t>100 KVA DTR BAJRAPUR</t>
  </si>
  <si>
    <t>100KVA DTR BALIAPAL MAJHI SAHI</t>
  </si>
  <si>
    <t>100KVA DTR ANAKA PADA</t>
  </si>
  <si>
    <t>100KVA DTR NARENDRAPUR PATI</t>
  </si>
  <si>
    <t>100KVA DTR HALADIA</t>
  </si>
  <si>
    <t>100 KVA DTR GURDASPUR</t>
  </si>
  <si>
    <t>100kva DTR AMRUTAPUR</t>
  </si>
  <si>
    <t>100KV DTR BARADA-II</t>
  </si>
  <si>
    <t>100KVA DTR CHATRAPADA-1</t>
  </si>
  <si>
    <t>100KVA DTR HALADIA-2</t>
  </si>
  <si>
    <t>100 KVA DTR KHEDAR PUR-2</t>
  </si>
  <si>
    <t>100KVA DTR MALPUR</t>
  </si>
  <si>
    <t>100KVA DTR KANPUR</t>
  </si>
  <si>
    <t>100KVA DTR BARABATIA</t>
  </si>
  <si>
    <t>100kva dtr ankude suni</t>
  </si>
  <si>
    <t>100KVA DTR DIGIADI</t>
  </si>
  <si>
    <t>100KVA NARENDRAPUR</t>
  </si>
  <si>
    <t>100KVA DTR KAMARGAN SCHOOL</t>
  </si>
  <si>
    <t>100KVA MIRJAPUR MANGALA</t>
  </si>
  <si>
    <t>100 KVA DTR BINAPADA</t>
  </si>
  <si>
    <t>100 KVA DTR GOAGADIA MALIK SAHI</t>
  </si>
  <si>
    <t>250KVA DTR GOAGADIA</t>
  </si>
  <si>
    <t>100KVA DTR DIXIT SAHI</t>
  </si>
  <si>
    <t>100KVA DTR CHANDIA CHAKA</t>
  </si>
  <si>
    <t>100KVA GAGAN BABU CHAKA</t>
  </si>
  <si>
    <t>100KVA DTR BADAMISHRAPUR</t>
  </si>
  <si>
    <t>100KVA DTR NADHIBABNPUR</t>
  </si>
  <si>
    <t>100KVA KAUNIYA SAHI</t>
  </si>
  <si>
    <t>100KVA DTR KHAPARAGADHIA CHHAKA</t>
  </si>
  <si>
    <t>100KVA DTR ADTALA JENASAHI</t>
  </si>
  <si>
    <t>100KVA DTRKANJIKHIAHABULISAHI</t>
  </si>
  <si>
    <t>100KVA DTR BRAHAMANI GAN</t>
  </si>
  <si>
    <t>100KVA BRAMHANIGAN MANDIR</t>
  </si>
  <si>
    <t>100KVA DTR KIAPADA POST OFFICE</t>
  </si>
  <si>
    <t>100 KVA DTR BETADA MARKET</t>
  </si>
  <si>
    <t>250 KVA DTR BETADA HIGH SCHOOL</t>
  </si>
  <si>
    <t>100 KVA DTR SETHI SAHI</t>
  </si>
  <si>
    <t>100KVA NAICHANAPUR DASH SAHI</t>
  </si>
  <si>
    <t>100 KVA DTR TARANI MARKET</t>
  </si>
  <si>
    <t>100KVA SANA CHANDRAVANPUR</t>
  </si>
  <si>
    <t>100 KVA DTR KALASIA</t>
  </si>
  <si>
    <t>100 KVA DTR KUNCHAGADIA CHHAKA</t>
  </si>
  <si>
    <t>100 KVA DTR HARI SARAN BINDHA</t>
  </si>
  <si>
    <t>250KVA DTR GURUHATA BETADA</t>
  </si>
  <si>
    <t>100 KVA DTR BALHIPUR</t>
  </si>
  <si>
    <t>100 KVA DTR MAHAPATRA SAHI</t>
  </si>
  <si>
    <t>100 KVA DTR MANDALA POKHARI</t>
  </si>
  <si>
    <t>100 KVA DTR RAM BEHERA SAHI</t>
  </si>
  <si>
    <t>100 KVA DTR MAHAKUD SAHI</t>
  </si>
  <si>
    <t>100 KVA DTR PANCHURUKHI SCHOOL</t>
  </si>
  <si>
    <t>100 KVA DTR GOPALPUR MUNI</t>
  </si>
  <si>
    <t>100 KVA DTR SUKADEVPUR IDUA SAHI</t>
  </si>
  <si>
    <t>100 KVA DTR SUKADEVPUR AGAD CLUB</t>
  </si>
  <si>
    <t>100KVA TARINI CHAKA</t>
  </si>
  <si>
    <t>100 KVA DTR SAHU SAHI</t>
  </si>
  <si>
    <t>250KVA TARINI CHAKA</t>
  </si>
  <si>
    <t>100 KVA DTR TENTULIA -1</t>
  </si>
  <si>
    <t>100 KVA DTR PATRA SAHI</t>
  </si>
  <si>
    <t>100 KVA DTR BHOI SAHI</t>
  </si>
  <si>
    <t>100 KVA DTR WOMENS COLLEGE</t>
  </si>
  <si>
    <t>250 KVA DTR FALCONE</t>
  </si>
  <si>
    <t>100 KVA DTR RADHABALLABPUR-1</t>
  </si>
  <si>
    <t>100 KVA DTR RADHABALLABPUR-2</t>
  </si>
  <si>
    <t>100 KVA DTR TENTULIA -2</t>
  </si>
  <si>
    <t>100KVA DTR PARSINGHA</t>
  </si>
  <si>
    <t>100KVA MUDHAPUR PANCHAYAT OFFICE</t>
  </si>
  <si>
    <t>100KVA BEHERA SAHI</t>
  </si>
  <si>
    <t>100KVA RASALPUR</t>
  </si>
  <si>
    <t>100KVA JITANGA MOHANTY SAHI</t>
  </si>
  <si>
    <t>Hariat 100kva Bhadrak</t>
  </si>
  <si>
    <t>100KVA K.S PUR JAGANATH MANDIRA BEHERA SAHI</t>
  </si>
  <si>
    <t>Panibhandar-2 100kva</t>
  </si>
  <si>
    <t>Panibhandar 100kva</t>
  </si>
  <si>
    <t>100KVA SAMALA SAHI</t>
  </si>
  <si>
    <t>100KVA NUA SAHI</t>
  </si>
  <si>
    <t>100KVA PALO SAHI</t>
  </si>
  <si>
    <t>100KVA GORAMATI OJHA SAHI</t>
  </si>
  <si>
    <t>100KVA TARNA PADIA</t>
  </si>
  <si>
    <t>100KVA STR ARADA MARKET</t>
  </si>
  <si>
    <t>100KV DTR BASHASAHI JHU BANA</t>
  </si>
  <si>
    <t>100KVA DTR ARADA OLD</t>
  </si>
  <si>
    <t>100KVA DTR NALAKULA BAZAR</t>
  </si>
  <si>
    <t>100KVA DTR ASURA SAHOO SHI</t>
  </si>
  <si>
    <t>100KVA DTR BASHUA PADA</t>
  </si>
  <si>
    <t>100KVA DTR BHANJA SAHI</t>
  </si>
  <si>
    <t>100KVA DTR SRI RAMPUR</t>
  </si>
  <si>
    <t>100KVA DTR RANITAL MARKET</t>
  </si>
  <si>
    <t>100KVA DTR DURGAPUR</t>
  </si>
  <si>
    <t>100KVA DTR AKTAL</t>
  </si>
  <si>
    <t>100KVA DTR JAGADALPUR</t>
  </si>
  <si>
    <t>11KV RANITAL FEEDER</t>
  </si>
  <si>
    <t>100KVA DTR GOUDA SAHI</t>
  </si>
  <si>
    <t>SARASATIA</t>
  </si>
  <si>
    <t>TAGIRA MOHANTY SAHI</t>
  </si>
  <si>
    <t>TAGIRA KALAMACHUA</t>
  </si>
  <si>
    <t>100 KVA DTR HATA SAHI</t>
  </si>
  <si>
    <t>100KVA DTR TISHALPUR</t>
  </si>
  <si>
    <t>100KVA DTR CHANDIGAON ME SCHOOL</t>
  </si>
  <si>
    <t>100KVA DTR PAGADA</t>
  </si>
  <si>
    <t>100 KV DTR KHADANDAPUR</t>
  </si>
  <si>
    <t>100 KV DTR BANIA</t>
  </si>
  <si>
    <t>100 KVA DTR SARAGADA SCHOOL</t>
  </si>
  <si>
    <t>100 KVA DTR SARAGADA ROAD</t>
  </si>
  <si>
    <t>100KVA LT NAYAK SUB STATION</t>
  </si>
  <si>
    <t>100kva DTR Master colony</t>
  </si>
  <si>
    <t>100KVA DTR KALIDASPUR</t>
  </si>
  <si>
    <t>100KVA DTR Pintu Parida</t>
  </si>
  <si>
    <t>100KVA DTR KESHPUR</t>
  </si>
  <si>
    <t>100KVA DTR BARIK SAHI</t>
  </si>
  <si>
    <t>100KVA DTR GOURA PADA</t>
  </si>
  <si>
    <t>100kva DTR Okalo Bhatia</t>
  </si>
  <si>
    <t>100kva DTR Bidanga Adi</t>
  </si>
  <si>
    <t>100kva DTR NuaPokhari-1</t>
  </si>
  <si>
    <t>100kva DTR Nua Pokhari-2</t>
  </si>
  <si>
    <t>100KVA KHAMARA SAHI</t>
  </si>
  <si>
    <t>100KVA JHARPADA</t>
  </si>
  <si>
    <t>100KVA SHANKHA JODI</t>
  </si>
  <si>
    <t>100KVA JAGULA 1</t>
  </si>
  <si>
    <t>100KVA DHAMARAI TEMPLE</t>
  </si>
  <si>
    <t>100KVA JAY DURGA PATNA 2</t>
  </si>
  <si>
    <t>100KVA KARALI</t>
  </si>
  <si>
    <t>100KVA BALABHDRA PRASAD 1</t>
  </si>
  <si>
    <t>100KVA BALABHADRA PRASAD 2</t>
  </si>
  <si>
    <t>100KVA KISHOR PRASAD 1</t>
  </si>
  <si>
    <t>100KVA KISHOR PRASAD 2</t>
  </si>
  <si>
    <t>100KVA JAGANATH PRASAD</t>
  </si>
  <si>
    <t>100KVA SARAT PRASAD</t>
  </si>
  <si>
    <t>100KVA KAITHAKOLA MARKET</t>
  </si>
  <si>
    <t>100KVA LAKMIDASPUR MARKET</t>
  </si>
  <si>
    <t>100KVA JIBANPUR ROAD SIDE</t>
  </si>
  <si>
    <t>100KVA JAGANATHPUR</t>
  </si>
  <si>
    <t>100KVA BHANJA SAHI</t>
  </si>
  <si>
    <t>100KVA BALAPUR</t>
  </si>
  <si>
    <t>100KVA PATANA SAHI</t>
  </si>
  <si>
    <t>100KVA GOBINDAPUR 2</t>
  </si>
  <si>
    <t>100KVA SAROBATIA</t>
  </si>
  <si>
    <t>100KVA BINADANDA</t>
  </si>
  <si>
    <t>100KVA GARUDA MANDIRA 2</t>
  </si>
  <si>
    <t>100KVA GOBINDAPUR 1</t>
  </si>
  <si>
    <t>100KVA KARANJAGADHIA MARKET</t>
  </si>
  <si>
    <t>100KVA NARENDRAPUR MAJHI SAHI</t>
  </si>
  <si>
    <t>KUCHULA PADA 100KVA DTR</t>
  </si>
  <si>
    <t>ARADA KALIKA,PADMA POKHARI</t>
  </si>
  <si>
    <t>CHAUDHURY HALLER</t>
  </si>
  <si>
    <t>RAHANJA BISWANATHPUR</t>
  </si>
  <si>
    <t>HALDIDHIA 2</t>
  </si>
  <si>
    <t>SABARANGA BADA GOPALA SAHI,NEAR SCHOOL</t>
  </si>
  <si>
    <t>JAGULI CHANDA,RADHI SAHI</t>
  </si>
  <si>
    <t>HARIPUR,JENA SAHI</t>
  </si>
  <si>
    <t>GORAMATI,PADHI SAHI</t>
  </si>
  <si>
    <t>TORANAPADA DEBATARA SAHI</t>
  </si>
  <si>
    <t>HARIPUR,PANIGRAHI SAHI</t>
  </si>
  <si>
    <t>CHAKPUR,NEAR ANGANWADI</t>
  </si>
  <si>
    <t>100 KVA DTR ALINAGAR HANUMAT</t>
  </si>
  <si>
    <t>DHAMNAGAR BLOCK CHHAK NEAR SCS OFFICE</t>
  </si>
  <si>
    <t>Bhandaripadi 100kva</t>
  </si>
  <si>
    <t>100KVA DIGI DTR</t>
  </si>
  <si>
    <t>CHILAPADI</t>
  </si>
  <si>
    <t>RAMESWARPUR(RI CHAKA)</t>
  </si>
  <si>
    <t>100KVA KANTIDOLA</t>
  </si>
  <si>
    <t>JAHANGIR(ROUT SAHI)</t>
  </si>
  <si>
    <t>100KVA BHAGABATAPUR</t>
  </si>
  <si>
    <t>JAHANGIR(GOPAL SAHI)</t>
  </si>
  <si>
    <t>BAGHUARI(MAJHI SAHI)</t>
  </si>
  <si>
    <t>DHAMNAGAR( BAGHUARI)</t>
  </si>
  <si>
    <t>100KVA SAMAPUR</t>
  </si>
  <si>
    <t>SHYAM PUR</t>
  </si>
  <si>
    <t>100KVA KANKARA</t>
  </si>
  <si>
    <t>100KVA KHADIPADA</t>
  </si>
  <si>
    <t>ITUA up School 100kva</t>
  </si>
  <si>
    <t>MEDICAL BAZAR(NEAR POND)</t>
  </si>
  <si>
    <t>100KVA DTR DAKHINABADA</t>
  </si>
  <si>
    <t>100KVA KURIGAN MAHADEBA ADI</t>
  </si>
  <si>
    <t>Dalagobindapur canal road</t>
  </si>
  <si>
    <t>karkada 100kva</t>
  </si>
  <si>
    <t>bandhatia-4 100kva</t>
  </si>
  <si>
    <t>Bandhatia 100kva</t>
  </si>
  <si>
    <t>Baneswar 100kva</t>
  </si>
  <si>
    <t>SOLAGAON DHAMNAGAR 100KV</t>
  </si>
  <si>
    <t>100kv DTR Manalpur</t>
  </si>
  <si>
    <t>100kv Anandpur satsangvihar DTR</t>
  </si>
  <si>
    <t>100KVA SENDHAPUR 2</t>
  </si>
  <si>
    <t>UTEIPUR BEHERA SAHI</t>
  </si>
  <si>
    <t>100KVA DTR MISHRAPUR</t>
  </si>
  <si>
    <t>FATEPUR MEDICAL AREA ROAD</t>
  </si>
  <si>
    <t>BAHADALPUR ROAD SIDE</t>
  </si>
  <si>
    <t>100 KVA DTR BHADANDARI POKHARI NEAR BY ELECTRIC OFFICE</t>
  </si>
  <si>
    <t>100 KVA DTR SARSADA MARKET</t>
  </si>
  <si>
    <t>100 KVA DTR NUAPOKHARI</t>
  </si>
  <si>
    <t>100 KVA DTR KOLIPADHI</t>
  </si>
  <si>
    <t>100 KVA DTR KOTASIRA</t>
  </si>
  <si>
    <t>100 KVA DTR BADABANASTA</t>
  </si>
  <si>
    <t>100 KVA DTR NERADA JENA SAHI</t>
  </si>
  <si>
    <t>100 KVA DTR PARIDASHI</t>
  </si>
  <si>
    <t>100 KVA DTR JASTIGIRI-1</t>
  </si>
  <si>
    <t>100 KVA DTR BENIPUR</t>
  </si>
  <si>
    <t>100 KVA DTR CHHATABAR</t>
  </si>
  <si>
    <t>100 KVA DTR SAHAPAI ANAGANBADI</t>
  </si>
  <si>
    <t>100 KVA DTR MANJURI</t>
  </si>
  <si>
    <t>100 KVA DTR SARSADA JENA SAHI</t>
  </si>
  <si>
    <t>100 KVA DTR SANKHULA JENA SAHI</t>
  </si>
  <si>
    <t>100 KVA DTR NUAPATNA</t>
  </si>
  <si>
    <t>100 KVA DTR MADHIALI</t>
  </si>
  <si>
    <t>100 KVA DTR KHAPURIA PADA</t>
  </si>
  <si>
    <t>100 KVA DTR KALIKA GUDIYA</t>
  </si>
  <si>
    <t>100 KVA DTR TARGO</t>
  </si>
  <si>
    <t>100 KVA DTR CHHACHINA</t>
  </si>
  <si>
    <t>100 KVA PARABATI</t>
  </si>
  <si>
    <t>100 KVA DTR BAYABANAPUR</t>
  </si>
  <si>
    <t>100 KVA DTR RAOHUA SANI MANDIR</t>
  </si>
  <si>
    <t>100 KVA DTR RAHANIA BADA MAJHI SAI</t>
  </si>
  <si>
    <t>100 KVA DTR RAUIGADIA KIRTAN MANDAP</t>
  </si>
  <si>
    <t>100 KVA DTR RAHANIA</t>
  </si>
  <si>
    <t>JHUTUNA TALASAHI 100KV DTR</t>
  </si>
  <si>
    <t>JHUTUNA UPARSAHI 100KVA DTFR</t>
  </si>
  <si>
    <t>100 KVA DTR BINDHANA</t>
  </si>
  <si>
    <t>100 KVA DTR DATI SAHI</t>
  </si>
  <si>
    <t>100 KVA DTR TARINI RICE MILL NIAR INDUSTRIAL</t>
  </si>
  <si>
    <t>100 KVA DTR SATADANDA</t>
  </si>
  <si>
    <t>100 KVA DTR RAJENDRAPUR</t>
  </si>
  <si>
    <t>100KV SORISHA AHEA</t>
  </si>
  <si>
    <t>100 KVA DTR KALYANI NAGARI</t>
  </si>
  <si>
    <t>100KVA NIRUGUNDI</t>
  </si>
  <si>
    <t>100kva DTR Podinarayanpur</t>
  </si>
  <si>
    <t>100 KVA DTR DHALIGADIA</t>
  </si>
  <si>
    <t>100 KVA DTR BELAMALA</t>
  </si>
  <si>
    <t>NAGUN ROAD SIDE</t>
  </si>
  <si>
    <t>100KVA KENDUAPADA</t>
  </si>
  <si>
    <t>DAGARAPADA SCHOOL SITE 100KV</t>
  </si>
  <si>
    <t>100 KVA DTR DAGARPADA</t>
  </si>
  <si>
    <t>100 KVA DTR JORAGADIA</t>
  </si>
  <si>
    <t>PATULI CHHAKA 100KV</t>
  </si>
  <si>
    <t>DANDO CHARI CHHAKA</t>
  </si>
  <si>
    <t>BISHNUPUR JENA SAHI 100KVA</t>
  </si>
  <si>
    <t>100 KVA ANDHEIPALLY</t>
  </si>
  <si>
    <t>100 KVA KHANABADI -2</t>
  </si>
  <si>
    <t>100 KVA DTR JALAMANDUA</t>
  </si>
  <si>
    <t>100 KVA DTR HARSANPUR</t>
  </si>
  <si>
    <t>250KVA NALANGA MARKET</t>
  </si>
  <si>
    <t>100KVA DTR METER</t>
  </si>
  <si>
    <t>Raintra 100kva DTR</t>
  </si>
  <si>
    <t>100kva DTR Rauturapur school</t>
  </si>
  <si>
    <t>100KVA DTR METER SAHUPADA</t>
  </si>
  <si>
    <t>100KVA DTR METER APTIRA</t>
  </si>
  <si>
    <t>100KVA SANARUDRAPUR</t>
  </si>
  <si>
    <t>100 DTR TIKIRA</t>
  </si>
  <si>
    <t>100KV DTR Tarini chhaka</t>
  </si>
  <si>
    <t>RAUTRA GADIA</t>
  </si>
  <si>
    <t>100 KVA BARAPADA ITI GATE -I</t>
  </si>
  <si>
    <t>100 KVA KAJIPOKHARI</t>
  </si>
  <si>
    <t>100 KVA SIRAPUR</t>
  </si>
  <si>
    <t>100 KVA KUSUNPUR</t>
  </si>
  <si>
    <t>100 KVA ORENGI</t>
  </si>
  <si>
    <t>100 KVA CHADIYA</t>
  </si>
  <si>
    <t>100 KVA SHILANDI -2</t>
  </si>
  <si>
    <t>100 KVA SHILANDI -I</t>
  </si>
  <si>
    <t>100 KVA BASANTIA-2</t>
  </si>
  <si>
    <t>100 KVA KUMBHA TRADA</t>
  </si>
  <si>
    <t>100 KVA CHANDIPUR</t>
  </si>
  <si>
    <t>100 KVA BONTH COLLEGE ROAD</t>
  </si>
  <si>
    <t>100 KVA ODANGA -2</t>
  </si>
  <si>
    <t>100 KVA SARAMARA</t>
  </si>
  <si>
    <t>100 KVA BANGALISAHI</t>
  </si>
  <si>
    <t>100 KVA HANTIA</t>
  </si>
  <si>
    <t>100 KVA GADIYAN</t>
  </si>
  <si>
    <t>100 KVA NILAK -2</t>
  </si>
  <si>
    <t>100 KVA CHHAYALISINGH -2</t>
  </si>
  <si>
    <t>100 KVA CHHAYALISINGH -I</t>
  </si>
  <si>
    <t>100KVA PANCHAYAT OFFICE</t>
  </si>
  <si>
    <t>100KVA PADADIA</t>
  </si>
  <si>
    <t>100KVA SIRAGANGA</t>
  </si>
  <si>
    <t>100KVA SAHDIA</t>
  </si>
  <si>
    <t>100KVA NUADARA</t>
  </si>
  <si>
    <t>100KVA MOKBADI</t>
  </si>
  <si>
    <t>SIDHARPUR</t>
  </si>
  <si>
    <t>Kalli, Gauda sahi 63kva</t>
  </si>
  <si>
    <t>Kantapada 63kva</t>
  </si>
  <si>
    <t>Chunida 63kva( Brherasahi)</t>
  </si>
  <si>
    <t>Chuninda Medical</t>
  </si>
  <si>
    <t>100KVA MADSUDANPUR</t>
  </si>
  <si>
    <t>100KVA BHATTPUR</t>
  </si>
  <si>
    <t>100KVA DEHURPAL</t>
  </si>
  <si>
    <t>100KVA KORASHAHI</t>
  </si>
  <si>
    <t>100KVA BELASHAHI</t>
  </si>
  <si>
    <t>100KVA PORAPARA</t>
  </si>
  <si>
    <t>100KVA KHARIJ KOURA</t>
  </si>
  <si>
    <t>250KVA SOROPUR</t>
  </si>
  <si>
    <t>100KVA KASOTIYA</t>
  </si>
  <si>
    <t>100KVA GOVIND PUR</t>
  </si>
  <si>
    <t>100KVA ADARSH</t>
  </si>
  <si>
    <t>100KVA CENTRAL SCHOOL</t>
  </si>
  <si>
    <t>100KVA MAHADEV NAGAR</t>
  </si>
  <si>
    <t>100KVA AHHAPUR</t>
  </si>
  <si>
    <t>100KVA TATECHPUR</t>
  </si>
  <si>
    <t>100KVA SASN NADI GAON</t>
  </si>
  <si>
    <t>100KVA UCHAPADA</t>
  </si>
  <si>
    <t>100KVA KAKUDIGADIA</t>
  </si>
  <si>
    <t>100 KVA ASURLI STRUCTAVE NEAR</t>
  </si>
  <si>
    <t>100KVA NADIGAON DSI</t>
  </si>
  <si>
    <t>100KVA NASKPUR</t>
  </si>
  <si>
    <t>100KVA HANISAHOO</t>
  </si>
  <si>
    <t>100KVA KOTHAR NASTAPUR</t>
  </si>
  <si>
    <t>100KVA BAMAKARA-I</t>
  </si>
  <si>
    <t>100KVA ASURALI BEHERA SAHI</t>
  </si>
  <si>
    <t>100KVA KATHA-2</t>
  </si>
  <si>
    <t>100KVA NUAA SHAHI</t>
  </si>
  <si>
    <t>100KVA DHUSURI BAJAR</t>
  </si>
  <si>
    <t>100KVA KHUBASI</t>
  </si>
  <si>
    <t>100KVA JENASAHI</t>
  </si>
  <si>
    <t>100KVA DEHUL DEHI</t>
  </si>
  <si>
    <t>100KVA BODAK</t>
  </si>
  <si>
    <t>MAUDHPUR</t>
  </si>
  <si>
    <t>100KVA BETALIGAON</t>
  </si>
  <si>
    <t>100 KVA -SALANPUR</t>
  </si>
  <si>
    <t>100 KVA -BAPUJI HIGH SCHOOL</t>
  </si>
  <si>
    <t>100KVA RAIPUR-2</t>
  </si>
  <si>
    <t>100KVA KHATUA PATANA</t>
  </si>
  <si>
    <t>100KVA DOHARAPATNA</t>
  </si>
  <si>
    <t>100KVA OLAGA</t>
  </si>
  <si>
    <t>100KVA ARADI MEDICAL</t>
  </si>
  <si>
    <t>100KVA AGRIDI</t>
  </si>
  <si>
    <t>100KVA NANDAPUR</t>
  </si>
  <si>
    <t>SUNDARPUR</t>
  </si>
  <si>
    <t>DHULALALPUR</t>
  </si>
  <si>
    <t>KHANGHARA</t>
  </si>
  <si>
    <t>MANGALPUR SASAN</t>
  </si>
  <si>
    <t>KHAPARPADA</t>
  </si>
  <si>
    <t>GULIASAHI</t>
  </si>
  <si>
    <t>BETADA BAZAR</t>
  </si>
  <si>
    <t>BISWAL SASAN</t>
  </si>
  <si>
    <t>PAKHIYA GADIA</t>
  </si>
  <si>
    <t>OCHINDA ROAD-100 KVA</t>
  </si>
  <si>
    <t>KOCHINDA ROAD SARAT SAHU-100 KVA</t>
  </si>
  <si>
    <t>CHANDAPUR-100 KVA</t>
  </si>
  <si>
    <t>BADA BIRUEA TARINI MANDIRA</t>
  </si>
  <si>
    <t>BENGAMADH</t>
  </si>
  <si>
    <t>TANDRA-100 KVA</t>
  </si>
  <si>
    <t>TALASAHI-100 KVA</t>
  </si>
  <si>
    <t>MIRZAPUR-100 KVA</t>
  </si>
  <si>
    <t>KATRAPUR-100 KVA</t>
  </si>
  <si>
    <t>MALLPARDA-1-100 KVA</t>
  </si>
  <si>
    <t>Matabad 100kva</t>
  </si>
  <si>
    <t>Sundar pur 100kva</t>
  </si>
  <si>
    <t>MATHASAHI-100 KVA</t>
  </si>
  <si>
    <t>NUAPADA-100 KVA</t>
  </si>
  <si>
    <t>KALKA PATNA-100 KVA</t>
  </si>
  <si>
    <t>NUAPATNA-100 KVA</t>
  </si>
  <si>
    <t>SAHIPUR-3 100 KVA</t>
  </si>
  <si>
    <t>ABDULPUR -100 KVA</t>
  </si>
  <si>
    <t>ABDULPUR BARIK SAHI-100 KVA</t>
  </si>
  <si>
    <t>JATAR PUR-100 KVA</t>
  </si>
  <si>
    <t>KALASH DHIA-100 KVA</t>
  </si>
  <si>
    <t>MALAPARDA-100 KVA</t>
  </si>
  <si>
    <t>KHARDIPADA-100 KVA</t>
  </si>
  <si>
    <t>KANKATA-100 KVA DTR</t>
  </si>
  <si>
    <t>DHALA SAHI -100 KVA</t>
  </si>
  <si>
    <t>NUAGOEN -100 KVA</t>
  </si>
  <si>
    <t>BALIPASI-100 KVA</t>
  </si>
  <si>
    <t>RANIGODA-100 KVA</t>
  </si>
  <si>
    <t>HATAPUR-100 KVA</t>
  </si>
  <si>
    <t>CHOUDHARY PATANA-100</t>
  </si>
  <si>
    <t>AMBRUTIA-100 KVA</t>
  </si>
  <si>
    <t>SATHIPUR CAMP-100 KVA</t>
  </si>
  <si>
    <t>RUDHIA-100 KVA</t>
  </si>
  <si>
    <t>SOLABANDI(1)-100 KVA</t>
  </si>
  <si>
    <t>BIJU MANDIRA SIDE</t>
  </si>
  <si>
    <t>DUBURI PSS-1-100 KVA</t>
  </si>
  <si>
    <t>BAHABALPUR TALASAHI-100 KVA</t>
  </si>
  <si>
    <t>THAKUR PATNA-100KVA</t>
  </si>
  <si>
    <t>KALIPADIA 250KVA(LT-2)</t>
  </si>
  <si>
    <t>NUGADA-2-100 KVA</t>
  </si>
  <si>
    <t>BARIK CLINIC GALI-100 KVA DTR</t>
  </si>
  <si>
    <t>SANTSAHI MAA TEMPLE-100 KVA</t>
  </si>
  <si>
    <t>JAEITALA -100 KVA DTR</t>
  </si>
  <si>
    <t>BANTAR GODAM-100 KVA DTR</t>
  </si>
  <si>
    <t>CHANDAMA PLAY GROUND-100 KVA DTR</t>
  </si>
  <si>
    <t>CHANDAMA NUASAHI-100 KVA</t>
  </si>
  <si>
    <t>CHANDAMA NUASAHI-100 KVA DTR</t>
  </si>
  <si>
    <t>PATI SAMILE GALE-250 KVA</t>
  </si>
  <si>
    <t>SHIVA MANDIRA 1 ST LANE</t>
  </si>
  <si>
    <t>KANHEIPUR MELAN PADIA-500 KVA</t>
  </si>
  <si>
    <t>ROYAL KALINGA HOTELS MACHHA MARKET</t>
  </si>
  <si>
    <t>TAHASIL ROAD -500 KVA</t>
  </si>
  <si>
    <t>CHORDA BY PASS TANIU BACK SIDE-250</t>
  </si>
  <si>
    <t>CHORDA MACHHA BAZAR-1-500 KVA</t>
  </si>
  <si>
    <t>MACHA MARKET-500 KVA</t>
  </si>
  <si>
    <t>DTS COLONY FRONT GATE A-100 KVA</t>
  </si>
  <si>
    <t>MALISAHI STORE SIDE-100 KVA</t>
  </si>
  <si>
    <t>PANCHAMUKHI HANUMAN TEMPLE-100 KVA</t>
  </si>
  <si>
    <t>V.N COLLAGE CAMPAS-100 KVA</t>
  </si>
  <si>
    <t>VN COLLAGE BOUNDRI SIDE</t>
  </si>
  <si>
    <t>SAI TEMPLE ROAD SIDE-100 KVA</t>
  </si>
  <si>
    <t>TCS COLANY MANDIR SIDE-100 KVA</t>
  </si>
  <si>
    <t>JAGGURU ASRAM GALI-100 KVA</t>
  </si>
  <si>
    <t>RAM DAS COLONY-400 KVA</t>
  </si>
  <si>
    <t>PRIYA DARSINI ROAD-100 KVA</t>
  </si>
  <si>
    <t>PRIYA DARSINI ROAD JAGANATH GALI-100</t>
  </si>
  <si>
    <t>RAMPASA -100 KVA</t>
  </si>
  <si>
    <t>SATA KANIA-100</t>
  </si>
  <si>
    <t>SWEEPER COLONY</t>
  </si>
  <si>
    <t>SAPAGADIA(1)100 KVA</t>
  </si>
  <si>
    <t>GAYATRI BIHAR-2-100 KVA</t>
  </si>
  <si>
    <t>MALISARAGADA-100 KVA</t>
  </si>
  <si>
    <t>RAGHUNATHAPUR-100 KVA</t>
  </si>
  <si>
    <t>UKALEI-100 KVA</t>
  </si>
  <si>
    <t>NUAGADA-1-100 KVA</t>
  </si>
  <si>
    <t>NAGUN-1-100 KVA</t>
  </si>
  <si>
    <t>KIVERAGARDIA MAHADEV SAHI-100 KVA</t>
  </si>
  <si>
    <t>DASAMANIA 100 KVA</t>
  </si>
  <si>
    <t>RABANA SANI MANDIRA-100 KVA</t>
  </si>
  <si>
    <t>KENDUDHIP-100 KVA</t>
  </si>
  <si>
    <t>JAGANATHA TEMPLE-100 KVA</t>
  </si>
  <si>
    <t>BARPALA-100</t>
  </si>
  <si>
    <t>SANSKRUTI BHABAN-100 KVA</t>
  </si>
  <si>
    <t>TRIJANGA-4-100 KVA</t>
  </si>
  <si>
    <t>TRIJANGA-3-250</t>
  </si>
  <si>
    <t>TRIJANGA COLONY-100 KVA</t>
  </si>
  <si>
    <t>KHARADI-100 KVA</t>
  </si>
  <si>
    <t>TELIBAHALI-100 KVA</t>
  </si>
  <si>
    <t>SHIVA TEMPLE-100 KVA</t>
  </si>
  <si>
    <t>DANAGADI-100 KVA</t>
  </si>
  <si>
    <t>PATRA SAHI-100 KVA</t>
  </si>
  <si>
    <t>HANUMAN TEMPLE-100</t>
  </si>
  <si>
    <t>GOPALPUR-100 KVA</t>
  </si>
  <si>
    <t>MANTIRA-250 KVA</t>
  </si>
  <si>
    <t>BIRAMANIPUR-3-100KVA</t>
  </si>
  <si>
    <t>DAHISAHI100KVA-1</t>
  </si>
  <si>
    <t>DAHISAHI100KVA-2</t>
  </si>
  <si>
    <t>RACHIPUR GUTHA(1) 100M KVA</t>
  </si>
  <si>
    <t>BIKIPUR100 KVA</t>
  </si>
  <si>
    <t>UDAYAPATANA-100 KVA</t>
  </si>
  <si>
    <t>NAUDAPUR 100 KVA</t>
  </si>
  <si>
    <t>LAXMINAGAR 100 KVA</t>
  </si>
  <si>
    <t>LAXMINAGAR 100 KVA BRAHMAN SASAN</t>
  </si>
  <si>
    <t>KRUSHNA NAGAR 100 KVA</t>
  </si>
  <si>
    <t>SANKHACHILA FUSE CALL OFFICE-400 KVA</t>
  </si>
  <si>
    <t>BASULI 100 KVA</t>
  </si>
  <si>
    <t>CHAKUA VILLAGE-100 KVA</t>
  </si>
  <si>
    <t>JOKADIA-100KVA</t>
  </si>
  <si>
    <t>KHAPARIAPADA-100KVA</t>
  </si>
  <si>
    <t>MARTHAPUR(2)-100KVA</t>
  </si>
  <si>
    <t>MARTHAPUR(1)-100KVA</t>
  </si>
  <si>
    <t>BALIPASI-2-100KVA</t>
  </si>
  <si>
    <t>CHHOTRAIPUR-1-100 KVA</t>
  </si>
  <si>
    <t>KRISHNA BIHAR 100 KVA</t>
  </si>
  <si>
    <t>SANTARA-100 KVA</t>
  </si>
  <si>
    <t>BANAGODAM-100 KVA</t>
  </si>
  <si>
    <t>OM KARESWAR TEMPLE 250 KVA</t>
  </si>
  <si>
    <t>KOPANDA 100 KVA IPDS</t>
  </si>
  <si>
    <t>KOPANDA-250 KVA</t>
  </si>
  <si>
    <t>KOPANDA CHOUK 250 KVA</t>
  </si>
  <si>
    <t>JHATIA SAHI VILLAGE-100 KVA</t>
  </si>
  <si>
    <t>JHATIA SATI 100 KVA</t>
  </si>
  <si>
    <t>NATAPADA-1-250 KVA</t>
  </si>
  <si>
    <t>GREEN MARKET 250 KVA-2</t>
  </si>
  <si>
    <t>GREEN MARKET 250 KVA</t>
  </si>
  <si>
    <t>TOWN HALL-2-100 KVA</t>
  </si>
  <si>
    <t>NATAPADA-100 KVA</t>
  </si>
  <si>
    <t>TALURI-100 KVA</t>
  </si>
  <si>
    <t>DHANESWAR CHAK-100 KVA</t>
  </si>
  <si>
    <t>KANDALIA -100 KVA DTR</t>
  </si>
  <si>
    <t>ROYAL KALINGA BACK SIDE -100 KVA</t>
  </si>
  <si>
    <t>BALIA 100 KVA</t>
  </si>
  <si>
    <t>TULATI-1-100 KVA</t>
  </si>
  <si>
    <t>SAHAGAN-1-100 KVA</t>
  </si>
  <si>
    <t>KAENA-100 KVA</t>
  </si>
  <si>
    <t>PANDULA-100 KVA</t>
  </si>
  <si>
    <t>BARADA-100 KVA DTR</t>
  </si>
  <si>
    <t>KOREI MELAN PADIA-100 KVA</t>
  </si>
  <si>
    <t>SADAKPUR BANTIRA-100 KVA</t>
  </si>
  <si>
    <t>MINA BAZAR-100 KVA DTR</t>
  </si>
  <si>
    <t>KOREI MEDICAL-100 KVA</t>
  </si>
  <si>
    <t>TALAGADIA-1 -100 KVA</t>
  </si>
  <si>
    <t>PURBKOTA-100 KVA</t>
  </si>
  <si>
    <t>RAGHUPUR-100 KVA</t>
  </si>
  <si>
    <t>BACHHIPUR-100 KVA</t>
  </si>
  <si>
    <t>KANTARA(2) 100 KVA</t>
  </si>
  <si>
    <t>KACHARA SAHI-100 KVA</t>
  </si>
  <si>
    <t>KORHAGADA-100 KVA</t>
  </si>
  <si>
    <t>RAGADI SASHAN 100 KVA</t>
  </si>
  <si>
    <t>NAYAKAT PATNA-100 KVA</t>
  </si>
  <si>
    <t>MAKUNDUPUR UPAR SAHI-100 KVA</t>
  </si>
  <si>
    <t>USALA 100 KVA</t>
  </si>
  <si>
    <t>KAILASH SAKO-250 KVA</t>
  </si>
  <si>
    <t>ASWASTAPAL-100 KVA</t>
  </si>
  <si>
    <t>SALIJANGA-100 KVA</t>
  </si>
  <si>
    <t>KABITRA-100 KVA</t>
  </si>
  <si>
    <t>KHARADABANDI-100 KVA</t>
  </si>
  <si>
    <t>BANGARKOTA-100 KVA</t>
  </si>
  <si>
    <t>BANGARKOTA-2-100 KVA</t>
  </si>
  <si>
    <t>TOLKANI -100 KVA</t>
  </si>
  <si>
    <t>CHITRI-1-100 KVA</t>
  </si>
  <si>
    <t>GOBARDHANPUR-100 KVA</t>
  </si>
  <si>
    <t>MANGALAPUR MAHANTAPUR-100 KVA</t>
  </si>
  <si>
    <t>NUADHIA-2-100-KVA</t>
  </si>
  <si>
    <t>JAMPOSI-2-100 KVA</t>
  </si>
  <si>
    <t>PATIPALI-100 KVA</t>
  </si>
  <si>
    <t>BANGA-100 KVA</t>
  </si>
  <si>
    <t>ABHAYAPUR -100 KVA</t>
  </si>
  <si>
    <t>OILIA-1-100 KVA</t>
  </si>
  <si>
    <t>HARIPUR SASAN 100KVA</t>
  </si>
  <si>
    <t>ATTA-1-100 KVA DTR</t>
  </si>
  <si>
    <t>ATTA-2-100 KVA DTR</t>
  </si>
  <si>
    <t>RAJAGOLA SASAN-100 KVA DTR</t>
  </si>
  <si>
    <t>RANSOL-100 KVA DTR</t>
  </si>
  <si>
    <t>KANKARPAL -100 KVA</t>
  </si>
  <si>
    <t>NO-2-250 KVA BAZAR</t>
  </si>
  <si>
    <t>TULASIPUR-100 KVA</t>
  </si>
  <si>
    <t>SAEALA-100 KVA</t>
  </si>
  <si>
    <t>RANAPUR-100 KVA</t>
  </si>
  <si>
    <t>EICHAPUR-100 KVA</t>
  </si>
  <si>
    <t>MATHURAPUR-100 KVA</t>
  </si>
  <si>
    <t>KARDAMEIA-100 KVA</t>
  </si>
  <si>
    <t>BERUEA PARDA-100 KVA</t>
  </si>
  <si>
    <t>KISU GODAN-100</t>
  </si>
  <si>
    <t>PATULIA SAHI-100 KVA</t>
  </si>
  <si>
    <t>SAHANTA SAHI-100 KVA</t>
  </si>
  <si>
    <t>BELDA VILLAGE 100KVA</t>
  </si>
  <si>
    <t>SANAPATULI -100KVA</t>
  </si>
  <si>
    <t>KRUSHNANAGAR-100 KVA</t>
  </si>
  <si>
    <t>MUNDAMALA-63KVA</t>
  </si>
  <si>
    <t>JALAKA -63KVA</t>
  </si>
  <si>
    <t>JALAKA SHIVA TEMPLE-1-63KVA</t>
  </si>
  <si>
    <t>CIRCUS FIELD -63KVA</t>
  </si>
  <si>
    <t>GOSALA CHHAKA -63KVA</t>
  </si>
  <si>
    <t>AMBULUKURA-63 KVA</t>
  </si>
  <si>
    <t>KORABANDI-63KVA</t>
  </si>
  <si>
    <t>SUNDERPHOKRI -63KVA</t>
  </si>
  <si>
    <t>HUMUDEI-63KVA</t>
  </si>
  <si>
    <t>MANAPADA -63KVA</t>
  </si>
  <si>
    <t>MANTIRI-63KVA</t>
  </si>
  <si>
    <t>NIPANIA -63KVA</t>
  </si>
  <si>
    <t>MANPUR-100 KVA NEAR SASANA</t>
  </si>
  <si>
    <t>MANPUR NUASAHI-63 KVA</t>
  </si>
  <si>
    <t>SANTARAGADIA MOTHASAHI-100KVA</t>
  </si>
  <si>
    <t>SANTARAGADIA NUA SAHI-63 KVA</t>
  </si>
  <si>
    <t>BARAGADIA-250KVA</t>
  </si>
  <si>
    <t>BAJARAPATA-1-100 KVA</t>
  </si>
  <si>
    <t>ISMAILPUR-100 KVA</t>
  </si>
  <si>
    <t>N.M PATANA</t>
  </si>
  <si>
    <t>KARNADANDI</t>
  </si>
  <si>
    <t>NAGAPATANA</t>
  </si>
  <si>
    <t>BIRIPATA-1</t>
  </si>
  <si>
    <t>KUSUNPUR(MALLIK SAHI)</t>
  </si>
  <si>
    <t>DAKHINBANDHA</t>
  </si>
  <si>
    <t>KENDUAKULA</t>
  </si>
  <si>
    <t>THALKUDI(DAKABANGALA)</t>
  </si>
  <si>
    <t>THALKUDI-3-100 KVA</t>
  </si>
  <si>
    <t>MANGALPUR HATA</t>
  </si>
  <si>
    <t>GAYATRI COLONY</t>
  </si>
  <si>
    <t>OLASAHI</t>
  </si>
  <si>
    <t>NACHINDRAPUR-100 KVA</t>
  </si>
  <si>
    <t>DHANIPUR(RAI SAHI)</t>
  </si>
  <si>
    <t>KERUNA</t>
  </si>
  <si>
    <t>TALA RADANGA-100 KVA</t>
  </si>
  <si>
    <t>SOLAPATA-100-KVA</t>
  </si>
  <si>
    <t>TENTULI DHIA-1-100 KVA</t>
  </si>
  <si>
    <t>ICHHAPUR-100 KVA</t>
  </si>
  <si>
    <t>DUBAKANA</t>
  </si>
  <si>
    <t>BICHITRAPUR</t>
  </si>
  <si>
    <t>MANIKA DHIA-100 KVA</t>
  </si>
  <si>
    <t>RANGAPUR CHHAK</t>
  </si>
  <si>
    <t>KURULI 100 KVA</t>
  </si>
  <si>
    <t>N.C COLLEGE CHHAK 100 KVA</t>
  </si>
  <si>
    <t>BAIDYARAJPUR 2-100 KVA</t>
  </si>
  <si>
    <t>MALLIKAPUR MUSLIM SAHI-100 KVA</t>
  </si>
  <si>
    <t>GOKHANA GOUDA SAHI</t>
  </si>
  <si>
    <t>SANA BAZAR-500 KVA</t>
  </si>
  <si>
    <t>SARABOHARA-250 KVA</t>
  </si>
  <si>
    <t>SUNDARAI NUAHAN-2</t>
  </si>
  <si>
    <t>TALA KIANALI-250 KVA</t>
  </si>
  <si>
    <t>KIANALI IPDS 100 KVA</t>
  </si>
  <si>
    <t>SUKUPUR(IDPS)-100 KVA</t>
  </si>
  <si>
    <t>KALIMEGHA-250 KVA</t>
  </si>
  <si>
    <t>KALIMEGHA-100 KVA</t>
  </si>
  <si>
    <t>LALBAG IPDS-100KVA</t>
  </si>
  <si>
    <t>MARKET-250 KVA</t>
  </si>
  <si>
    <t>JANABAGICHA-250 KVA</t>
  </si>
  <si>
    <t>JANABAGICHA-100 KVA</t>
  </si>
  <si>
    <t>KALIMEGHA -100 KVA</t>
  </si>
  <si>
    <t>PRAHARAJPUR 100KVA</t>
  </si>
  <si>
    <t>SIRIPUR 100 KVA</t>
  </si>
  <si>
    <t>TRILOCHANA PADA-100 KVA</t>
  </si>
  <si>
    <t>BAIDYRAJPUR-2-100 KVA</t>
  </si>
  <si>
    <t>BAIDYANATH NAGAR (IDPS)</t>
  </si>
  <si>
    <t>ROUTRAYPUR IDPS 100 KVA</t>
  </si>
  <si>
    <t>TRIMURTY HALL-500 KVA</t>
  </si>
  <si>
    <t>BIRAJA PARK-315 KVA</t>
  </si>
  <si>
    <t>BAKULI LENKA SAHI DT-100 KVA</t>
  </si>
  <si>
    <t>BIRJAPUR 100 KVA</t>
  </si>
  <si>
    <t>BARAHATA-100 KVA</t>
  </si>
  <si>
    <t>KHANDARA (GEDI SAHI)</t>
  </si>
  <si>
    <t>KHANDARA (PANDA SAHI)</t>
  </si>
  <si>
    <t>SUDHAGOBINDA</t>
  </si>
  <si>
    <t>KHANDRA (PANI SAHI)</t>
  </si>
  <si>
    <t>DT JHADONGON SOHI DHANDHADA PSS</t>
  </si>
  <si>
    <t>RATANPAL 100 KVA</t>
  </si>
  <si>
    <t>DT SRIDHARPUR-1</t>
  </si>
  <si>
    <t>GUHALI KANDISAHI DT-CAP-100 KVA</t>
  </si>
  <si>
    <t>GUHALI NATHASAHI DT-100 KVA</t>
  </si>
  <si>
    <t>BARAHMPUR 100 KVA</t>
  </si>
  <si>
    <t>SANA SUARA(NATHA SAHI)</t>
  </si>
  <si>
    <t>DHIASAHI(2) 100 KVA</t>
  </si>
  <si>
    <t>GOKHANA HIGH SCHOOL-100 KVA</t>
  </si>
  <si>
    <t>MALLIKAPUR-3 -100 KVA</t>
  </si>
  <si>
    <t>MALLIKAPUR (2)-100 KVA</t>
  </si>
  <si>
    <t>GOKHANA CHOWK 100 KVA</t>
  </si>
  <si>
    <t>MAIDIPUR-1-100 KVA</t>
  </si>
  <si>
    <t>KALINDRABAD-1</t>
  </si>
  <si>
    <t>KALINDRABAD-2</t>
  </si>
  <si>
    <t>BAITANGI</t>
  </si>
  <si>
    <t>CHANCHINA</t>
  </si>
  <si>
    <t>HENGULAI CHOWK</t>
  </si>
  <si>
    <t>CHAMPA</t>
  </si>
  <si>
    <t>JAGANATHPUR</t>
  </si>
  <si>
    <t>TALIHA(PALLASAHI)</t>
  </si>
  <si>
    <t>GUDIAPADA</t>
  </si>
  <si>
    <t>RAMBAG(WOMEN S COLLEGE)</t>
  </si>
  <si>
    <t>SIDHESWAR</t>
  </si>
  <si>
    <t>BIHIPUR</t>
  </si>
  <si>
    <t>BANIA SAHI-100 KVA</t>
  </si>
  <si>
    <t>IRUZAPUR</t>
  </si>
  <si>
    <t>KATIKATA</t>
  </si>
  <si>
    <t>SANABASTI-100 KVA</t>
  </si>
  <si>
    <t>BALADA (BEHERA SAHI)-100 KVA</t>
  </si>
  <si>
    <t>DASARATHAPUR(MEDICAL-1)</t>
  </si>
  <si>
    <t>DASARATHAPUR GP OFFICE</t>
  </si>
  <si>
    <t>NUAGOUN-2</t>
  </si>
  <si>
    <t>DASARATHAPUR(FANDI)</t>
  </si>
  <si>
    <t>AREI CHHAK -1</t>
  </si>
  <si>
    <t>UHASAHI-250 KVA</t>
  </si>
  <si>
    <t>SANA SUARA(CHANDI PADIA )</t>
  </si>
  <si>
    <t>GOPAKULA 100 KVA</t>
  </si>
  <si>
    <t>AHIYAS MARKET-100 KVA</t>
  </si>
  <si>
    <t>BALI PATNA-100 KVA</t>
  </si>
  <si>
    <t>NARAYANPUR-100 KVA</t>
  </si>
  <si>
    <t>DATTAPUR-100 KVA</t>
  </si>
  <si>
    <t>GUDIA PATNA-100 KVA</t>
  </si>
  <si>
    <t>AKHUA SAHI-100 KVA</t>
  </si>
  <si>
    <t>MOHANTY PATNA SIBA MANDIRA</t>
  </si>
  <si>
    <t>MOHANTY PATNA MIANPARI</t>
  </si>
  <si>
    <t>BANAPUR-1-100 KVA</t>
  </si>
  <si>
    <t>BALIGHAI-100 KVA</t>
  </si>
  <si>
    <t>BANKIPAL-100 KVA</t>
  </si>
  <si>
    <t>GHANTIALI</t>
  </si>
  <si>
    <t>GHANTI-100 KVA</t>
  </si>
  <si>
    <t>JOINMARA</t>
  </si>
  <si>
    <t>MIIR MAHAL-100 KVA</t>
  </si>
  <si>
    <t>SAIDPUR OFFICE-100 KVA</t>
  </si>
  <si>
    <t>CHIKINA</t>
  </si>
  <si>
    <t>BAIRBAG-100 KVA</t>
  </si>
  <si>
    <t>ALARPUR(BABUL DASH)-100 KVA</t>
  </si>
  <si>
    <t>SHANKUASAHI-100</t>
  </si>
  <si>
    <t>TALA SAHI-100 KVA</t>
  </si>
  <si>
    <t>BIDAPADA</t>
  </si>
  <si>
    <t>MADHAPUR 100KVA</t>
  </si>
  <si>
    <t>SONA NAHALA-100 KVA</t>
  </si>
  <si>
    <t>AKHUN MAHAL-2 -100 KVA</t>
  </si>
  <si>
    <t>SAMALAPUR-2-100 KVA</t>
  </si>
  <si>
    <t>BANGARA-2-100 KVA</t>
  </si>
  <si>
    <t>BANGRA(RAM MANDIR)-100 KVA</t>
  </si>
  <si>
    <t>CHHANDAMUNDA-1</t>
  </si>
  <si>
    <t>JARI(SAMAL SAHI)-100 KVA</t>
  </si>
  <si>
    <t>DHUSA(NUA BANKA)</t>
  </si>
  <si>
    <t>POTALMATHA</t>
  </si>
  <si>
    <t>SINGHPUR BAZAR</t>
  </si>
  <si>
    <t>KANACHANDA</t>
  </si>
  <si>
    <t>MADHUSUDANPUR-(GHATAKULA)</t>
  </si>
  <si>
    <t>BALIKUDA</t>
  </si>
  <si>
    <t>JENA AZIA</t>
  </si>
  <si>
    <t>DINA(JAGULAI TEMPLE)</t>
  </si>
  <si>
    <t>KALARAPALA-100 KVA</t>
  </si>
  <si>
    <t>OLEI-II</t>
  </si>
  <si>
    <t>OLEI-I</t>
  </si>
  <si>
    <t>BACHOLE(JAGULAI TEMPLE)-2</t>
  </si>
  <si>
    <t>BACHOLE(JAGULAI TEMPLE)</t>
  </si>
  <si>
    <t>WEST BACHOLA</t>
  </si>
  <si>
    <t>BACHOLA(PANCHAYAT OFFICE)</t>
  </si>
  <si>
    <t>MALLIA(JAGAN PADIA)</t>
  </si>
  <si>
    <t>POKHARI CHOWK</t>
  </si>
  <si>
    <t>RUDRAPUR-1-100 KVA</t>
  </si>
  <si>
    <t>ALARPUR(PANCHHAYAT OFFICE)-100 KVA</t>
  </si>
  <si>
    <t>ACHARYA SAHI</t>
  </si>
  <si>
    <t>B.B HIGH SCHOOL</t>
  </si>
  <si>
    <t>PRITIPUR(SAHU SAHI)-100 KVA</t>
  </si>
  <si>
    <t>BITANA-100 KVA</t>
  </si>
  <si>
    <t>BITANA-250 KVA</t>
  </si>
  <si>
    <t>BARIKULA</t>
  </si>
  <si>
    <t>BALI SAHI(DADHIBABANPUR)-100</t>
  </si>
  <si>
    <t>MUNDA HATA</t>
  </si>
  <si>
    <t>GANDAKULA</t>
  </si>
  <si>
    <t>GOBINDAPUR-100 KVA</t>
  </si>
  <si>
    <t>JAGIA MOHANTY BADI</t>
  </si>
  <si>
    <t>DHIAKULA HATA</t>
  </si>
  <si>
    <t>KARAPADA</t>
  </si>
  <si>
    <t>PHALAPUR</t>
  </si>
  <si>
    <t>HALADIDHIA</t>
  </si>
  <si>
    <t>RAMBHILA</t>
  </si>
  <si>
    <t>CHAKARPADA</t>
  </si>
  <si>
    <t>DANDAKUA</t>
  </si>
  <si>
    <t>NUAGOUN(MOHANTY SAHI)</t>
  </si>
  <si>
    <t>JHINKIRI</t>
  </si>
  <si>
    <t>PANDA PATANA</t>
  </si>
  <si>
    <t>DIATIKIRI(UP SCHOOL)</t>
  </si>
  <si>
    <t>KACHERY SAHI(KANTIPUR)</t>
  </si>
  <si>
    <t>ANGALO(KULASAHI)-100</t>
  </si>
  <si>
    <t>ARILO-100 KVA</t>
  </si>
  <si>
    <t>ANGALA (HANUMAN TEMPLE)</t>
  </si>
  <si>
    <t>ISWARPUR SYAMSUNDR HIGH SCHOOL 63 KVA</t>
  </si>
  <si>
    <t>KARNADANDI 63 KVA</t>
  </si>
  <si>
    <t>BAZARAPATTA (JENASAHI) 100 KVA</t>
  </si>
  <si>
    <t>ARUHA 63 KVA</t>
  </si>
  <si>
    <t>KANIKAPADA (NARI SAHOO) 100 KVA</t>
  </si>
  <si>
    <t>NUAGOBINDPUR</t>
  </si>
  <si>
    <t>BAKHANPUR</t>
  </si>
  <si>
    <t>MIRJAPUR</t>
  </si>
  <si>
    <t>CHITAHATA 63 KVA</t>
  </si>
  <si>
    <t>CHITAHATA-1</t>
  </si>
  <si>
    <t>NELIPUR</t>
  </si>
  <si>
    <t>BICHITRAPUR (BALIAPADA)</t>
  </si>
  <si>
    <t>GUALI 63 KVA</t>
  </si>
  <si>
    <t>KULASAHI 63 KVA</t>
  </si>
  <si>
    <t>NIZAMPUR 63 KVA</t>
  </si>
  <si>
    <t>ISWARPUR 63 KVA</t>
  </si>
  <si>
    <t>SUSUA SIBATANDAB-63 KVA</t>
  </si>
  <si>
    <t>THALUKUDI (VETENARY) 63 KVA</t>
  </si>
  <si>
    <t>SUBRAT ITI 63 KVA</t>
  </si>
  <si>
    <t>BALABHADRAPUR</t>
  </si>
  <si>
    <t>BALI SAHI 63 KVA</t>
  </si>
  <si>
    <t>HALADIDHIA (MEDICAL) 63 KVA</t>
  </si>
  <si>
    <t>KAWIPAL 63 KVA</t>
  </si>
  <si>
    <t>HARIHARPUR 63 KVA</t>
  </si>
  <si>
    <t>GOPABANDHU CHOWK 63 KVA</t>
  </si>
  <si>
    <t>BHIKARI BEHERA 63 KVA</t>
  </si>
  <si>
    <t>BEURIA SAHI(SINGHPUR) 100 KVA</t>
  </si>
  <si>
    <t>GOPANAGAR</t>
  </si>
  <si>
    <t>KUNJABIHARIPUR</t>
  </si>
  <si>
    <t>KUSHI NURSURI</t>
  </si>
  <si>
    <t>GANESWARPUR</t>
  </si>
  <si>
    <t>BELESWAR(HANUMAN TEMPLE)</t>
  </si>
  <si>
    <t>CHAINPUR</t>
  </si>
  <si>
    <t>KUMBHUKA 63 KVA</t>
  </si>
  <si>
    <t>KAPILA (SAMAL SAHI) 63 KVA</t>
  </si>
  <si>
    <t>NATHIPUR 63 KVA</t>
  </si>
  <si>
    <t>BULEIPUR 63 KVA</t>
  </si>
  <si>
    <t>MADARANGIPAL 63 KV</t>
  </si>
  <si>
    <t>SASANPADA 63 KVA</t>
  </si>
  <si>
    <t>NARUA 63 KVA</t>
  </si>
  <si>
    <t>PRATHAM KHANDI -100 KVA</t>
  </si>
  <si>
    <t>JAMDHARA-100 KVA</t>
  </si>
  <si>
    <t>DIHAKURANSHA-100 KVA</t>
  </si>
  <si>
    <t>CHINTAPALEI-2</t>
  </si>
  <si>
    <t>CHINTAPALEI-1</t>
  </si>
  <si>
    <t>PARIDABAD</t>
  </si>
  <si>
    <t>GARIPUR SARANGAPUR-100 KVA</t>
  </si>
  <si>
    <t>BARANSHA -2</t>
  </si>
  <si>
    <t>GURUSAHI</t>
  </si>
  <si>
    <t>MUGPAL</t>
  </si>
  <si>
    <t>GHOLAPUR</t>
  </si>
  <si>
    <t>GANABAGH-100KVA</t>
  </si>
  <si>
    <t>Narasingpur</t>
  </si>
  <si>
    <t>HARIPUR HAT-2</t>
  </si>
  <si>
    <t>HARIPUR HAT-1</t>
  </si>
  <si>
    <t>vakhia</t>
  </si>
  <si>
    <t>JAMDHAR</t>
  </si>
  <si>
    <t>Jamdhar 100kva</t>
  </si>
  <si>
    <t>Baruhna 100kva</t>
  </si>
  <si>
    <t>Baruna</t>
  </si>
  <si>
    <t>Barabati</t>
  </si>
  <si>
    <t>BAJAPUR NH-5 -1</t>
  </si>
  <si>
    <t>ODANGA Village</t>
  </si>
  <si>
    <t>Baruhna market 100kva</t>
  </si>
  <si>
    <t>SANA RAMPEI</t>
  </si>
  <si>
    <t>BHOTAKA SHIVA MANDIR</t>
  </si>
  <si>
    <t>ARADA SHIVA MANDIR</t>
  </si>
  <si>
    <t>KHOSALPUR</t>
  </si>
  <si>
    <t>VS OFFICE RASOOLPUR</t>
  </si>
  <si>
    <t>PURUSHOTUMPUR</t>
  </si>
  <si>
    <t>PURUSHOTUMPUR-2</t>
  </si>
  <si>
    <t>Odiso anoaigada p. sahi</t>
  </si>
  <si>
    <t>Bameipur</t>
  </si>
  <si>
    <t>KALANA NEAR RIVER BRIDGE</t>
  </si>
  <si>
    <t>Balakeswan bazar</t>
  </si>
  <si>
    <t>Durgapur</t>
  </si>
  <si>
    <t>KUAKHIA BAZAR</t>
  </si>
  <si>
    <t>VEG MARKET</t>
  </si>
  <si>
    <t>NATIPUR PALASHAI</t>
  </si>
  <si>
    <t>NAHIPUR DALA SAHI</t>
  </si>
  <si>
    <t>KOLATHALA 2</t>
  </si>
  <si>
    <t>Rahamba</t>
  </si>
  <si>
    <t>Kuransha UP school</t>
  </si>
  <si>
    <t>Balikuda</t>
  </si>
  <si>
    <t>kulunga</t>
  </si>
  <si>
    <t>Atlapur</t>
  </si>
  <si>
    <t>RAJENDRAPUR</t>
  </si>
  <si>
    <t>Prathama khandi</t>
  </si>
  <si>
    <t>KURKURA UP SCHOOL (SOUTH)</t>
  </si>
  <si>
    <t>PRAHARAJ SHAI</t>
  </si>
  <si>
    <t>Laxmi bazar</t>
  </si>
  <si>
    <t>Garvala narsingpur</t>
  </si>
  <si>
    <t>Garual</t>
  </si>
  <si>
    <t>Panchagochia</t>
  </si>
  <si>
    <t>Gordha</t>
  </si>
  <si>
    <t>Mohanty sahi nakhi padia</t>
  </si>
  <si>
    <t>Gopinthpur nihar sahi</t>
  </si>
  <si>
    <t>Kaichasasan</t>
  </si>
  <si>
    <t>Gopinathpur</t>
  </si>
  <si>
    <t>aktala</t>
  </si>
  <si>
    <t>TIKARAPADA</t>
  </si>
  <si>
    <t>Tulasipur</t>
  </si>
  <si>
    <t>Kharda sahi</t>
  </si>
  <si>
    <t>Muslim sahi</t>
  </si>
  <si>
    <t>Patapur</t>
  </si>
  <si>
    <t>Near prabhu mandap</t>
  </si>
  <si>
    <t>sankaridihi</t>
  </si>
  <si>
    <t>Nakpole</t>
  </si>
  <si>
    <t>Kanipatia</t>
  </si>
  <si>
    <t>Nuagoan Near Nuagoan Kothaghan</t>
  </si>
  <si>
    <t>Pandua</t>
  </si>
  <si>
    <t>Kumari 1 right</t>
  </si>
  <si>
    <t>Industry</t>
  </si>
  <si>
    <t>Jamubania</t>
  </si>
  <si>
    <t>Bibeka nanda sikhya niketan Jamubania</t>
  </si>
  <si>
    <t>Kumari 4</t>
  </si>
  <si>
    <t>BHALUKHAI</t>
  </si>
  <si>
    <t>Barjunagar</t>
  </si>
  <si>
    <t>NH side near Mukta market</t>
  </si>
  <si>
    <t>DHARMASHLA TAHSIL</t>
  </si>
  <si>
    <t>BLOCK JARAKA</t>
  </si>
  <si>
    <t>Kumari Near sahu clinic</t>
  </si>
  <si>
    <t>Jemasuni</t>
  </si>
  <si>
    <t>Samsunder school sukuti Patana</t>
  </si>
  <si>
    <t>Vagabanpur</t>
  </si>
  <si>
    <t>MAMTABAD 100 KVA</t>
  </si>
  <si>
    <t>Sana Raipada</t>
  </si>
  <si>
    <t>Gobindiram patna</t>
  </si>
  <si>
    <t>SALEPUR-100 KVA</t>
  </si>
  <si>
    <t>Phula Shahi</t>
  </si>
  <si>
    <t>Jaleswarpur</t>
  </si>
  <si>
    <t>KUNDAPATANA AMBIKA SAHI -2</t>
  </si>
  <si>
    <t>KUNTAPATNA MAJHI SAHI</t>
  </si>
  <si>
    <t>KUNTAPATNA LUNIA SAHI</t>
  </si>
  <si>
    <t>MANI SAHOO CHHACK 63KVA</t>
  </si>
  <si>
    <t>Nilakanthapur</t>
  </si>
  <si>
    <t>RATAPUR 63 KVA</t>
  </si>
  <si>
    <t>UTARPRATAPPUR-100 KVA</t>
  </si>
  <si>
    <t>Uttarpratap</t>
  </si>
  <si>
    <t>Nahanga patna</t>
  </si>
  <si>
    <t>Majhi patna</t>
  </si>
  <si>
    <t>Raipada</t>
  </si>
  <si>
    <t>Serapur</t>
  </si>
  <si>
    <t>sunduria 2 100 kva</t>
  </si>
  <si>
    <t>Subhadrapur 100KVA</t>
  </si>
  <si>
    <t>KAUSALYA</t>
  </si>
  <si>
    <t>Near State Bank</t>
  </si>
  <si>
    <t>Near milat Nagar shiv temple</t>
  </si>
  <si>
    <t>NEAR KANHA SWEET HOUSE 100 KVA</t>
  </si>
  <si>
    <t>GANDHI CHHAK</t>
  </si>
  <si>
    <t>Rwss</t>
  </si>
  <si>
    <t>Chanimandir</t>
  </si>
  <si>
    <t>Khandibandhi</t>
  </si>
  <si>
    <t>CHADHEIDHARA -1-100KVA</t>
  </si>
  <si>
    <t>Baraman jatamunda</t>
  </si>
  <si>
    <t>Barada chhaka</t>
  </si>
  <si>
    <t>Talajangha</t>
  </si>
  <si>
    <t>Godipatia</t>
  </si>
  <si>
    <t>Kusunpur</t>
  </si>
  <si>
    <t>BARALA SAHI</t>
  </si>
  <si>
    <t>Arimula</t>
  </si>
  <si>
    <t>Sendhapur</t>
  </si>
  <si>
    <t>Daipur</t>
  </si>
  <si>
    <t>Natilo bagicha</t>
  </si>
  <si>
    <t>Tarasha</t>
  </si>
  <si>
    <t>TARAI SAHI</t>
  </si>
  <si>
    <t>Sorai</t>
  </si>
  <si>
    <t>Madhusudanpur</t>
  </si>
  <si>
    <t>Balabhadrapur</t>
  </si>
  <si>
    <t>Paridashahi</t>
  </si>
  <si>
    <t>MADAP SAHI KABATABNDHA</t>
  </si>
  <si>
    <t>Nuashahi</t>
  </si>
  <si>
    <t>Medical</t>
  </si>
  <si>
    <t>Bajapada</t>
  </si>
  <si>
    <t>Balibil samal sahi</t>
  </si>
  <si>
    <t>ANUSHPUR NEAR PANCHAYAT OFFICE</t>
  </si>
  <si>
    <t>ANYASIPUR-100 KVA</t>
  </si>
  <si>
    <t>KHEMESWAR-1</t>
  </si>
  <si>
    <t>Balibil padia sahi</t>
  </si>
  <si>
    <t>KORADAPOPAL</t>
  </si>
  <si>
    <t>Kalamathia Panchayat office</t>
  </si>
  <si>
    <t>Arual near matha</t>
  </si>
  <si>
    <t>SAHUPADA LAXMI CHAK-100 KVA</t>
  </si>
  <si>
    <t>Malada</t>
  </si>
  <si>
    <t>JB pur 1</t>
  </si>
  <si>
    <t>Mualim sahi</t>
  </si>
  <si>
    <t>sanjua 100kva</t>
  </si>
  <si>
    <t>UMADEI-100 KVA</t>
  </si>
  <si>
    <t>Banka sahi nadi bandha</t>
  </si>
  <si>
    <t>udyapur</t>
  </si>
  <si>
    <t>Balikantia</t>
  </si>
  <si>
    <t>Kalakhanda</t>
  </si>
  <si>
    <t>Bolamundai</t>
  </si>
  <si>
    <t>New sarangpur medical chak</t>
  </si>
  <si>
    <t>Ghader sahi baisina</t>
  </si>
  <si>
    <t>Raipur</t>
  </si>
  <si>
    <t>Bahurunga-2</t>
  </si>
  <si>
    <t>Bahurunga-1</t>
  </si>
  <si>
    <t>Rampabandha</t>
  </si>
  <si>
    <t>Balukesnan</t>
  </si>
  <si>
    <t>ALLIPUR</t>
  </si>
  <si>
    <t>JAGULEI PADIA-100 KVA</t>
  </si>
  <si>
    <t>Durga padia</t>
  </si>
  <si>
    <t>DARAGHA MARKET</t>
  </si>
  <si>
    <t>Chatara</t>
  </si>
  <si>
    <t>Ourangabad</t>
  </si>
  <si>
    <t>AURANGABAD</t>
  </si>
  <si>
    <t>Barimount</t>
  </si>
  <si>
    <t>SAHASPUR-1 100 KVA</t>
  </si>
  <si>
    <t>Gobindpur</t>
  </si>
  <si>
    <t>Denrakula</t>
  </si>
  <si>
    <t>Sahaspur</t>
  </si>
  <si>
    <t>KAKUDIKUDA</t>
  </si>
  <si>
    <t>Nilakantpur</t>
  </si>
  <si>
    <t>BADABAGHASAHI</t>
  </si>
  <si>
    <t>Mangrajpr Near januman temple</t>
  </si>
  <si>
    <t>Jhalapada mount</t>
  </si>
  <si>
    <t>Badanunpur</t>
  </si>
  <si>
    <t>Chandipadia 100kva</t>
  </si>
  <si>
    <t>Kanhua sahi 63kva</t>
  </si>
  <si>
    <t>POST OFFICE SI-63KVA</t>
  </si>
  <si>
    <t>MAHESWARPUR-1</t>
  </si>
  <si>
    <t>Bank chawk</t>
  </si>
  <si>
    <t>Bank chaka</t>
  </si>
  <si>
    <t>Madinabag</t>
  </si>
  <si>
    <t>Bariksahi</t>
  </si>
  <si>
    <t>HADISAHI -100 KVA</t>
  </si>
  <si>
    <t>HAZINAGAR -100KVA</t>
  </si>
  <si>
    <t>Dandi-3</t>
  </si>
  <si>
    <t>Seikh Nagar 100kva</t>
  </si>
  <si>
    <t>Belagudi</t>
  </si>
  <si>
    <t>Brahmabarada Hato 100kva</t>
  </si>
  <si>
    <t>BRAHMABARADA HATA-111</t>
  </si>
  <si>
    <t>Kacheribadi 100kva</t>
  </si>
  <si>
    <t>Bhubanpur nathsahi</t>
  </si>
  <si>
    <t>Dandapadia</t>
  </si>
  <si>
    <t>Rekhai bazar 1</t>
  </si>
  <si>
    <t>Rekhai bazar 2</t>
  </si>
  <si>
    <t>Sanakujhala-1</t>
  </si>
  <si>
    <t>Sanakujhala-2</t>
  </si>
  <si>
    <t>Madhapur Near school</t>
  </si>
  <si>
    <t>HASANPUR-2</t>
  </si>
  <si>
    <t>Durgapur sahani house</t>
  </si>
  <si>
    <t>Hasanpur samsan</t>
  </si>
  <si>
    <t>MELAK SAHI</t>
  </si>
  <si>
    <t>HALDHAPUR MOUNT</t>
  </si>
  <si>
    <t>Raipur ghat kula</t>
  </si>
  <si>
    <t>Ratnagiri Medical</t>
  </si>
  <si>
    <t>Mandari hatsahi</t>
  </si>
  <si>
    <t>Mandari</t>
  </si>
  <si>
    <t>Maduapur</t>
  </si>
  <si>
    <t>Ratnagiri SBI Bank</t>
  </si>
  <si>
    <t>Aliabad-1</t>
  </si>
  <si>
    <t>Mala sahi</t>
  </si>
  <si>
    <t>ALIYABAD-2</t>
  </si>
  <si>
    <t>Meduakula,Das sahi</t>
  </si>
  <si>
    <t>MEDUAPUR SANTI SAHI</t>
  </si>
  <si>
    <t>Chandanopur poi sahi</t>
  </si>
  <si>
    <t>Chandanopur poi sahi-2</t>
  </si>
  <si>
    <t>Ajana 1</t>
  </si>
  <si>
    <t>Atana-2</t>
  </si>
  <si>
    <t>Barapada ambeimula</t>
  </si>
  <si>
    <t>Badabali kuda</t>
  </si>
  <si>
    <t>Pati sahi</t>
  </si>
  <si>
    <t>SAHUPADA</t>
  </si>
  <si>
    <t>MATI PADA KARA SAHI</t>
  </si>
  <si>
    <t>patana</t>
  </si>
  <si>
    <t>Mohanty sahi sanabalikuda</t>
  </si>
  <si>
    <t>Sahoo pada chaka</t>
  </si>
  <si>
    <t>kendua</t>
  </si>
  <si>
    <t>Chatia ashram badabalikuda</t>
  </si>
  <si>
    <t>Bandhadi kiabaria shai</t>
  </si>
  <si>
    <t>Bandhadi mohsnyt sahi</t>
  </si>
  <si>
    <t>Balia jagubi</t>
  </si>
  <si>
    <t>Khanpur</t>
  </si>
  <si>
    <t>Balia-2</t>
  </si>
  <si>
    <t>Nahana high school</t>
  </si>
  <si>
    <t>NUHAN</t>
  </si>
  <si>
    <t>HARIPUR HIGH SCHOOL</t>
  </si>
  <si>
    <t>Swain khanda</t>
  </si>
  <si>
    <t>Samal sahi</t>
  </si>
  <si>
    <t>Golakunda hanuman</t>
  </si>
  <si>
    <t>JAMAPADA NAYAK SAHI</t>
  </si>
  <si>
    <t>SUKADEIPUR</t>
  </si>
  <si>
    <t>MAHAMMADPUR</t>
  </si>
  <si>
    <t>KAMARAPAL</t>
  </si>
  <si>
    <t>NIRANJAN PUR</t>
  </si>
  <si>
    <t>BADAGOBINDAPUR</t>
  </si>
  <si>
    <t>GHOLAPURNADIBANDHA</t>
  </si>
  <si>
    <t>BRAMANBACHAPUR</t>
  </si>
  <si>
    <t>NISHINTA</t>
  </si>
  <si>
    <t>REKABIBAJAR-2</t>
  </si>
  <si>
    <t>SADANANDA PUR PANDASAHI</t>
  </si>
  <si>
    <t>GORDARAM TEMPLE</t>
  </si>
  <si>
    <t>PATNASAHI</t>
  </si>
  <si>
    <t>MANAPUR</t>
  </si>
  <si>
    <t>TALAJARABA</t>
  </si>
  <si>
    <t>MIRAPATANA</t>
  </si>
  <si>
    <t>SANA TRILOCHANPUR</t>
  </si>
  <si>
    <t>GOUDASAHI</t>
  </si>
  <si>
    <t>ANDEIGUDA</t>
  </si>
  <si>
    <t>MALADA</t>
  </si>
  <si>
    <t>KHARIPADIA</t>
  </si>
  <si>
    <t>DHABAKIA</t>
  </si>
  <si>
    <t>CHOTIPOKHARI</t>
  </si>
  <si>
    <t>BAINSIRIA</t>
  </si>
  <si>
    <t>DAS SAHI</t>
  </si>
  <si>
    <t>RAHAMBA PANDASAHI</t>
  </si>
  <si>
    <t>RAHAMBA</t>
  </si>
  <si>
    <t>PODAPADA HARIJAN SAHI</t>
  </si>
  <si>
    <t>RASUNA</t>
  </si>
  <si>
    <t>DALAISAHI</t>
  </si>
  <si>
    <t>KARJANGA</t>
  </si>
  <si>
    <t>BAGADA</t>
  </si>
  <si>
    <t>MADHABAPADHI</t>
  </si>
  <si>
    <t>MENDHA</t>
  </si>
  <si>
    <t>LANKABALISAHI</t>
  </si>
  <si>
    <t>SANANUNUPUR</t>
  </si>
  <si>
    <t>KACHKACHIA SAHI</t>
  </si>
  <si>
    <t>KOTHADIHAMEDICAL</t>
  </si>
  <si>
    <t>SAHAPADA</t>
  </si>
  <si>
    <t>HAJIRMIYA</t>
  </si>
  <si>
    <t>ARABALA HARIJAN SAHI</t>
  </si>
  <si>
    <t>JANAKA -2</t>
  </si>
  <si>
    <t>BENIPUR</t>
  </si>
  <si>
    <t>BADA BALIKUDIA</t>
  </si>
  <si>
    <t>JAY SINGADA</t>
  </si>
  <si>
    <t>KHAPARAKHAI SASANDURGA MANDAP</t>
  </si>
  <si>
    <t>PANCHUPALI-II</t>
  </si>
  <si>
    <t>DHAUDIHA</t>
  </si>
  <si>
    <t>BAIGANPAL</t>
  </si>
  <si>
    <t>BANGORA-D</t>
  </si>
  <si>
    <t>AKARUA</t>
  </si>
  <si>
    <t>SANA MASANI BILA BANDHA SAHI</t>
  </si>
  <si>
    <t>BANT 1</t>
  </si>
  <si>
    <t>SRIBANTAPUR 4</t>
  </si>
  <si>
    <t>APANDA MINOR SCHOOL</t>
  </si>
  <si>
    <t>NARANABALI 1</t>
  </si>
  <si>
    <t>SALABANI CHOK</t>
  </si>
  <si>
    <t>MEDICAL FRONT 1</t>
  </si>
  <si>
    <t>ROADCHILLY FRONT ANANDPUR</t>
  </si>
  <si>
    <t>BALADUAN 2</t>
  </si>
  <si>
    <t>DUDU GAON 2</t>
  </si>
  <si>
    <t>SALABANI 5</t>
  </si>
  <si>
    <t>BNHS SCHOOL FIELD PADAMPUR</t>
  </si>
  <si>
    <t>BARIGAON 3</t>
  </si>
  <si>
    <t>SAREI 1</t>
  </si>
  <si>
    <t>SALAPADA BLOCK 'A'</t>
  </si>
  <si>
    <t>TATA MOTORS,SALAPADA JANARA</t>
  </si>
  <si>
    <t>IPD SH</t>
  </si>
  <si>
    <t>KOLIMATI</t>
  </si>
  <si>
    <t>HANUMAN CHHAK BG PUR</t>
  </si>
  <si>
    <t>GOHIRA VILLAGE</t>
  </si>
  <si>
    <t>GARRAGE,SAILONG</t>
  </si>
  <si>
    <t>BADAEKTALI</t>
  </si>
  <si>
    <t>BHALUKUMA-3</t>
  </si>
  <si>
    <t>SAILONG 3</t>
  </si>
  <si>
    <t>GHASHIPURA 5</t>
  </si>
  <si>
    <t>HATHIBANDHA VILLAGE 2</t>
  </si>
  <si>
    <t>PUSKARA VILLAGE PANCHUPALI</t>
  </si>
  <si>
    <t>AGANVADI PURUNIA 1</t>
  </si>
  <si>
    <t>BALARAMPUR 1</t>
  </si>
  <si>
    <t>DHAUDIDIHA 2</t>
  </si>
  <si>
    <t>PODAPATANA</t>
  </si>
  <si>
    <t>SUANPADA 1</t>
  </si>
  <si>
    <t>ODAPADA 1</t>
  </si>
  <si>
    <t>UJUNI 2</t>
  </si>
  <si>
    <t>KHADIKA SULABAHALI5</t>
  </si>
  <si>
    <t>DANTIA2</t>
  </si>
  <si>
    <t>RAMCHANDRAPUR2</t>
  </si>
  <si>
    <t>BATTO VILLAGE 2</t>
  </si>
  <si>
    <t>KARDAPAL VILLAGE 2</t>
  </si>
  <si>
    <t>GODIUPARA 1</t>
  </si>
  <si>
    <t>PANCHARA VILLAGE 1</t>
  </si>
  <si>
    <t>GAHABANDHAGODA 7</t>
  </si>
  <si>
    <t>PURUNA BANDHAGODA 1</t>
  </si>
  <si>
    <t>BHAGANAI VILLAGE 2</t>
  </si>
  <si>
    <t>MANDANPUR VILLAGE 2</t>
  </si>
  <si>
    <t>MANDANPUR VILLAGE 1</t>
  </si>
  <si>
    <t>APADA 2</t>
  </si>
  <si>
    <t>MORALI 8</t>
  </si>
  <si>
    <t>MORALI 9</t>
  </si>
  <si>
    <t>MORALI 28</t>
  </si>
  <si>
    <t>MORALI 56</t>
  </si>
  <si>
    <t>MORALI 88</t>
  </si>
  <si>
    <t>BASANTIA 5</t>
  </si>
  <si>
    <t>SASANGA 2</t>
  </si>
  <si>
    <t>BANCHO CHOWK 1</t>
  </si>
  <si>
    <t>NUA SAHI</t>
  </si>
  <si>
    <t>BANCHO 2</t>
  </si>
  <si>
    <t>ANTIRA 3</t>
  </si>
  <si>
    <t>SULAN 4</t>
  </si>
  <si>
    <t>BARESWAR</t>
  </si>
  <si>
    <t>JASOBANTAPUR 1</t>
  </si>
  <si>
    <t>NILAPUR 1</t>
  </si>
  <si>
    <t>SIBANARAYANPUR 1</t>
  </si>
  <si>
    <t>SAMANA 11</t>
  </si>
  <si>
    <t>ADHEIDWARA 3</t>
  </si>
  <si>
    <t>NASIRPUR 3</t>
  </si>
  <si>
    <t>SADANGA 17</t>
  </si>
  <si>
    <t>GEDMA 5</t>
  </si>
  <si>
    <t>KHADIBIL1</t>
  </si>
  <si>
    <t>GHASIPURA HOUSE 2</t>
  </si>
  <si>
    <t>ANDAPUR BAILO</t>
  </si>
  <si>
    <t>BANIKA</t>
  </si>
  <si>
    <t>PUSKURA SHIBA MANDIR</t>
  </si>
  <si>
    <t>NEAR UPPER SCHOOL PANCHUPALLI</t>
  </si>
  <si>
    <t>PANCHUPALLI HEALTH CENTER</t>
  </si>
  <si>
    <t>JENASAHI/FAKIRPUR</t>
  </si>
  <si>
    <t>KANAPUR 5</t>
  </si>
  <si>
    <t>SOSO MASJID 1</t>
  </si>
  <si>
    <t>SOSO 6</t>
  </si>
  <si>
    <t>BIRIDIHI</t>
  </si>
  <si>
    <t>TARATARA 3</t>
  </si>
  <si>
    <t>BAUNSAGARH 3</t>
  </si>
  <si>
    <t>NEW BARNAL SAHI</t>
  </si>
  <si>
    <t>JANGHAR 2</t>
  </si>
  <si>
    <t>MOCHINDA 4</t>
  </si>
  <si>
    <t>SALABANI 1</t>
  </si>
  <si>
    <t>BARIGAON</t>
  </si>
  <si>
    <t>MITHIGAON</t>
  </si>
  <si>
    <t>KHALAGADIA</t>
  </si>
  <si>
    <t>GADCHANDI TEMPLE ROAD HOSPITAL 3</t>
  </si>
  <si>
    <t>PANU PASI MAHANTA SAHI</t>
  </si>
  <si>
    <t>JHATIALI SAHI 2</t>
  </si>
  <si>
    <t>MAHANLAGEDIA</t>
  </si>
  <si>
    <t>BANIAPANKA MARKET 1</t>
  </si>
  <si>
    <t>BOULA HATA</t>
  </si>
  <si>
    <t>BOULA POLICE STATION</t>
  </si>
  <si>
    <t>BBANGOR BP HIGHSCHOOL 1</t>
  </si>
  <si>
    <t>BANGORE 3</t>
  </si>
  <si>
    <t>UPERDIHA 100KV 2</t>
  </si>
  <si>
    <t>PANTBA SALA</t>
  </si>
  <si>
    <t>MANATA MAHANTA SAHI</t>
  </si>
  <si>
    <t>BINAJHARI 2</t>
  </si>
  <si>
    <t>DEHURIPASI 4</t>
  </si>
  <si>
    <t>HALDARPUR</t>
  </si>
  <si>
    <t>TARA 1</t>
  </si>
  <si>
    <t>BAGHADIHA SAHI</t>
  </si>
  <si>
    <t>KUSUNPUR MASJID SAHI 1</t>
  </si>
  <si>
    <t>NUSAURIPUSI GIRI SAHI</t>
  </si>
  <si>
    <t>HIGH SCHOOL FIELD 1</t>
  </si>
  <si>
    <t>TIKIRA ANAGANA BARI</t>
  </si>
  <si>
    <t>BANEIKALA</t>
  </si>
  <si>
    <t>KRISHNAPUR VILLAGE</t>
  </si>
  <si>
    <t>AMM BAGAN NEAR</t>
  </si>
  <si>
    <t>BACHU HUTTING 3</t>
  </si>
  <si>
    <t>TRINAT MANDIR</t>
  </si>
  <si>
    <t>D.M.F LIBRARY JODA</t>
  </si>
  <si>
    <t>CHILDREN PARK</t>
  </si>
  <si>
    <t>DHARANIDHAR CHOWK 1</t>
  </si>
  <si>
    <t>KHUNTAPANI VILLEGE 1</t>
  </si>
  <si>
    <t>DHARANIDHAR CHOWK NEAR 6</t>
  </si>
  <si>
    <t>SAHID NAGAR RODE 1</t>
  </si>
  <si>
    <t>JODA GRID</t>
  </si>
  <si>
    <t>UTKAL AUTO PARTS NEAR</t>
  </si>
  <si>
    <t>UGME SCHOOL NEAR 3</t>
  </si>
  <si>
    <t>AAHAAR KENDRA NEAR</t>
  </si>
  <si>
    <t>S.K MOTORS NEAR 2</t>
  </si>
  <si>
    <t>MUSLIM BASTI 4</t>
  </si>
  <si>
    <t>HANUMAN HUTTING MAIN ROD JODA</t>
  </si>
  <si>
    <t>KUNDURNALA COLONY 6 SHIV TEMPLE</t>
  </si>
  <si>
    <t>BHAGALPUR MAIN ROAD 2</t>
  </si>
  <si>
    <t>KAMALPUR VILLAGE 250KVA</t>
  </si>
  <si>
    <t>JAJANG VILLAGE</t>
  </si>
  <si>
    <t>JORIBAL COLONY</t>
  </si>
  <si>
    <t>NAMBIRA VILLAGE</t>
  </si>
  <si>
    <t>UNCHABALI VILLAGE 5</t>
  </si>
  <si>
    <t>DURUKULIA-2</t>
  </si>
  <si>
    <t>CHHELIANAL 2</t>
  </si>
  <si>
    <t>KENDUABAIKUNTHAPUR 1</t>
  </si>
  <si>
    <t>BANNUDI</t>
  </si>
  <si>
    <t>BHANRAPUR-2</t>
  </si>
  <si>
    <t>BANSULI GUJJARASAHI-1</t>
  </si>
  <si>
    <t>RIMULI 1</t>
  </si>
  <si>
    <t>JAGANNATH MANDIR</t>
  </si>
  <si>
    <t>TUKUDIA</t>
  </si>
  <si>
    <t>BASUDEVPUR VILLAGE 3</t>
  </si>
  <si>
    <t>KODAGADIA VILLAGE 1</t>
  </si>
  <si>
    <t>RAMCHANDRAPUR 8</t>
  </si>
  <si>
    <t>NARADPUR VILLAGE</t>
  </si>
  <si>
    <t>KALINGA VILLAGE ROAD SIDE -1</t>
  </si>
  <si>
    <t>SOLAGODA VILLAGE -1</t>
  </si>
  <si>
    <t>NEAR MAHADEVPUR -2</t>
  </si>
  <si>
    <t>GUNDUNIA VILLAGE -2</t>
  </si>
  <si>
    <t>GUMURA 1</t>
  </si>
  <si>
    <t>GUMURA 2</t>
  </si>
  <si>
    <t>GOPINATHPUR 3</t>
  </si>
  <si>
    <t>SIJUKALA 1</t>
  </si>
  <si>
    <t>PARSALA 4</t>
  </si>
  <si>
    <t>MAKDIA SAHI AANGANWADI KENDRA</t>
  </si>
  <si>
    <t>BALIBANDHA 1</t>
  </si>
  <si>
    <t>MALADA2</t>
  </si>
  <si>
    <t>DHATIKA4</t>
  </si>
  <si>
    <t>UKHUNDA MARKET 2</t>
  </si>
  <si>
    <t>UKHUNDA MARKET 1</t>
  </si>
  <si>
    <t>CONCRETE SHOP NEAR</t>
  </si>
  <si>
    <t>INDIAN GAS NEAR</t>
  </si>
  <si>
    <t>INDIAN GAS NEAR1</t>
  </si>
  <si>
    <t>CHAMPUA SATSANG VIHAR NEAR1</t>
  </si>
  <si>
    <t>BARIK SAHI</t>
  </si>
  <si>
    <t>SHARSHAI</t>
  </si>
  <si>
    <t>BARIK SAHI 1</t>
  </si>
  <si>
    <t>SIRAPUR</t>
  </si>
  <si>
    <t>DAMAD MOHOLA</t>
  </si>
  <si>
    <t>MOULANA GODA</t>
  </si>
  <si>
    <t>IPDS</t>
  </si>
  <si>
    <t>NEHRU COLONY-2</t>
  </si>
  <si>
    <t>TAHSHIL OFFICE</t>
  </si>
  <si>
    <t>BUS STAND CHAMPUA</t>
  </si>
  <si>
    <t>AAHAR KENDRA</t>
  </si>
  <si>
    <t>BLOCK COLONY I.P.D.S</t>
  </si>
  <si>
    <t>SAB STATION NEAR 1</t>
  </si>
  <si>
    <t>KODAGADIA BUS STOP NEAR</t>
  </si>
  <si>
    <t>SATAHALIA</t>
  </si>
  <si>
    <t>PANCHAPIKHARIA VILLIGE</t>
  </si>
  <si>
    <t>JAGANTHAPUR VILLAGE</t>
  </si>
  <si>
    <t>GODHULI BHALIDHIPA VILLIGE</t>
  </si>
  <si>
    <t>MANLPUR 4</t>
  </si>
  <si>
    <t>RAMLA</t>
  </si>
  <si>
    <t>RAMLA CONCRETE COMPANY NEAR</t>
  </si>
  <si>
    <t>RAMLA BASTI</t>
  </si>
  <si>
    <t>DOLITHA NEW COLONY</t>
  </si>
  <si>
    <t>RAJIA VIJAY</t>
  </si>
  <si>
    <t>RAJIA VILAGE 2</t>
  </si>
  <si>
    <t>KAINTA VILLAGE</t>
  </si>
  <si>
    <t>RANGAMATIA VILLAGE 3</t>
  </si>
  <si>
    <t>BHANDA-1</t>
  </si>
  <si>
    <t>BHANDA-8</t>
  </si>
  <si>
    <t>KALIKAPRASAD</t>
  </si>
  <si>
    <t>PRATAPPOSHI</t>
  </si>
  <si>
    <t>KANJIASOLA SCHOOL NEAR 2</t>
  </si>
  <si>
    <t>KARANJIA VILLEGE 2</t>
  </si>
  <si>
    <t>SAREI VILLAGE 2</t>
  </si>
  <si>
    <t>KARANJIA VILLAGE</t>
  </si>
  <si>
    <t>BADANAI VILLAGE 1</t>
  </si>
  <si>
    <t>SAREI VILLAGE 1</t>
  </si>
  <si>
    <t>BADANAI VILLAGE 2</t>
  </si>
  <si>
    <t>GOBARDHAN VILLAGE 2</t>
  </si>
  <si>
    <t>KALANDA 1</t>
  </si>
  <si>
    <t>JHADAPOSI 1</t>
  </si>
  <si>
    <t>MURUSUAN VILLAGE 2</t>
  </si>
  <si>
    <t>PALASPANGA VILLAGE 250KVA</t>
  </si>
  <si>
    <t>RAJLAXMI TEXTILE NEAR</t>
  </si>
  <si>
    <t>KANDHARKDA VILLAGE</t>
  </si>
  <si>
    <t>BHANGABADHA VILLAGE 3</t>
  </si>
  <si>
    <t>KUSMULA VILLAGE</t>
  </si>
  <si>
    <t>JIO MOBILE TOWER NEAR 2</t>
  </si>
  <si>
    <t>JHUMPURA MARRIAGE LOADG</t>
  </si>
  <si>
    <t>SHREE HANUMAN MANDI JHUMPURA</t>
  </si>
  <si>
    <t>SHREE HANUMAN</t>
  </si>
  <si>
    <t>BHALUKA</t>
  </si>
  <si>
    <t>KHENDRA MIDAL SCHOOL NEAR</t>
  </si>
  <si>
    <t>KARA UP SCHOOL NEAR 1</t>
  </si>
  <si>
    <t>FLIPKART COURIER SERVICE NEAR</t>
  </si>
  <si>
    <t>BARBIL OLD BUS STAND NEAR 2</t>
  </si>
  <si>
    <t>GAURAV ENTERPRISES NEAR 2</t>
  </si>
  <si>
    <t>IPDS MONDA SAHI</t>
  </si>
  <si>
    <t>UTSAV MAIDAN 100 KVA</t>
  </si>
  <si>
    <t>UTSAV MAIDAN NEAR 100 KVA</t>
  </si>
  <si>
    <t>RUNGTA COLONY</t>
  </si>
  <si>
    <t>BARBIL POST OFFICE NEAR 1</t>
  </si>
  <si>
    <t>BALMUKUND NEAR 6</t>
  </si>
  <si>
    <t>RUNATA MINES LTD</t>
  </si>
  <si>
    <t>ODISHA BODER 5</t>
  </si>
  <si>
    <t>JINDAL RODE NEAR 2</t>
  </si>
  <si>
    <t>MAHINDRA SHOWROOM NEAR 250KVA 2</t>
  </si>
  <si>
    <t>BOLANI MARKET-3</t>
  </si>
  <si>
    <t>BALANI-1 MAIN ROAD</t>
  </si>
  <si>
    <t>GAUDA BASTI</t>
  </si>
  <si>
    <t>BUDHU HUTTING-2</t>
  </si>
  <si>
    <t>UTTAM SINGH IPDS</t>
  </si>
  <si>
    <t>BADJAL SCHOOL NEAR</t>
  </si>
  <si>
    <t>BALANI-1 MAIN ROAD-1</t>
  </si>
  <si>
    <t>COCA-COLA SATHYA SAI AGENCY NEA</t>
  </si>
  <si>
    <t>AZAD BASTI</t>
  </si>
  <si>
    <t>KIRANA STORE NEAR 1</t>
  </si>
  <si>
    <t>G.E.L CHURCH NEAR1</t>
  </si>
  <si>
    <t>BHADRASAHI CHOWK NEAR</t>
  </si>
  <si>
    <t>SERENDA</t>
  </si>
  <si>
    <t>WATER PUMP NEAR1</t>
  </si>
  <si>
    <t>B.P ENTERPRISES NERA</t>
  </si>
  <si>
    <t>RUGUDI NEW CAMPUS NEAR</t>
  </si>
  <si>
    <t>CAP HUTTING KUNDURNALA 63KVA</t>
  </si>
  <si>
    <t>BILEIPADA KIRTAN MANDAP</t>
  </si>
  <si>
    <t>KITHABEDA</t>
  </si>
  <si>
    <t>DEOJHAR NEAR VILLAGE (MAHADEV NASA)</t>
  </si>
  <si>
    <t>KRIPASAHI VILLAGE(RUPASAHI)</t>
  </si>
  <si>
    <t>ASHOK LEYLAND GARAGE NEW</t>
  </si>
  <si>
    <t>BHADRASAHI MARKET</t>
  </si>
  <si>
    <t>JALAHARI MINING COLONY</t>
  </si>
  <si>
    <t>PATUNG VILLAGE 1</t>
  </si>
  <si>
    <t>SIRISHPAL -2 100KVADTR</t>
  </si>
  <si>
    <t>DIPA SAHI</t>
  </si>
  <si>
    <t>NEAR MANGO TREE 2</t>
  </si>
  <si>
    <t>AJUU KUMAR NAIK</t>
  </si>
  <si>
    <t>DHANGADAR VILLEGE (2)</t>
  </si>
  <si>
    <t>DUKHIYA CHOK (2)</t>
  </si>
  <si>
    <t>BE SITE OLD TOWN WATWR PARK (1)</t>
  </si>
  <si>
    <t>BESITE OLD TOWN WATER PARK (2)</t>
  </si>
  <si>
    <t>HUTKO COLONY3</t>
  </si>
  <si>
    <t>NASIRPUR VILLAGE2</t>
  </si>
  <si>
    <t>RANKI-2</t>
  </si>
  <si>
    <t>DIDHANPUKURI VILLEGE(1)</t>
  </si>
  <si>
    <t>NASIRPUR VILLAGE TEMPLE (2)</t>
  </si>
  <si>
    <t>RAISUAN PRIMARY SCHOOL 1</t>
  </si>
  <si>
    <t>NEAR KEONJHAR RIMULI ROAD</t>
  </si>
  <si>
    <t>COLLECTORATED-2</t>
  </si>
  <si>
    <t>SERAJUDDIN CHHAK</t>
  </si>
  <si>
    <t>BADHAL</t>
  </si>
  <si>
    <t>IPDS DHOBARIA</t>
  </si>
  <si>
    <t>JAMUHOTA IPDS</t>
  </si>
  <si>
    <t>RTO</t>
  </si>
  <si>
    <t>PRABITRO DHIA(PERSONAL)</t>
  </si>
  <si>
    <t>COOPARATIVE BANK</t>
  </si>
  <si>
    <t>BANIA PART 250KV</t>
  </si>
  <si>
    <t>IPDS MAGURGADIA</t>
  </si>
  <si>
    <t>GOUDNIBEDA-1</t>
  </si>
  <si>
    <t>GOUDNIBEDA-2</t>
  </si>
  <si>
    <t>DHURPADA-2</t>
  </si>
  <si>
    <t>DHURPADA MUNDA SAHI</t>
  </si>
  <si>
    <t>HOTEL ANJAR</t>
  </si>
  <si>
    <t>SRI VIHAR COLONY 4</t>
  </si>
  <si>
    <t>TELKOI BUS STAND 1</t>
  </si>
  <si>
    <t>MAGURGORIYA COLONY</t>
  </si>
  <si>
    <t>TRIPURA ROAD3</t>
  </si>
  <si>
    <t>MADHAPUR POLICE RESERVE COLONY</t>
  </si>
  <si>
    <t>KEONJHAR MEDICAL HOSPITAL 3</t>
  </si>
  <si>
    <t>KEONJHAR MEDICAL HOSPITAL</t>
  </si>
  <si>
    <t>KEONJHAR AQUARIUM 2</t>
  </si>
  <si>
    <t>SRI VIHAR COLONY 5</t>
  </si>
  <si>
    <t>SHIVA TEMPLE ROAD 1</t>
  </si>
  <si>
    <t>SHANTI COACHING CENTRE</t>
  </si>
  <si>
    <t>NEAR SMART BAJAR</t>
  </si>
  <si>
    <t>MAHA LAXMI ENTERPRISE</t>
  </si>
  <si>
    <t>MANDUA CHILDREN PARK</t>
  </si>
  <si>
    <t>MINING CHHAKA</t>
  </si>
  <si>
    <t>GOBINDPUR VILLAGE</t>
  </si>
  <si>
    <t>GOBINDAPUR VILLAGE 4</t>
  </si>
  <si>
    <t>GOBINDPUR 8</t>
  </si>
  <si>
    <t>GOBINDPUR 9</t>
  </si>
  <si>
    <t>RAISUAN PRIMARY SCHOOL 2</t>
  </si>
  <si>
    <t>KABITRA-1</t>
  </si>
  <si>
    <t>KABITRA-4</t>
  </si>
  <si>
    <t>HARSHAPUR 4</t>
  </si>
  <si>
    <t>KEMPASADA2</t>
  </si>
  <si>
    <t>MAHADEBPURA4</t>
  </si>
  <si>
    <t>JALAGANDIA-II</t>
  </si>
  <si>
    <t>SAHARAPOSI 02</t>
  </si>
  <si>
    <t>DIMBO 03</t>
  </si>
  <si>
    <t>NEAR MAIN ROAD 04</t>
  </si>
  <si>
    <t>GHUTUKESARI 010</t>
  </si>
  <si>
    <t>DHUDURUPAL VILLAGE (MAJHI SAHI)2</t>
  </si>
  <si>
    <t>GUHALCHATUA VILLAGE ON ROAD 1</t>
  </si>
  <si>
    <t>JOGI MATH SAHI</t>
  </si>
  <si>
    <t>KATRAPALI 100KV</t>
  </si>
  <si>
    <t>TELKOI MARCKET</t>
  </si>
  <si>
    <t>TELKOI HIGH SCHOOL SAHI</t>
  </si>
  <si>
    <t>TALASAHI</t>
  </si>
  <si>
    <t>DIMARIA JHARA SAHI</t>
  </si>
  <si>
    <t>JAGMOHANPUR MARKET</t>
  </si>
  <si>
    <t>CHHAMUNDA VILLAGE</t>
  </si>
  <si>
    <t>GULABANDA SUBUDHISAHI</t>
  </si>
  <si>
    <t>KARADANGI (100 KVA)</t>
  </si>
  <si>
    <t>AKUL 2(63 KVA)</t>
  </si>
  <si>
    <t>DIRIGIDA POST OFFICE</t>
  </si>
  <si>
    <t>DEULADIHA UP SCHOOL</t>
  </si>
  <si>
    <t>KHUNTAPADA MANDIR SAHI</t>
  </si>
  <si>
    <t>Gouda Sahi</t>
  </si>
  <si>
    <t>Mining Chowk-2</t>
  </si>
  <si>
    <t>Girl School Joripada-2</t>
  </si>
  <si>
    <t>Suakati Paleswar temple 2</t>
  </si>
  <si>
    <t>KANJIPANI MARKET</t>
  </si>
  <si>
    <t>TELIPADA-2</t>
  </si>
  <si>
    <t>SILU CHIKEN SENTER-2</t>
  </si>
  <si>
    <t>DUBEIPENT</t>
  </si>
  <si>
    <t>BAIKALA VILLAGE 100(KVA)8</t>
  </si>
  <si>
    <t>JARAKANIBEDA, KESHADIHA</t>
  </si>
  <si>
    <t>JAMUNALIA 2</t>
  </si>
  <si>
    <t>KHUNTAPENGU</t>
  </si>
  <si>
    <t>MALLARPADA</t>
  </si>
  <si>
    <t>UDAYAPUR PARIDASAHI</t>
  </si>
  <si>
    <t>UDAYAPUR DEULASAHI</t>
  </si>
  <si>
    <t>UDAYAPUR BABU SAHI</t>
  </si>
  <si>
    <t>BIRLA CHHAKA</t>
  </si>
  <si>
    <t>MACHHAGARH SUNARIPASI</t>
  </si>
  <si>
    <t>KAMARMARA</t>
  </si>
  <si>
    <t>BELASAREI</t>
  </si>
  <si>
    <t>KOINDA 3</t>
  </si>
  <si>
    <t>TURUMUNGA NUASHI</t>
  </si>
  <si>
    <t>TURUMUNGA SHAU SHAI</t>
  </si>
  <si>
    <t>RAJNAGAR DT06</t>
  </si>
  <si>
    <t>MURUSUAN DT12</t>
  </si>
  <si>
    <t>MURUSUAN DT16</t>
  </si>
  <si>
    <t>CHILDA NAIK SAHI</t>
  </si>
  <si>
    <t>CHEMENA GP 63 KVA</t>
  </si>
  <si>
    <t>ANGIKALA 100 KVA</t>
  </si>
  <si>
    <t>BHUMIPUR VILLAGE 5</t>
  </si>
  <si>
    <t>PODUA 1</t>
  </si>
  <si>
    <t>U NANDAPUR</t>
  </si>
  <si>
    <t>DABARCHUA</t>
  </si>
  <si>
    <t>KERI</t>
  </si>
  <si>
    <t>STUDIO MOC ROAD SIDE</t>
  </si>
  <si>
    <t>MAA TARINI RCM STORE</t>
  </si>
  <si>
    <t>MUSHAPSDA 2</t>
  </si>
  <si>
    <t>PATNA COLLEGE</t>
  </si>
  <si>
    <t>DURGA DAI PUR</t>
  </si>
  <si>
    <t>GULDI POSI VILLAGE</t>
  </si>
  <si>
    <t>JHATIPADA 2</t>
  </si>
  <si>
    <t>BEGANA VILLAGE 4</t>
  </si>
  <si>
    <t>BEGANA VILLAGE 5</t>
  </si>
  <si>
    <t>DHANBENI VILLAGE 3</t>
  </si>
  <si>
    <t>KAPUNDI VILLAGE 5</t>
  </si>
  <si>
    <t>TONDO VILLAGE</t>
  </si>
  <si>
    <t>MOLIPOSI TEMPIL SIDE</t>
  </si>
  <si>
    <t>DENUA VILLAGE 3</t>
  </si>
  <si>
    <t>BALANIPOSI VILLAGE</t>
  </si>
  <si>
    <t>PATANALI VILLAGE 2</t>
  </si>
  <si>
    <t>PURUNIA VILLAGE 2</t>
  </si>
  <si>
    <t>KENDEIPOSI</t>
  </si>
  <si>
    <t>JHAR BELDA MOSANIPADA</t>
  </si>
  <si>
    <t>GHUTUR (JENA SAHI)</t>
  </si>
  <si>
    <t>YES</t>
  </si>
  <si>
    <t>ADHANGA (ODSSP)</t>
  </si>
  <si>
    <t>461114B</t>
  </si>
  <si>
    <t xml:space="preserve">BHALUKASUNI </t>
  </si>
  <si>
    <t xml:space="preserve">MEDICAL </t>
  </si>
  <si>
    <t xml:space="preserve">KAMARDA </t>
  </si>
  <si>
    <t>Khirkona</t>
  </si>
  <si>
    <t xml:space="preserve">JAMUJHADI </t>
  </si>
  <si>
    <t xml:space="preserve">RAMkrishanpur </t>
  </si>
  <si>
    <t xml:space="preserve">GADA </t>
  </si>
  <si>
    <t xml:space="preserve">GANDIBED </t>
  </si>
  <si>
    <t>DEULI (ODSSP)</t>
  </si>
  <si>
    <t>ANALAKUDA</t>
  </si>
  <si>
    <t>LOCAL TOWN FEEDER</t>
  </si>
  <si>
    <t>ANGARPADA  (ODSSP)</t>
  </si>
  <si>
    <t xml:space="preserve">KAPTIPADA </t>
  </si>
  <si>
    <t xml:space="preserve">SARAT </t>
  </si>
  <si>
    <t>BARAHAPUR</t>
  </si>
  <si>
    <t>BAZAR</t>
  </si>
  <si>
    <t xml:space="preserve"> BAGURAI</t>
  </si>
  <si>
    <t xml:space="preserve">CHARIGHARIA </t>
  </si>
  <si>
    <t xml:space="preserve">MATTO </t>
  </si>
  <si>
    <t xml:space="preserve"> BALIMUDA</t>
  </si>
  <si>
    <t xml:space="preserve">BAHUDARADA </t>
  </si>
  <si>
    <t xml:space="preserve">NALANGA </t>
  </si>
  <si>
    <t>461113C</t>
  </si>
  <si>
    <t>461114A</t>
  </si>
  <si>
    <t xml:space="preserve">TAMAKA (DEULAKANA) </t>
  </si>
  <si>
    <t>JAMUPASI &amp;HAMBALABA FDR</t>
  </si>
  <si>
    <t xml:space="preserve">  KABATA</t>
  </si>
  <si>
    <t xml:space="preserve">KHANDRA </t>
  </si>
  <si>
    <t xml:space="preserve">NEULAPUR </t>
  </si>
  <si>
    <t>TIKARAPADA(ODSSP)</t>
  </si>
  <si>
    <t>THAKURANI</t>
  </si>
  <si>
    <t xml:space="preserve"> JYOTIPUR</t>
  </si>
  <si>
    <t xml:space="preserve">CHEMENA(KHIREITANJIRI) </t>
  </si>
  <si>
    <t>PADIMA</t>
  </si>
  <si>
    <t>MULIDA BASTA</t>
  </si>
  <si>
    <t>100KV BASTA GIRLS HIGH SCHOOL</t>
  </si>
  <si>
    <t>ROUTAPADA</t>
  </si>
  <si>
    <t>DUDHAHANSHA</t>
  </si>
  <si>
    <t>NIMA</t>
  </si>
  <si>
    <t>KUNDULI NEAR POKHARI</t>
  </si>
  <si>
    <t>INDIPADA MALI CHHAKA</t>
  </si>
  <si>
    <t>100KV BARADIHA BASTA-1</t>
  </si>
  <si>
    <t>100KV JAMALPUR</t>
  </si>
  <si>
    <t>CHANDAPUR-1-100 KVA</t>
  </si>
  <si>
    <t>DARJA SAHI-100 KVA</t>
  </si>
  <si>
    <t>HARI JAN SAHI-100 KVA</t>
  </si>
  <si>
    <t>Malananda pur 63 kva</t>
  </si>
  <si>
    <t>NATHSAHI-2-100 KVA</t>
  </si>
  <si>
    <t>JAMUNA SAHI-100 KVA</t>
  </si>
  <si>
    <t>SYAMSERPUR-100 KVA</t>
  </si>
  <si>
    <t>BALI DANDA SAHI-100 KVA</t>
  </si>
  <si>
    <t>GOBINDA MAL HOUSE</t>
  </si>
  <si>
    <t>MAA MANGALA MEDICINE STORE</t>
  </si>
  <si>
    <t>100KVA DTR NANJIPADA</t>
  </si>
  <si>
    <t>ROUT PATANA-100 KVA</t>
  </si>
  <si>
    <t>BRAJA NAGAR-100</t>
  </si>
  <si>
    <t>GANGRAJ 25KVA</t>
  </si>
  <si>
    <t>GADI GAON SHIV TEMPLE</t>
  </si>
  <si>
    <t>MORDA NEAR BY MORODA ITC</t>
  </si>
  <si>
    <t>Lambadar 2</t>
  </si>
  <si>
    <t>Railway structure</t>
  </si>
  <si>
    <t>MADHUALA 100KVA</t>
  </si>
  <si>
    <t>CHANDMARI PARIDA IPDS</t>
  </si>
  <si>
    <t>SURAJ HOTEL BACK</t>
  </si>
  <si>
    <t>RELIANCE POINT BACK SIDE</t>
  </si>
  <si>
    <t>DR SSDAS NILIOBEY</t>
  </si>
  <si>
    <t>PANITANKI 250KVA</t>
  </si>
  <si>
    <t>100KVA MUKURA DHABALA DTR</t>
  </si>
  <si>
    <t>PADAMPUR DTR</t>
  </si>
  <si>
    <t>CHALIMA DTR</t>
  </si>
  <si>
    <t>MARKONA BAZARA LANE</t>
  </si>
  <si>
    <t>100KVA DTR S.B ENTERPRISES</t>
  </si>
  <si>
    <t>100KV DTR BEDAPUR</t>
  </si>
  <si>
    <t>KULDANGA</t>
  </si>
  <si>
    <t>LETKET NEAR BY PLAY GROUND</t>
  </si>
  <si>
    <t>SIKHARKHUNTA GAN</t>
  </si>
  <si>
    <t>RASGOVINDAPUR NEW BY KANPUR</t>
  </si>
  <si>
    <t>NICCO BOK</t>
  </si>
  <si>
    <t>TAHARPUR-1-100 KVA</t>
  </si>
  <si>
    <t>MANITIRA UPER SAHI-250 KVA</t>
  </si>
  <si>
    <t>DURGA VIHAR COLONY -100 KVA</t>
  </si>
  <si>
    <t>BARTANDA KHUNTEIA SAHI-100 KVA</t>
  </si>
  <si>
    <t>GUHALI PADASAHI DTB CAP-100 KVA</t>
  </si>
  <si>
    <t>AMBUPASI CHHAKA 100KVA DTR</t>
  </si>
  <si>
    <t>HUDI SAHI</t>
  </si>
  <si>
    <t>Khadims showroom IPDS</t>
  </si>
  <si>
    <t>Congress Gali IPDS</t>
  </si>
  <si>
    <t>JAIL ROAD</t>
  </si>
  <si>
    <t>AIRSAPRAKAR IPDS 100KVA</t>
  </si>
  <si>
    <t>BANIA MANDIR IPDS-1</t>
  </si>
  <si>
    <t>Brahma Tanmay 100kva IPDS</t>
  </si>
  <si>
    <t>GADGADIA CHHAKA</t>
  </si>
  <si>
    <t>Near Vempure panchayat</t>
  </si>
  <si>
    <t>BILPARIA DTR</t>
  </si>
  <si>
    <t>100KVA CHAMFALA JAMSULI</t>
  </si>
  <si>
    <t>100KV BAYA-1 JAMSULI</t>
  </si>
  <si>
    <t>CHAKRADA</t>
  </si>
  <si>
    <t>ITAPATUA</t>
  </si>
  <si>
    <t>LANGALESWAR MARKET</t>
  </si>
  <si>
    <t>MENDHAPADA BASTI</t>
  </si>
  <si>
    <t>BADAKURDA</t>
  </si>
  <si>
    <t>100KV BALIAPAL BUS STAND</t>
  </si>
  <si>
    <t>100KVA GOPO PIRO</t>
  </si>
  <si>
    <t>UTARAPADA DTR 2</t>
  </si>
  <si>
    <t>KAMARSALIA-2 DTR</t>
  </si>
  <si>
    <t>KASADI BHURKUND</t>
  </si>
  <si>
    <t>BHURUKUNDA SOLPATA ROAD</t>
  </si>
  <si>
    <t>100KVA TENTULIA DTR</t>
  </si>
  <si>
    <t>100KVA RANGAMATIA DTR</t>
  </si>
  <si>
    <t>100KVA SRIRAMPUR</t>
  </si>
  <si>
    <t>CHANGDA DTR</t>
  </si>
  <si>
    <t>PUTINA DTR MARKET</t>
  </si>
  <si>
    <t>ANALIA DTR</t>
  </si>
  <si>
    <t>GUNEIBASAN</t>
  </si>
  <si>
    <t>BIDHAPADAMPUR 63KVA</t>
  </si>
  <si>
    <t>BARBARIA NO-2</t>
  </si>
  <si>
    <t>BAD SORISA 100KVA</t>
  </si>
  <si>
    <t>BAHALIA</t>
  </si>
  <si>
    <t>DIKSHINSORISA 100KVA</t>
  </si>
  <si>
    <t>MANSA MANDIR 2</t>
  </si>
  <si>
    <t>PANTEI 2</t>
  </si>
  <si>
    <t>DUBSAHI DTR</t>
  </si>
  <si>
    <t>UPLAT DTR 3</t>
  </si>
  <si>
    <t>LIBRARY CHHAK DTR</t>
  </si>
  <si>
    <t>VIKRAM KASABA DTR</t>
  </si>
  <si>
    <t>BASANTI MANDAP DTR</t>
  </si>
  <si>
    <t>63KVA KASIMPUR</t>
  </si>
  <si>
    <t>KATHASANGODA-1</t>
  </si>
  <si>
    <t>NARAHARIPUR-1 DTR</t>
  </si>
  <si>
    <t>KATHASGADI-2</t>
  </si>
  <si>
    <t>BADPAL-2</t>
  </si>
  <si>
    <t>BAMADA KARTIASAHI</t>
  </si>
  <si>
    <t>CHHANUA-1 DTR</t>
  </si>
  <si>
    <t>100KVA PURADIHA SUB STATION</t>
  </si>
  <si>
    <t>RAIPUR 100KVA</t>
  </si>
  <si>
    <t>MIRIGINI-3 DTR</t>
  </si>
  <si>
    <t>SAMANATHPUR DTR</t>
  </si>
  <si>
    <t>DIKHAPADA DTR</t>
  </si>
  <si>
    <t>SANKHUA</t>
  </si>
  <si>
    <t>MATIALI GP DTR</t>
  </si>
  <si>
    <t>NEW JANASALA KENDRA</t>
  </si>
  <si>
    <t>BALIBADA DTR</t>
  </si>
  <si>
    <t>MADHUSUDANPUR-2</t>
  </si>
  <si>
    <t>MADHUSUDANPUR-3</t>
  </si>
  <si>
    <t>KEDARPUR-2</t>
  </si>
  <si>
    <t>BAHICHANDA GHATA</t>
  </si>
  <si>
    <t>TENTEI 250KVA</t>
  </si>
  <si>
    <t>AVANA-2</t>
  </si>
  <si>
    <t>JUNIA MARKET DTR</t>
  </si>
  <si>
    <t>GOPALPUR PSS SIDE DTR</t>
  </si>
  <si>
    <t>MUMIPADA DTR</t>
  </si>
  <si>
    <t>BHAGIYA DTR</t>
  </si>
  <si>
    <t>NARAYANPUR</t>
  </si>
  <si>
    <t>100KVA ANDREI BAZAR</t>
  </si>
  <si>
    <t>ALIPUR-1 DTR</t>
  </si>
  <si>
    <t>400KVA BLOCK COLONY CORT</t>
  </si>
  <si>
    <t>200KVA TIHIDI IB</t>
  </si>
  <si>
    <t>250KVA PALIA BINDHA MARKET</t>
  </si>
  <si>
    <t>100KVA MAJHI GAON</t>
  </si>
  <si>
    <t>100KVA CHARDIA</t>
  </si>
  <si>
    <t>100KVA GOLADHIHA</t>
  </si>
  <si>
    <t>100KVA DTR CHATRAPADA-2</t>
  </si>
  <si>
    <t>100KVA DTR PADHI SAHI BASTI</t>
  </si>
  <si>
    <t>100 KVA DTR BANDHA SAHI</t>
  </si>
  <si>
    <t>100 KVA DTR BALIBINDHA MALIK SAHI</t>
  </si>
  <si>
    <t>100KVA MALIK SAHI</t>
  </si>
  <si>
    <t>100kv DTR Belda</t>
  </si>
  <si>
    <t>Dandisahi 100kva Bhadrak</t>
  </si>
  <si>
    <t>100 KVA NIRAMAHALA</t>
  </si>
  <si>
    <t>100KVA MEDICAL CHAKA MOHAPATRA SAHI</t>
  </si>
  <si>
    <t>100KVA DOSINGA MARKET 2</t>
  </si>
  <si>
    <t>BANADHUTIA</t>
  </si>
  <si>
    <t>100 KVA DTR OUPUR KARDA SAHADA</t>
  </si>
  <si>
    <t>100 KVA DTR REBA</t>
  </si>
  <si>
    <t>100 KVA DTR BHATIA</t>
  </si>
  <si>
    <t>100 KVA ODANGA</t>
  </si>
  <si>
    <t>100KVA RAJUALI</t>
  </si>
  <si>
    <t>100 KVA EAST GADIYALI</t>
  </si>
  <si>
    <t>100KVA DHUSURI BAJAV</t>
  </si>
  <si>
    <t>100KVA DHORAI PATANA</t>
  </si>
  <si>
    <t>RI OFFICER 1</t>
  </si>
  <si>
    <t>BISRAMPUR 1000KVA DTR</t>
  </si>
  <si>
    <t>MERDA HATO</t>
  </si>
  <si>
    <t>PALBANI BY PASS</t>
  </si>
  <si>
    <t>100KV SUDIAM DTR</t>
  </si>
  <si>
    <t>UDAY NATH HOUSE</t>
  </si>
  <si>
    <t>TALTIKIRI 100KV DT</t>
  </si>
  <si>
    <t>JHARPOKHARIA NEW BY KHAIRABANI</t>
  </si>
  <si>
    <t>BAHGAN RAGGVY</t>
  </si>
  <si>
    <t>RAIDANDIA 63KVA</t>
  </si>
  <si>
    <t>PEDAGADI BEHERASAHI(100KVA)</t>
  </si>
  <si>
    <t>BALIJODA 100KVA DTR</t>
  </si>
  <si>
    <t>MANISINGAU100KVA DTR</t>
  </si>
  <si>
    <t>GUHALDIHI 100KVA</t>
  </si>
  <si>
    <t>BARANGASAHI 25KVA</t>
  </si>
  <si>
    <t>BANSA BANI DTR</t>
  </si>
  <si>
    <t>NARAN GAN DTR</t>
  </si>
  <si>
    <t>MANDIR SAHI 1</t>
  </si>
  <si>
    <t>AUTOMOBILE DEALER1</t>
  </si>
  <si>
    <t>200 KV DTR KICKESWARI GOV GIRL HIGH SCHOOL</t>
  </si>
  <si>
    <t>JHARADIHI VILLAGE NEAR 4</t>
  </si>
  <si>
    <t>63 KV DTR HATBADRA KANISAHI 7</t>
  </si>
  <si>
    <t>63K.V DTR JARKANI4</t>
  </si>
  <si>
    <t>AGRICULTURE 1</t>
  </si>
  <si>
    <t>DAMODARPUR-100 KVA</t>
  </si>
  <si>
    <t>MANITIRA TALA SAHI-100 KVA</t>
  </si>
  <si>
    <t>JAGANATHA TEMPLE -100 KVA</t>
  </si>
  <si>
    <t>BALIPASI-(1)-100KVA</t>
  </si>
  <si>
    <t>ANDHARI CHHAK-100 KVA</t>
  </si>
  <si>
    <t>Nua Sahi 63kva</t>
  </si>
  <si>
    <t>RAJAGOLA-1-100 KVA</t>
  </si>
  <si>
    <t>BHAGABATAPUR-1-100 KVA</t>
  </si>
  <si>
    <t>BAIDYRAJPUR-250 KVA</t>
  </si>
  <si>
    <t>BRAMHAKUNDA -500 KVA</t>
  </si>
  <si>
    <t>HAZARI SAHI 100 KVA</t>
  </si>
  <si>
    <t>CHAINPUR 100 KVA</t>
  </si>
  <si>
    <t>PACHHAPADA-100 KVA</t>
  </si>
  <si>
    <t>BAISAPAN -1 (100 KVA)</t>
  </si>
  <si>
    <t>GOPALPUR MARKET-100 KVA</t>
  </si>
  <si>
    <t>KAYENA(MASJID-2)</t>
  </si>
  <si>
    <t>AKHUN MAHAL-1 -100 KVA</t>
  </si>
  <si>
    <t>BACHOLE(JAGNYAPADIA)</t>
  </si>
  <si>
    <t>BAGASAHI</t>
  </si>
  <si>
    <t>BARENHEI</t>
  </si>
  <si>
    <t>BARAPADA(PANDA TUTHA)</t>
  </si>
  <si>
    <t>BASUDEVPUR(SAMAL SAHI)</t>
  </si>
  <si>
    <t>CHAKRAPUR</t>
  </si>
  <si>
    <t>Dihakuransa</t>
  </si>
  <si>
    <t>NUAMIRZAPUR-100KVA</t>
  </si>
  <si>
    <t>Mahapur</t>
  </si>
  <si>
    <t>SATARGADA-100 KVA</t>
  </si>
  <si>
    <t>JABARA</t>
  </si>
  <si>
    <t>MASURIPUR-100 KVA</t>
  </si>
  <si>
    <t>BHALUKHAI TEMPLE</t>
  </si>
  <si>
    <t>Kumari 1</t>
  </si>
  <si>
    <t>KUNTAPATNA JS</t>
  </si>
  <si>
    <t>NARSINGHPUR-2 100 KVA</t>
  </si>
  <si>
    <t>Darpani Hospital 2</t>
  </si>
  <si>
    <t>SS pur</t>
  </si>
  <si>
    <t>TALA SHIV MANDIR</t>
  </si>
  <si>
    <t>Kimari pal</t>
  </si>
  <si>
    <t>Balsinga Nanda</t>
  </si>
  <si>
    <t>Mahamadpur</t>
  </si>
  <si>
    <t>Udayapur</t>
  </si>
  <si>
    <t>SUJANPUR MARKET</t>
  </si>
  <si>
    <t>Janapada behera</t>
  </si>
  <si>
    <t>GHUTUR VINAYAK AUTO</t>
  </si>
  <si>
    <t>NELUNG BRAHMANI SAHI 100KVA</t>
  </si>
  <si>
    <t>OLD TOWN WATER PARK LEFT SITE</t>
  </si>
  <si>
    <t>DHANGAR PADA QUANTAM MALL2</t>
  </si>
  <si>
    <t>SADANGI</t>
  </si>
  <si>
    <t>BANSAPANI STETION NEAR 5</t>
  </si>
  <si>
    <t>BIBLAPADA 1</t>
  </si>
  <si>
    <t>BADADUMURIA 2</t>
  </si>
  <si>
    <t>TUKUDIA-6</t>
  </si>
  <si>
    <t>CHAMPO RARUAN RD NEAR 2</t>
  </si>
  <si>
    <t>ALINAGAR 1</t>
  </si>
  <si>
    <t>MAA TARINI MANDIR NEAR</t>
  </si>
  <si>
    <t>HIRAKUD COLONY</t>
  </si>
  <si>
    <t>HYEPUR</t>
  </si>
  <si>
    <t>BALAGODA VILLAGE 1</t>
  </si>
  <si>
    <t>DURBEY</t>
  </si>
  <si>
    <t>GUALI VILLAGE</t>
  </si>
  <si>
    <t>BANKHIDI 8</t>
  </si>
  <si>
    <t>SALABANI 3</t>
  </si>
  <si>
    <t>SUDUSUDIA 1</t>
  </si>
  <si>
    <t>MILL,GOHIRA</t>
  </si>
  <si>
    <t>ROAD SIDE 2</t>
  </si>
  <si>
    <t>NADUAN 5</t>
  </si>
  <si>
    <t>JHARKUNDI 1</t>
  </si>
  <si>
    <t>JALINADE 2</t>
  </si>
  <si>
    <t>DANTIA3</t>
  </si>
  <si>
    <t>MADHUKESARI VILLAGE 1</t>
  </si>
  <si>
    <t>PARAMANANDAPUR VILLAGE 2</t>
  </si>
  <si>
    <t>PARAMANANDAPUR VILLAGE 3</t>
  </si>
  <si>
    <t>SUANLO 1</t>
  </si>
  <si>
    <t>NARDA</t>
  </si>
  <si>
    <t>GALI GOPAL PUR 1</t>
  </si>
  <si>
    <t>LAICHHANPUR</t>
  </si>
  <si>
    <t>ARADA ROULPATRA SAHI</t>
  </si>
  <si>
    <t>BHAGIRATHAPUR</t>
  </si>
  <si>
    <t>DAKHINA BANDHA (MAHAKALPADA) 63KVA</t>
  </si>
  <si>
    <t>BALICHANDRAPUR 63 KVA</t>
  </si>
  <si>
    <t>DAMODARAPUR 63 KVA</t>
  </si>
  <si>
    <t>KALIMANDIRA</t>
  </si>
  <si>
    <t>PAHANGA NEAR SANI TEMPLE-100KVA</t>
  </si>
  <si>
    <t>CHAKPUR MALLICK SAHI</t>
  </si>
  <si>
    <t>KARDA NAKYAK SAHI</t>
  </si>
  <si>
    <t>ANGEIPAL SCL</t>
  </si>
  <si>
    <t>JILIPUR</t>
  </si>
  <si>
    <t>PALADA UTARABADA</t>
  </si>
  <si>
    <t>ANGALO COLLAGE 63KVA</t>
  </si>
  <si>
    <t>BISHNUPUR</t>
  </si>
  <si>
    <t>CHITIRI NEAR BULU RANA-63 KVA</t>
  </si>
  <si>
    <t>KHADIPALA 1</t>
  </si>
  <si>
    <t>NAHA 1</t>
  </si>
  <si>
    <t>MANINATH PUR 1</t>
  </si>
  <si>
    <t>JALDHARI SAHI</t>
  </si>
  <si>
    <t>BIDYADHARPUR 3</t>
  </si>
  <si>
    <t>GANGADHARPUR</t>
  </si>
  <si>
    <t>DIYAL KHANDI BHOI SAHI</t>
  </si>
  <si>
    <t>JHALAPADA</t>
  </si>
  <si>
    <t>ARABALA BEHERA SAHI</t>
  </si>
  <si>
    <t>ARABALA MEDICAL</t>
  </si>
  <si>
    <t>DIHASAHI 63 KVA</t>
  </si>
  <si>
    <t>TANTI SAHI(BARHATIPURA)</t>
  </si>
  <si>
    <t>AGRICUTURE</t>
  </si>
  <si>
    <t>DOMESTIC</t>
  </si>
  <si>
    <t>TPNODL is not drawing any power from Captive Power Plants Sources. Instead TPNODL is purchasing power directly from GRIDCO via OPTCL network as per the vesting order.</t>
  </si>
  <si>
    <r>
      <rPr>
        <b/>
        <sz val="12"/>
        <color theme="1"/>
        <rFont val="Calibri"/>
        <family val="2"/>
        <scheme val="minor"/>
      </rPr>
      <t xml:space="preserve">Note: 
</t>
    </r>
    <r>
      <rPr>
        <sz val="12"/>
        <color theme="1"/>
        <rFont val="Calibri"/>
        <family val="2"/>
        <scheme val="minor"/>
      </rPr>
      <t>1. Loss level at 33kV Level is considered as per EAG SL-2 Report data.
2. Loss Level at 11kV Level is considered as per Cyme Software Calculation data from NEG Team.
3. Network loss component is included at LT Input level.</t>
    </r>
  </si>
  <si>
    <t>1. DT wise Consumer Mapping is ongoing for the balance feeders and verification of tagging is in process. The loss details for rest of the DT's will be provided into the subsequent quarter reports.
2. Since, DT GIS Consumer Mapping is in progress across the utility, the losses will be refined post consumer mapping of some high loss DT's.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</si>
</sst>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
    <numFmt numFmtId="167" formatCode="0.0000000000000"/>
  </numFmts>
  <fonts count="47" x14ac:knownFonts="1">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
      <sz val="10"/>
      <color theme="1"/>
      <name val="Calibri"/>
      <family val="2"/>
      <scheme val="minor"/>
    </font>
    <font>
      <sz val="8"/>
      <name val="Calibri"/>
      <family val="2"/>
    </font>
    <font>
      <b/>
      <sz val="10"/>
      <color theme="1"/>
      <name val="Calibri"/>
      <family val="2"/>
      <scheme val="minor"/>
    </font>
    <font>
      <b/>
      <sz val="11"/>
      <name val="Calibri"/>
      <family val="2"/>
    </font>
    <font>
      <b/>
      <i/>
      <sz val="11"/>
      <color theme="1"/>
      <name val="Calibri"/>
      <family val="2"/>
      <scheme val="minor"/>
    </font>
  </fonts>
  <fills count="23">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
      <patternFill patternType="solid">
        <fgColor rgb="FF9DC3E6"/>
        <bgColor rgb="FFC0C0C0"/>
      </patternFill>
    </fill>
    <fill>
      <patternFill patternType="solid">
        <fgColor theme="0"/>
        <bgColor indexed="64"/>
      </patternFill>
    </fill>
  </fills>
  <borders count="57">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xf numFmtId="0" fontId="33" fillId="0" borderId="0" applyNumberFormat="0" applyFill="0" applyBorder="0" applyAlignment="0" applyProtection="0">
      <alignment vertical="top"/>
      <protection locked="0"/>
    </xf>
  </cellStyleXfs>
  <cellXfs count="583">
    <xf numFmtId="0" fontId="0" fillId="0" borderId="0" xfId="0"/>
    <xf numFmtId="0" fontId="4" fillId="2" borderId="2"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4" fillId="2" borderId="2"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0" fillId="0" borderId="0" xfId="0" applyProtection="1">
      <protection locked="0"/>
    </xf>
    <xf numFmtId="0" fontId="5" fillId="2" borderId="4" xfId="0" applyFont="1" applyFill="1" applyBorder="1" applyAlignment="1" applyProtection="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0" fillId="0" borderId="0" xfId="0" applyFill="1" applyBorder="1"/>
    <xf numFmtId="0" fontId="3" fillId="0" borderId="0" xfId="0" applyFont="1" applyProtection="1">
      <protection locked="0"/>
    </xf>
    <xf numFmtId="0" fontId="3" fillId="0" borderId="0" xfId="0" applyFont="1"/>
    <xf numFmtId="0" fontId="3" fillId="0" borderId="11" xfId="0" applyFont="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2" fontId="3" fillId="11" borderId="4" xfId="0" applyNumberFormat="1" applyFont="1" applyFill="1" applyBorder="1" applyAlignment="1" applyProtection="1">
      <alignment horizontal="center" vertical="center" wrapText="1"/>
    </xf>
    <xf numFmtId="0" fontId="3" fillId="0" borderId="4"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3" fillId="14" borderId="4" xfId="0" applyFont="1" applyFill="1" applyBorder="1" applyAlignment="1" applyProtection="1">
      <alignment horizontal="center" vertical="center"/>
      <protection locked="0"/>
    </xf>
    <xf numFmtId="0" fontId="3" fillId="16" borderId="4" xfId="0" applyFont="1" applyFill="1" applyBorder="1" applyAlignment="1" applyProtection="1">
      <alignment horizontal="center" vertical="center"/>
      <protection locked="0"/>
    </xf>
    <xf numFmtId="2" fontId="4" fillId="11" borderId="4" xfId="0" applyNumberFormat="1" applyFont="1" applyFill="1" applyBorder="1" applyAlignment="1" applyProtection="1">
      <alignment horizontal="center"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3" fillId="0" borderId="1" xfId="0" applyFont="1" applyBorder="1" applyProtection="1"/>
    <xf numFmtId="0" fontId="3" fillId="0" borderId="0" xfId="0" applyFont="1" applyBorder="1" applyProtection="1"/>
    <xf numFmtId="0" fontId="3" fillId="0" borderId="27" xfId="0" applyFont="1" applyBorder="1" applyProtection="1"/>
    <xf numFmtId="0" fontId="4" fillId="2" borderId="9"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2" borderId="7"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11" borderId="23" xfId="0" applyFont="1" applyFill="1" applyBorder="1" applyAlignment="1" applyProtection="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vertical="center"/>
    </xf>
    <xf numFmtId="0" fontId="15" fillId="0" borderId="1" xfId="0"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4" fillId="0" borderId="1" xfId="0" applyFont="1" applyBorder="1" applyAlignment="1" applyProtection="1">
      <alignment horizontal="left" vertical="center" wrapText="1"/>
    </xf>
    <xf numFmtId="0" fontId="15" fillId="0" borderId="0" xfId="0" applyFont="1" applyBorder="1" applyAlignment="1" applyProtection="1">
      <alignment wrapText="1"/>
    </xf>
    <xf numFmtId="0" fontId="3" fillId="0" borderId="19" xfId="0" applyFont="1" applyBorder="1" applyProtection="1"/>
    <xf numFmtId="0" fontId="3" fillId="0" borderId="29" xfId="0" applyFont="1" applyBorder="1" applyProtection="1"/>
    <xf numFmtId="0" fontId="3" fillId="0" borderId="20" xfId="0" applyFont="1" applyBorder="1" applyProtection="1"/>
    <xf numFmtId="0" fontId="18" fillId="0" borderId="0" xfId="0" applyFont="1" applyAlignment="1" applyProtection="1">
      <alignment horizontal="left" vertical="center"/>
    </xf>
    <xf numFmtId="0" fontId="17" fillId="0" borderId="0" xfId="0" applyFont="1" applyAlignment="1" applyProtection="1">
      <alignment horizontal="left" vertical="center" wrapText="1"/>
    </xf>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center"/>
    </xf>
    <xf numFmtId="0" fontId="18" fillId="0" borderId="0" xfId="0" applyFont="1" applyAlignment="1" applyProtection="1">
      <alignment horizontal="left" vertical="center" wrapText="1"/>
    </xf>
    <xf numFmtId="0" fontId="19" fillId="0" borderId="0" xfId="0" applyFont="1" applyAlignment="1" applyProtection="1">
      <alignment wrapText="1"/>
    </xf>
    <xf numFmtId="0" fontId="2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Fill="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left" vertical="top"/>
      <protection locked="0"/>
    </xf>
    <xf numFmtId="0" fontId="26" fillId="0" borderId="0" xfId="0" applyFont="1" applyFill="1"/>
    <xf numFmtId="0" fontId="25"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6" fillId="0" borderId="0" xfId="0" applyFont="1"/>
    <xf numFmtId="0" fontId="25" fillId="19" borderId="4" xfId="0" applyFont="1" applyFill="1" applyBorder="1" applyAlignment="1">
      <alignment horizontal="left" vertical="center" wrapText="1"/>
    </xf>
    <xf numFmtId="0" fontId="26" fillId="0" borderId="0" xfId="0" applyFont="1" applyAlignment="1">
      <alignment horizontal="left" vertical="top"/>
    </xf>
    <xf numFmtId="0" fontId="25" fillId="19" borderId="4" xfId="0" applyFont="1" applyFill="1" applyBorder="1" applyAlignment="1">
      <alignment horizontal="left" vertical="top" wrapText="1"/>
    </xf>
    <xf numFmtId="0" fontId="27" fillId="0" borderId="4" xfId="0" applyFont="1" applyBorder="1" applyAlignment="1">
      <alignment horizontal="left" vertical="center"/>
    </xf>
    <xf numFmtId="0" fontId="27" fillId="0" borderId="4" xfId="0" applyFont="1" applyBorder="1" applyAlignment="1">
      <alignment vertical="center" wrapText="1"/>
    </xf>
    <xf numFmtId="2" fontId="27" fillId="0" borderId="4" xfId="0" applyNumberFormat="1" applyFont="1" applyBorder="1" applyAlignment="1">
      <alignment horizontal="center" vertical="center" wrapText="1"/>
    </xf>
    <xf numFmtId="0" fontId="27" fillId="0" borderId="4" xfId="0" applyFont="1" applyBorder="1" applyAlignment="1">
      <alignment horizontal="left" vertical="center" wrapText="1"/>
    </xf>
    <xf numFmtId="10" fontId="27" fillId="0" borderId="4" xfId="1" applyNumberFormat="1" applyFont="1" applyBorder="1" applyAlignment="1">
      <alignment horizontal="center" vertical="center" wrapText="1"/>
    </xf>
    <xf numFmtId="0" fontId="28" fillId="0" borderId="0" xfId="0" applyFont="1" applyAlignment="1">
      <alignment horizontal="center" vertical="center"/>
    </xf>
    <xf numFmtId="0" fontId="18" fillId="0" borderId="0" xfId="0" applyFont="1" applyAlignment="1" applyProtection="1">
      <alignment vertical="center"/>
    </xf>
    <xf numFmtId="0" fontId="28" fillId="0" borderId="0" xfId="0" applyFont="1"/>
    <xf numFmtId="0" fontId="28"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Protection="1"/>
    <xf numFmtId="0" fontId="30" fillId="0" borderId="0" xfId="0" applyFont="1" applyAlignment="1" applyProtection="1">
      <alignment vertical="center" wrapText="1"/>
      <protection locked="0"/>
    </xf>
    <xf numFmtId="0" fontId="31" fillId="13" borderId="4" xfId="0" applyFont="1" applyFill="1" applyBorder="1" applyAlignment="1" applyProtection="1">
      <alignment horizontal="center" vertical="center" wrapText="1"/>
    </xf>
    <xf numFmtId="0" fontId="31" fillId="13" borderId="4" xfId="0" applyFont="1" applyFill="1" applyBorder="1" applyAlignment="1" applyProtection="1">
      <alignment vertical="center" wrapText="1"/>
    </xf>
    <xf numFmtId="0" fontId="32" fillId="13" borderId="4" xfId="0" applyFont="1" applyFill="1" applyBorder="1" applyAlignment="1" applyProtection="1">
      <alignment vertical="center" wrapText="1"/>
    </xf>
    <xf numFmtId="0" fontId="31" fillId="18" borderId="4" xfId="0" applyFont="1" applyFill="1" applyBorder="1" applyAlignment="1" applyProtection="1">
      <alignment horizontal="center" vertical="center" wrapText="1"/>
    </xf>
    <xf numFmtId="0" fontId="30" fillId="13" borderId="4" xfId="0"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1" fillId="0" borderId="0"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30" fillId="0" borderId="0" xfId="0" applyFont="1" applyBorder="1" applyAlignment="1" applyProtection="1">
      <alignment horizontal="center" vertical="center" wrapText="1"/>
      <protection locked="0"/>
    </xf>
    <xf numFmtId="0" fontId="19" fillId="0" borderId="0" xfId="0" applyFont="1" applyProtection="1">
      <protection locked="0"/>
    </xf>
    <xf numFmtId="0" fontId="19" fillId="0" borderId="0" xfId="0" applyFont="1" applyAlignment="1" applyProtection="1">
      <alignment wrapText="1"/>
      <protection locked="0"/>
    </xf>
    <xf numFmtId="0" fontId="34" fillId="0" borderId="0" xfId="0" applyFont="1" applyAlignment="1" applyProtection="1">
      <protection locked="0"/>
    </xf>
    <xf numFmtId="0" fontId="18" fillId="0" borderId="0" xfId="0" applyFont="1" applyAlignment="1" applyProtection="1">
      <alignment horizontal="left" vertical="center" wrapText="1"/>
      <protection locked="0"/>
    </xf>
    <xf numFmtId="0" fontId="34" fillId="0" borderId="0" xfId="0" applyFont="1" applyProtection="1">
      <protection locked="0"/>
    </xf>
    <xf numFmtId="0" fontId="34" fillId="0" borderId="0" xfId="0" applyFont="1" applyAlignment="1" applyProtection="1">
      <alignment wrapText="1"/>
      <protection locked="0"/>
    </xf>
    <xf numFmtId="0" fontId="31" fillId="0" borderId="0" xfId="0" applyFont="1" applyBorder="1" applyAlignment="1" applyProtection="1">
      <alignment horizontal="center" vertical="center" wrapText="1"/>
      <protection locked="0"/>
    </xf>
    <xf numFmtId="0" fontId="30" fillId="0" borderId="0"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1" fillId="0" borderId="4" xfId="0" applyFont="1" applyBorder="1" applyAlignment="1" applyProtection="1">
      <alignment horizontal="left" vertical="top"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3" fillId="0" borderId="4" xfId="0" applyFont="1" applyFill="1" applyBorder="1" applyAlignment="1" applyProtection="1">
      <alignment horizontal="left" vertical="top"/>
      <protection locked="0"/>
    </xf>
    <xf numFmtId="0" fontId="23" fillId="0" borderId="4"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protection locked="0"/>
    </xf>
    <xf numFmtId="2" fontId="21" fillId="18" borderId="4"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top"/>
      <protection locked="0"/>
    </xf>
    <xf numFmtId="0" fontId="24" fillId="0" borderId="4" xfId="0" applyFont="1" applyFill="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4" fillId="0" borderId="4" xfId="0" applyNumberFormat="1" applyFont="1" applyFill="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1" borderId="4" xfId="0" applyFill="1" applyBorder="1" applyAlignment="1" applyProtection="1">
      <alignment horizontal="center" vertical="center"/>
      <protection locked="0"/>
    </xf>
    <xf numFmtId="10" fontId="0" fillId="11" borderId="2" xfId="1" applyNumberFormat="1" applyFont="1" applyFill="1" applyBorder="1" applyAlignment="1" applyProtection="1">
      <alignment vertical="center"/>
      <protection locked="0"/>
    </xf>
    <xf numFmtId="0" fontId="5" fillId="11" borderId="32" xfId="0" applyFont="1" applyFill="1" applyBorder="1" applyAlignment="1" applyProtection="1">
      <alignment horizontal="center" vertical="center"/>
      <protection locked="0"/>
    </xf>
    <xf numFmtId="0" fontId="5" fillId="11" borderId="37" xfId="0" applyFont="1" applyFill="1" applyBorder="1" applyAlignment="1" applyProtection="1">
      <alignment horizontal="center" vertical="center"/>
      <protection locked="0"/>
    </xf>
    <xf numFmtId="10" fontId="5" fillId="11" borderId="37" xfId="1" applyNumberFormat="1" applyFont="1" applyFill="1" applyBorder="1" applyAlignment="1" applyProtection="1">
      <alignment vertical="center"/>
      <protection locked="0"/>
    </xf>
    <xf numFmtId="0" fontId="0" fillId="11" borderId="4" xfId="0" applyFill="1" applyBorder="1" applyAlignment="1" applyProtection="1">
      <alignment horizontal="left" vertical="center"/>
      <protection locked="0"/>
    </xf>
    <xf numFmtId="0" fontId="0" fillId="11" borderId="10" xfId="0" applyFill="1" applyBorder="1" applyAlignment="1" applyProtection="1">
      <alignment horizontal="center" vertical="center"/>
      <protection locked="0"/>
    </xf>
    <xf numFmtId="10" fontId="0" fillId="11"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0" borderId="0" xfId="0" applyBorder="1" applyProtection="1">
      <protection locked="0"/>
    </xf>
    <xf numFmtId="0" fontId="0" fillId="13" borderId="11"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applyProtection="1"/>
    <xf numFmtId="0" fontId="6" fillId="0" borderId="4" xfId="0" applyFont="1" applyBorder="1" applyProtection="1">
      <protection locked="0"/>
    </xf>
    <xf numFmtId="0" fontId="3" fillId="0" borderId="4" xfId="0" applyFont="1" applyBorder="1" applyAlignment="1" applyProtection="1">
      <alignment horizontal="center" vertical="center"/>
    </xf>
    <xf numFmtId="2" fontId="3" fillId="0" borderId="4" xfId="2" applyNumberFormat="1" applyFont="1" applyFill="1" applyBorder="1" applyAlignment="1" applyProtection="1">
      <alignment horizontal="center" vertical="center" wrapText="1"/>
      <protection locked="0"/>
    </xf>
    <xf numFmtId="0" fontId="3" fillId="20" borderId="4" xfId="0" applyFont="1" applyFill="1" applyBorder="1" applyAlignment="1" applyProtection="1">
      <alignment horizontal="center"/>
      <protection locked="0"/>
    </xf>
    <xf numFmtId="0" fontId="4" fillId="0" borderId="0" xfId="0" applyFont="1" applyAlignment="1" applyProtection="1">
      <alignment horizontal="center" vertical="center"/>
      <protection locked="0"/>
    </xf>
    <xf numFmtId="0" fontId="30" fillId="0" borderId="4" xfId="0" applyFont="1" applyBorder="1" applyAlignment="1" applyProtection="1">
      <alignment horizontal="center" vertical="center" wrapText="1"/>
      <protection locked="0"/>
    </xf>
    <xf numFmtId="0" fontId="0" fillId="0" borderId="7" xfId="0" applyBorder="1" applyAlignment="1" applyProtection="1">
      <alignment horizontal="left" vertical="center"/>
    </xf>
    <xf numFmtId="0" fontId="0" fillId="11" borderId="4" xfId="0" applyFill="1" applyBorder="1" applyAlignment="1" applyProtection="1">
      <alignment horizontal="center" vertical="center"/>
    </xf>
    <xf numFmtId="10" fontId="1" fillId="11" borderId="2" xfId="1" applyNumberFormat="1" applyFont="1" applyFill="1" applyBorder="1" applyAlignment="1" applyProtection="1">
      <alignment vertical="center"/>
    </xf>
    <xf numFmtId="0" fontId="5" fillId="11" borderId="32"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10" fontId="5" fillId="11" borderId="37" xfId="1" applyNumberFormat="1" applyFont="1" applyFill="1" applyBorder="1" applyAlignment="1" applyProtection="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6" fillId="13" borderId="4" xfId="2" applyFont="1" applyFill="1" applyBorder="1" applyAlignment="1" applyProtection="1">
      <alignment horizontal="center" vertical="center" wrapText="1"/>
      <protection locked="0"/>
    </xf>
    <xf numFmtId="0" fontId="36" fillId="14" borderId="4" xfId="2" applyFont="1" applyFill="1" applyBorder="1" applyAlignment="1" applyProtection="1">
      <alignment horizontal="center" vertical="center" wrapText="1"/>
      <protection locked="0"/>
    </xf>
    <xf numFmtId="0" fontId="38" fillId="14" borderId="4" xfId="2" applyFont="1" applyFill="1" applyBorder="1" applyAlignment="1" applyProtection="1">
      <alignment horizontal="center" vertical="center" wrapText="1"/>
      <protection locked="0"/>
    </xf>
    <xf numFmtId="14" fontId="38" fillId="14" borderId="4" xfId="2" applyNumberFormat="1" applyFont="1" applyFill="1" applyBorder="1" applyAlignment="1" applyProtection="1">
      <alignment horizontal="center" vertical="center" wrapText="1"/>
      <protection locked="0"/>
    </xf>
    <xf numFmtId="0" fontId="39" fillId="0" borderId="4" xfId="0" applyFont="1" applyBorder="1" applyAlignment="1">
      <alignment horizontal="center" vertical="center" wrapText="1"/>
    </xf>
    <xf numFmtId="1" fontId="3" fillId="0" borderId="4" xfId="2" applyNumberFormat="1" applyFont="1" applyFill="1" applyBorder="1" applyAlignment="1" applyProtection="1">
      <alignment horizontal="center" vertical="center" wrapText="1"/>
      <protection locked="0"/>
    </xf>
    <xf numFmtId="10" fontId="3" fillId="0" borderId="4" xfId="1" applyNumberFormat="1" applyFont="1" applyBorder="1" applyAlignment="1" applyProtection="1">
      <alignment horizontal="center" vertical="center" wrapText="1"/>
      <protection locked="0"/>
    </xf>
    <xf numFmtId="0" fontId="21" fillId="0" borderId="4"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horizontal="center" vertical="center" wrapText="1"/>
      <protection locked="0"/>
    </xf>
    <xf numFmtId="0" fontId="21" fillId="0" borderId="17" xfId="0" applyNumberFormat="1"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7" xfId="0" applyNumberFormat="1" applyFont="1" applyBorder="1" applyAlignment="1" applyProtection="1">
      <alignment horizontal="center" vertical="center" wrapText="1"/>
      <protection locked="0"/>
    </xf>
    <xf numFmtId="0" fontId="6" fillId="0" borderId="0" xfId="0" applyFont="1" applyProtection="1">
      <protection locked="0"/>
    </xf>
    <xf numFmtId="0" fontId="38" fillId="14" borderId="4" xfId="2" applyNumberFormat="1" applyFont="1" applyFill="1" applyBorder="1" applyAlignment="1" applyProtection="1">
      <alignment horizontal="center" vertical="center" wrapText="1"/>
      <protection locked="0"/>
    </xf>
    <xf numFmtId="2" fontId="5" fillId="11" borderId="37" xfId="0" applyNumberFormat="1" applyFont="1" applyFill="1" applyBorder="1" applyAlignment="1" applyProtection="1">
      <alignment horizontal="center" vertical="center"/>
    </xf>
    <xf numFmtId="2" fontId="5" fillId="11" borderId="37" xfId="0" applyNumberFormat="1" applyFon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protection locked="0"/>
    </xf>
    <xf numFmtId="2" fontId="5" fillId="11" borderId="34" xfId="1" applyNumberFormat="1" applyFont="1" applyFill="1" applyBorder="1" applyAlignment="1" applyProtection="1">
      <alignment horizontal="center" vertical="center"/>
    </xf>
    <xf numFmtId="2" fontId="5" fillId="11" borderId="38" xfId="1" applyNumberFormat="1" applyFont="1" applyFill="1" applyBorder="1" applyAlignment="1" applyProtection="1">
      <alignment horizontal="center" vertical="center"/>
    </xf>
    <xf numFmtId="2" fontId="5" fillId="11" borderId="34" xfId="1" applyNumberFormat="1" applyFont="1" applyFill="1" applyBorder="1" applyAlignment="1" applyProtection="1">
      <alignment horizontal="center" vertical="center"/>
      <protection locked="0"/>
    </xf>
    <xf numFmtId="2" fontId="5" fillId="11" borderId="38" xfId="1" applyNumberFormat="1" applyFont="1" applyFill="1" applyBorder="1" applyAlignment="1" applyProtection="1">
      <alignment horizontal="center" vertical="center"/>
      <protection locked="0"/>
    </xf>
    <xf numFmtId="2" fontId="0" fillId="11" borderId="28" xfId="0" applyNumberFormat="1" applyFill="1" applyBorder="1" applyAlignment="1" applyProtection="1">
      <alignment horizontal="center" vertical="center"/>
      <protection locked="0"/>
    </xf>
    <xf numFmtId="2" fontId="5" fillId="11" borderId="42" xfId="1" applyNumberFormat="1" applyFont="1" applyFill="1" applyBorder="1" applyAlignment="1" applyProtection="1">
      <alignment horizontal="center" vertical="center"/>
      <protection locked="0"/>
    </xf>
    <xf numFmtId="10" fontId="5" fillId="11" borderId="38" xfId="0" applyNumberFormat="1" applyFont="1" applyFill="1" applyBorder="1" applyAlignment="1" applyProtection="1">
      <alignment horizontal="center"/>
      <protection locked="0"/>
    </xf>
    <xf numFmtId="10" fontId="5" fillId="11" borderId="38" xfId="1" applyNumberFormat="1" applyFont="1" applyFill="1" applyBorder="1" applyAlignment="1" applyProtection="1">
      <alignment horizontal="center" vertical="center"/>
    </xf>
    <xf numFmtId="10" fontId="5" fillId="11" borderId="38" xfId="1" applyNumberFormat="1" applyFont="1" applyFill="1" applyBorder="1" applyAlignment="1" applyProtection="1">
      <alignment horizontal="center" vertical="center"/>
      <protection locked="0"/>
    </xf>
    <xf numFmtId="10" fontId="1" fillId="11" borderId="4" xfId="1" applyNumberFormat="1" applyFont="1" applyFill="1" applyBorder="1" applyAlignment="1" applyProtection="1">
      <alignment horizontal="center" vertical="center"/>
    </xf>
    <xf numFmtId="10" fontId="5" fillId="11" borderId="37" xfId="0" applyNumberFormat="1" applyFont="1" applyFill="1" applyBorder="1" applyAlignment="1" applyProtection="1">
      <alignment horizontal="center" vertical="center"/>
    </xf>
    <xf numFmtId="10" fontId="0" fillId="11" borderId="4" xfId="1" applyNumberFormat="1" applyFont="1" applyFill="1" applyBorder="1" applyAlignment="1" applyProtection="1">
      <alignment horizontal="center" vertical="center"/>
      <protection locked="0"/>
    </xf>
    <xf numFmtId="10" fontId="5" fillId="11" borderId="37" xfId="0" applyNumberFormat="1" applyFont="1" applyFill="1" applyBorder="1" applyAlignment="1" applyProtection="1">
      <alignment horizontal="center" vertical="center"/>
      <protection locked="0"/>
    </xf>
    <xf numFmtId="10" fontId="0" fillId="11" borderId="10" xfId="1"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center" vertical="top"/>
      <protection locked="0"/>
    </xf>
    <xf numFmtId="0" fontId="21" fillId="0" borderId="2"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2" fontId="21" fillId="0" borderId="4" xfId="0" applyNumberFormat="1" applyFont="1" applyFill="1" applyBorder="1" applyAlignment="1" applyProtection="1">
      <alignment horizontal="left" vertical="top" wrapText="1"/>
      <protection locked="0"/>
    </xf>
    <xf numFmtId="0" fontId="30" fillId="0" borderId="4" xfId="0" applyFont="1" applyBorder="1" applyAlignment="1" applyProtection="1">
      <alignment horizontal="center" vertical="center" wrapText="1"/>
      <protection locked="0"/>
    </xf>
    <xf numFmtId="0" fontId="22" fillId="0" borderId="4" xfId="0" applyNumberFormat="1"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9" fontId="3" fillId="4" borderId="4" xfId="1" applyFont="1" applyFill="1" applyBorder="1" applyAlignment="1" applyProtection="1">
      <alignment horizontal="center" vertical="center"/>
      <protection locked="0"/>
    </xf>
    <xf numFmtId="9" fontId="3" fillId="9" borderId="4"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pplyProtection="1">
      <alignment horizontal="right" vertical="center"/>
    </xf>
    <xf numFmtId="0" fontId="0" fillId="0" borderId="4" xfId="0" applyBorder="1" applyAlignment="1" applyProtection="1">
      <alignment horizontal="right" vertical="center"/>
      <protection locked="0"/>
    </xf>
    <xf numFmtId="0" fontId="5" fillId="11" borderId="37" xfId="0" applyFont="1" applyFill="1" applyBorder="1" applyAlignment="1" applyProtection="1">
      <alignment horizontal="right" vertical="center"/>
    </xf>
    <xf numFmtId="0" fontId="5" fillId="11" borderId="37" xfId="0" applyFont="1" applyFill="1" applyBorder="1" applyAlignment="1" applyProtection="1">
      <alignment horizontal="right" vertical="center"/>
      <protection locked="0"/>
    </xf>
    <xf numFmtId="0" fontId="5" fillId="11" borderId="32" xfId="0" applyFont="1" applyFill="1" applyBorder="1" applyAlignment="1" applyProtection="1">
      <alignment horizontal="right" vertical="center"/>
      <protection locked="0"/>
    </xf>
    <xf numFmtId="0" fontId="0" fillId="11"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0" fontId="6" fillId="0" borderId="0" xfId="0" applyFont="1"/>
    <xf numFmtId="0" fontId="6" fillId="0" borderId="0" xfId="0" applyFont="1" applyAlignment="1">
      <alignment horizontal="center" vertic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2" fontId="0" fillId="0" borderId="0" xfId="0" applyNumberFormat="1"/>
    <xf numFmtId="2" fontId="5" fillId="0" borderId="4" xfId="0" applyNumberFormat="1" applyFont="1" applyBorder="1" applyAlignment="1">
      <alignment horizontal="center" vertical="center"/>
    </xf>
    <xf numFmtId="0" fontId="3" fillId="0" borderId="0" xfId="0" applyFont="1" applyAlignment="1">
      <alignment horizontal="center"/>
    </xf>
    <xf numFmtId="0" fontId="0" fillId="0" borderId="0" xfId="0" applyAlignment="1">
      <alignment horizontal="center" vertical="center"/>
    </xf>
    <xf numFmtId="164" fontId="43" fillId="0" borderId="4" xfId="2" applyNumberFormat="1"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2" fontId="21" fillId="0" borderId="4" xfId="0" applyNumberFormat="1" applyFont="1" applyBorder="1" applyAlignment="1" applyProtection="1">
      <alignment horizontal="center" vertical="center" wrapText="1"/>
      <protection locked="0"/>
    </xf>
    <xf numFmtId="2" fontId="6"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top" wrapText="1"/>
      <protection locked="0"/>
    </xf>
    <xf numFmtId="10" fontId="21" fillId="0" borderId="4" xfId="1"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 fillId="12" borderId="11" xfId="0" applyFont="1" applyFill="1" applyBorder="1" applyAlignment="1" applyProtection="1">
      <alignment horizontal="center" vertical="center" wrapText="1"/>
    </xf>
    <xf numFmtId="0" fontId="3" fillId="11" borderId="41" xfId="0" applyFont="1" applyFill="1" applyBorder="1" applyAlignment="1" applyProtection="1">
      <alignment horizontal="center" vertical="center" wrapText="1"/>
    </xf>
    <xf numFmtId="10" fontId="0" fillId="11" borderId="40" xfId="1" applyNumberFormat="1" applyFont="1" applyFill="1" applyBorder="1" applyAlignment="1" applyProtection="1">
      <alignment horizontal="center" vertical="center"/>
      <protection locked="0"/>
    </xf>
    <xf numFmtId="10" fontId="0" fillId="11" borderId="17"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2" xfId="1" applyNumberFormat="1" applyFont="1" applyFill="1" applyBorder="1" applyAlignment="1" applyProtection="1">
      <alignment horizontal="center" vertical="center"/>
    </xf>
    <xf numFmtId="10" fontId="1" fillId="11" borderId="17" xfId="1" applyNumberFormat="1"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0" fontId="0" fillId="0" borderId="51" xfId="0" applyBorder="1" applyAlignment="1" applyProtection="1">
      <alignment horizontal="left" vertical="center"/>
    </xf>
    <xf numFmtId="0" fontId="0" fillId="0" borderId="2" xfId="0" applyBorder="1" applyAlignment="1" applyProtection="1">
      <alignment horizontal="right" vertical="center"/>
      <protection locked="0"/>
    </xf>
    <xf numFmtId="0" fontId="0" fillId="11" borderId="2" xfId="0" applyFill="1" applyBorder="1" applyAlignment="1" applyProtection="1">
      <alignment horizontal="center" vertical="center"/>
    </xf>
    <xf numFmtId="2" fontId="0" fillId="0" borderId="2" xfId="0" applyNumberFormat="1" applyBorder="1" applyAlignment="1" applyProtection="1">
      <alignment horizontal="center" vertical="center"/>
      <protection locked="0"/>
    </xf>
    <xf numFmtId="2" fontId="0" fillId="11" borderId="2" xfId="0" applyNumberFormat="1" applyFill="1" applyBorder="1" applyAlignment="1" applyProtection="1">
      <alignment horizontal="center" vertical="center"/>
    </xf>
    <xf numFmtId="0" fontId="0" fillId="0" borderId="20" xfId="0" applyBorder="1" applyAlignment="1" applyProtection="1">
      <alignment horizontal="left" vertical="center"/>
    </xf>
    <xf numFmtId="0" fontId="0" fillId="0" borderId="17" xfId="0" applyBorder="1" applyAlignment="1" applyProtection="1">
      <alignment horizontal="right" vertical="center"/>
      <protection locked="0"/>
    </xf>
    <xf numFmtId="0" fontId="0" fillId="11" borderId="17" xfId="0" applyFill="1" applyBorder="1" applyAlignment="1" applyProtection="1">
      <alignment horizontal="center" vertical="center"/>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10" fontId="1" fillId="11" borderId="3" xfId="1" applyNumberFormat="1" applyFont="1" applyFill="1" applyBorder="1" applyAlignment="1" applyProtection="1">
      <alignment vertical="center"/>
    </xf>
    <xf numFmtId="0" fontId="0" fillId="0" borderId="20" xfId="0" applyBorder="1" applyAlignment="1" applyProtection="1">
      <alignment horizontal="left" vertical="center"/>
      <protection locked="0"/>
    </xf>
    <xf numFmtId="0" fontId="0" fillId="11"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 xfId="1" applyNumberFormat="1" applyFont="1" applyFill="1" applyBorder="1" applyAlignment="1" applyProtection="1">
      <alignment vertical="center"/>
      <protection locked="0"/>
    </xf>
    <xf numFmtId="10" fontId="5" fillId="11" borderId="36" xfId="1" applyNumberFormat="1" applyFont="1" applyFill="1" applyBorder="1" applyAlignment="1" applyProtection="1">
      <alignment horizontal="center" vertical="center"/>
      <protection locked="0"/>
    </xf>
    <xf numFmtId="0" fontId="0" fillId="11" borderId="2" xfId="0" applyFill="1" applyBorder="1" applyAlignment="1" applyProtection="1">
      <alignment horizontal="left" vertical="center"/>
      <protection locked="0"/>
    </xf>
    <xf numFmtId="0" fontId="0" fillId="11" borderId="40" xfId="0" applyFill="1" applyBorder="1" applyAlignment="1" applyProtection="1">
      <alignment horizontal="right" vertical="center"/>
      <protection locked="0"/>
    </xf>
    <xf numFmtId="0" fontId="0" fillId="11" borderId="40" xfId="0" applyFill="1" applyBorder="1" applyAlignment="1" applyProtection="1">
      <alignment horizontal="center" vertical="center"/>
      <protection locked="0"/>
    </xf>
    <xf numFmtId="2" fontId="0" fillId="11" borderId="40" xfId="0" applyNumberFormat="1" applyFill="1" applyBorder="1" applyAlignment="1" applyProtection="1">
      <alignment horizontal="center" vertical="center"/>
      <protection locked="0"/>
    </xf>
    <xf numFmtId="2" fontId="0" fillId="11" borderId="24" xfId="0" applyNumberFormat="1"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2" xfId="0" applyFont="1" applyFill="1" applyBorder="1" applyAlignment="1" applyProtection="1">
      <alignment horizontal="center"/>
      <protection locked="0"/>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xf>
    <xf numFmtId="0" fontId="6" fillId="2" borderId="4" xfId="0" applyFont="1" applyFill="1" applyBorder="1" applyAlignment="1" applyProtection="1">
      <alignment horizontal="center" vertical="center" wrapText="1"/>
      <protection locked="0"/>
    </xf>
    <xf numFmtId="0" fontId="0" fillId="0" borderId="4" xfId="0" applyBorder="1" applyAlignment="1">
      <alignment horizontal="center"/>
    </xf>
    <xf numFmtId="0" fontId="0" fillId="0" borderId="4" xfId="0" applyBorder="1" applyAlignment="1">
      <alignment horizontal="center" wrapText="1"/>
    </xf>
    <xf numFmtId="2" fontId="5" fillId="0" borderId="4" xfId="0" applyNumberFormat="1" applyFont="1" applyBorder="1" applyAlignment="1">
      <alignment horizontal="center"/>
    </xf>
    <xf numFmtId="2" fontId="0" fillId="0" borderId="4" xfId="0" applyNumberFormat="1" applyBorder="1" applyAlignment="1">
      <alignment horizontal="right"/>
    </xf>
    <xf numFmtId="2" fontId="5" fillId="0" borderId="4" xfId="0" applyNumberFormat="1" applyFont="1" applyBorder="1" applyAlignment="1">
      <alignment horizontal="right" vertical="center"/>
    </xf>
    <xf numFmtId="0" fontId="0" fillId="0" borderId="4" xfId="0" applyBorder="1"/>
    <xf numFmtId="2" fontId="6" fillId="0" borderId="0" xfId="0" applyNumberFormat="1" applyFont="1" applyAlignment="1" applyProtection="1">
      <alignment horizontal="center" vertical="center"/>
      <protection locked="0"/>
    </xf>
    <xf numFmtId="0" fontId="21" fillId="0" borderId="4" xfId="0" applyNumberFormat="1" applyFont="1" applyFill="1" applyBorder="1" applyAlignment="1" applyProtection="1">
      <alignment horizontal="center" vertical="center" wrapText="1"/>
      <protection locked="0"/>
    </xf>
    <xf numFmtId="2" fontId="0" fillId="0" borderId="4"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0" fontId="3" fillId="0" borderId="52" xfId="0" applyFont="1" applyBorder="1" applyAlignment="1" applyProtection="1">
      <alignment horizontal="center" vertical="center" wrapText="1"/>
    </xf>
    <xf numFmtId="2" fontId="3" fillId="0" borderId="17" xfId="0" applyNumberFormat="1" applyFont="1" applyBorder="1" applyAlignment="1" applyProtection="1">
      <alignment horizontal="center" vertical="center" wrapText="1"/>
      <protection locked="0"/>
    </xf>
    <xf numFmtId="0" fontId="40" fillId="2" borderId="4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21" fillId="0" borderId="4" xfId="0" applyNumberFormat="1" applyFont="1" applyBorder="1" applyProtection="1">
      <protection locked="0"/>
    </xf>
    <xf numFmtId="2" fontId="6" fillId="0" borderId="4" xfId="0" applyNumberFormat="1" applyFont="1" applyBorder="1" applyProtection="1">
      <protection locked="0"/>
    </xf>
    <xf numFmtId="2" fontId="0" fillId="0" borderId="17" xfId="0" applyNumberFormat="1" applyFill="1" applyBorder="1" applyAlignment="1" applyProtection="1">
      <alignment horizontal="center" vertical="center"/>
      <protection locked="0"/>
    </xf>
    <xf numFmtId="2" fontId="0" fillId="0" borderId="4" xfId="0" applyNumberFormat="1" applyFill="1" applyBorder="1" applyAlignment="1" applyProtection="1">
      <alignment horizontal="center" vertical="center"/>
      <protection locked="0"/>
    </xf>
    <xf numFmtId="10" fontId="3" fillId="0" borderId="0" xfId="1" applyNumberFormat="1" applyFont="1"/>
    <xf numFmtId="166" fontId="3" fillId="0" borderId="0" xfId="1" applyNumberFormat="1" applyFont="1"/>
    <xf numFmtId="9" fontId="3" fillId="0" borderId="4" xfId="1" applyFont="1" applyFill="1" applyBorder="1" applyAlignment="1" applyProtection="1">
      <alignment horizontal="center"/>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64" fontId="3" fillId="4" borderId="4" xfId="0" applyNumberFormat="1" applyFont="1" applyFill="1" applyBorder="1" applyAlignment="1" applyProtection="1">
      <alignment horizontal="center" vertical="center"/>
      <protection locked="0"/>
    </xf>
    <xf numFmtId="2" fontId="0" fillId="0" borderId="2" xfId="0" applyNumberFormat="1" applyFill="1" applyBorder="1" applyAlignment="1" applyProtection="1">
      <alignment horizontal="center" vertical="center"/>
      <protection locked="0"/>
    </xf>
    <xf numFmtId="2" fontId="0" fillId="0" borderId="0" xfId="0" applyNumberFormat="1" applyFill="1" applyProtection="1">
      <protection locked="0"/>
    </xf>
    <xf numFmtId="10" fontId="0" fillId="0" borderId="0" xfId="0" applyNumberFormat="1" applyProtection="1">
      <protection locked="0"/>
    </xf>
    <xf numFmtId="0" fontId="45" fillId="21" borderId="2" xfId="0" applyFont="1" applyFill="1" applyBorder="1" applyAlignment="1">
      <alignment horizontal="center" vertical="center" wrapText="1"/>
    </xf>
    <xf numFmtId="2" fontId="45" fillId="21" borderId="2" xfId="0" applyNumberFormat="1" applyFont="1" applyFill="1" applyBorder="1" applyAlignment="1">
      <alignment horizontal="center" vertical="center" wrapText="1"/>
    </xf>
    <xf numFmtId="2" fontId="45" fillId="21" borderId="3" xfId="0" applyNumberFormat="1" applyFont="1" applyFill="1" applyBorder="1" applyAlignment="1">
      <alignment horizontal="center" vertical="center" wrapText="1"/>
    </xf>
    <xf numFmtId="0" fontId="21" fillId="0" borderId="17" xfId="0" applyNumberFormat="1" applyFont="1" applyFill="1" applyBorder="1" applyAlignment="1" applyProtection="1">
      <alignment horizontal="center" vertical="center" wrapText="1"/>
      <protection locked="0"/>
    </xf>
    <xf numFmtId="167" fontId="3" fillId="0" borderId="0" xfId="0" applyNumberFormat="1" applyFont="1" applyBorder="1" applyProtection="1"/>
    <xf numFmtId="2" fontId="3" fillId="0" borderId="0" xfId="0" applyNumberFormat="1" applyFont="1" applyBorder="1" applyProtection="1"/>
    <xf numFmtId="10" fontId="3" fillId="4" borderId="4" xfId="1" applyNumberFormat="1" applyFont="1" applyFill="1" applyBorder="1" applyAlignment="1" applyProtection="1">
      <alignment horizontal="center" vertical="center"/>
      <protection locked="0"/>
    </xf>
    <xf numFmtId="1" fontId="3" fillId="0" borderId="0" xfId="0" applyNumberFormat="1" applyFont="1" applyBorder="1" applyProtection="1"/>
    <xf numFmtId="2" fontId="6" fillId="6" borderId="4" xfId="0" applyNumberFormat="1" applyFont="1" applyFill="1" applyBorder="1" applyAlignment="1" applyProtection="1">
      <alignment horizontal="right" vertical="center"/>
    </xf>
    <xf numFmtId="2" fontId="0" fillId="6" borderId="4" xfId="0" applyNumberFormat="1" applyFill="1" applyBorder="1" applyProtection="1">
      <protection locked="0"/>
    </xf>
    <xf numFmtId="164" fontId="3" fillId="0" borderId="0" xfId="0" applyNumberFormat="1" applyFont="1" applyBorder="1" applyProtection="1"/>
    <xf numFmtId="2" fontId="3" fillId="0" borderId="12" xfId="0" applyNumberFormat="1" applyFont="1" applyBorder="1" applyAlignment="1" applyProtection="1">
      <alignment horizontal="center"/>
      <protection locked="0"/>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42"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0" fillId="0" borderId="4" xfId="0" applyBorder="1" applyAlignment="1">
      <alignment horizontal="center" vertical="center" wrapText="1"/>
    </xf>
    <xf numFmtId="9" fontId="0" fillId="0" borderId="4" xfId="0" applyNumberFormat="1" applyBorder="1" applyAlignment="1">
      <alignment horizontal="center" vertical="center" wrapText="1"/>
    </xf>
    <xf numFmtId="10" fontId="0" fillId="0" borderId="4" xfId="1" applyNumberFormat="1" applyFont="1" applyBorder="1" applyAlignment="1">
      <alignment horizontal="center" vertical="center" wrapText="1"/>
    </xf>
    <xf numFmtId="0" fontId="0" fillId="22" borderId="0" xfId="0" applyFill="1" applyAlignment="1">
      <alignment horizontal="center" vertical="center" wrapText="1"/>
    </xf>
    <xf numFmtId="0" fontId="0" fillId="22" borderId="0" xfId="0"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lignment horizontal="left" vertical="center"/>
    </xf>
    <xf numFmtId="2" fontId="22" fillId="0" borderId="17"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center" vertical="center" wrapText="1"/>
      <protection locked="0"/>
    </xf>
    <xf numFmtId="2" fontId="22" fillId="0" borderId="4" xfId="0" applyNumberFormat="1" applyFont="1" applyFill="1" applyBorder="1" applyAlignment="1" applyProtection="1">
      <alignment horizontal="center" vertical="center" wrapText="1"/>
      <protection locked="0"/>
    </xf>
    <xf numFmtId="0" fontId="0" fillId="0" borderId="4" xfId="0" applyBorder="1" applyAlignment="1">
      <alignment vertical="center" wrapText="1"/>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3"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1" fillId="18" borderId="4" xfId="0" applyFont="1" applyFill="1" applyBorder="1" applyAlignment="1" applyProtection="1">
      <alignment horizontal="left" vertical="center" wrapText="1"/>
    </xf>
    <xf numFmtId="0" fontId="30" fillId="0" borderId="4"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2" fillId="18" borderId="4" xfId="0" applyFont="1" applyFill="1" applyBorder="1" applyAlignment="1" applyProtection="1">
      <alignment horizontal="left" vertical="center" wrapText="1"/>
    </xf>
    <xf numFmtId="0" fontId="31" fillId="0" borderId="5"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wrapText="1"/>
      <protection locked="0"/>
    </xf>
    <xf numFmtId="0" fontId="29" fillId="10" borderId="4" xfId="0" applyFont="1" applyFill="1" applyBorder="1" applyAlignment="1">
      <alignment horizontal="center" vertical="center" wrapText="1"/>
    </xf>
    <xf numFmtId="0" fontId="17" fillId="0" borderId="46" xfId="0" applyFont="1" applyBorder="1" applyAlignment="1" applyProtection="1">
      <alignment horizontal="left" wrapText="1"/>
    </xf>
    <xf numFmtId="0" fontId="17" fillId="0" borderId="0" xfId="0" applyFont="1" applyAlignment="1" applyProtection="1">
      <alignment horizontal="left" wrapText="1"/>
    </xf>
    <xf numFmtId="0" fontId="25"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5" fillId="19" borderId="5" xfId="0" applyFont="1" applyFill="1" applyBorder="1" applyAlignment="1">
      <alignment horizontal="left" vertical="center" wrapText="1"/>
    </xf>
    <xf numFmtId="0" fontId="25" fillId="19" borderId="6" xfId="0" applyFont="1" applyFill="1" applyBorder="1" applyAlignment="1">
      <alignment horizontal="left" vertical="center" wrapText="1"/>
    </xf>
    <xf numFmtId="0" fontId="25" fillId="0" borderId="2" xfId="0" applyFont="1" applyBorder="1" applyAlignment="1">
      <alignment horizontal="left" vertical="center"/>
    </xf>
    <xf numFmtId="0" fontId="25" fillId="0" borderId="17" xfId="0" applyFont="1" applyBorder="1" applyAlignment="1">
      <alignment horizontal="left" vertical="center"/>
    </xf>
    <xf numFmtId="0" fontId="27" fillId="0" borderId="2" xfId="0" applyFont="1" applyBorder="1" applyAlignment="1">
      <alignment horizontal="left" vertical="center" wrapText="1"/>
    </xf>
    <xf numFmtId="0" fontId="27" fillId="0" borderId="17" xfId="0" applyFont="1" applyBorder="1" applyAlignment="1">
      <alignment horizontal="left" vertical="center" wrapText="1"/>
    </xf>
    <xf numFmtId="0" fontId="24" fillId="0" borderId="5" xfId="0" applyFont="1" applyFill="1" applyBorder="1" applyAlignment="1" applyProtection="1">
      <alignment horizontal="right" vertical="top"/>
      <protection locked="0"/>
    </xf>
    <xf numFmtId="0" fontId="24" fillId="0" borderId="6" xfId="0" applyFont="1" applyFill="1" applyBorder="1" applyAlignment="1" applyProtection="1">
      <alignment horizontal="right" vertical="top"/>
      <protection locked="0"/>
    </xf>
    <xf numFmtId="0" fontId="24" fillId="0" borderId="7" xfId="0" applyFont="1" applyFill="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10" fontId="0" fillId="11" borderId="39" xfId="1" applyNumberFormat="1" applyFont="1" applyFill="1" applyBorder="1" applyAlignment="1" applyProtection="1">
      <alignment horizontal="center" vertical="center"/>
      <protection locked="0"/>
    </xf>
    <xf numFmtId="10" fontId="0" fillId="11" borderId="36" xfId="1" applyNumberFormat="1" applyFont="1" applyFill="1" applyBorder="1" applyAlignment="1" applyProtection="1">
      <alignment horizontal="center" vertical="center"/>
      <protection locked="0"/>
    </xf>
    <xf numFmtId="10" fontId="0" fillId="11" borderId="50" xfId="1" applyNumberFormat="1" applyFont="1" applyFill="1" applyBorder="1" applyAlignment="1" applyProtection="1">
      <alignment horizontal="center" vertical="center"/>
      <protection locked="0"/>
    </xf>
    <xf numFmtId="10" fontId="0" fillId="11" borderId="55" xfId="1" applyNumberFormat="1" applyFont="1" applyFill="1" applyBorder="1" applyAlignment="1" applyProtection="1">
      <alignment horizontal="center" vertical="center"/>
      <protection locked="0"/>
    </xf>
    <xf numFmtId="10" fontId="0" fillId="11" borderId="54"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5"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11" borderId="30" xfId="0"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2"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11" borderId="2" xfId="0" applyNumberFormat="1" applyFill="1" applyBorder="1" applyAlignment="1" applyProtection="1">
      <alignment horizontal="center" vertical="center"/>
      <protection locked="0"/>
    </xf>
    <xf numFmtId="10" fontId="0" fillId="11" borderId="53" xfId="1"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53" xfId="1" applyNumberFormat="1" applyFont="1" applyFill="1" applyBorder="1" applyAlignment="1" applyProtection="1">
      <alignment horizontal="center" vertical="center"/>
    </xf>
    <xf numFmtId="10" fontId="1" fillId="11" borderId="36" xfId="1" applyNumberFormat="1" applyFont="1" applyFill="1" applyBorder="1" applyAlignment="1" applyProtection="1">
      <alignment horizontal="center" vertical="center"/>
    </xf>
    <xf numFmtId="10" fontId="1" fillId="11" borderId="50" xfId="1" applyNumberFormat="1" applyFont="1" applyFill="1" applyBorder="1" applyAlignment="1" applyProtection="1">
      <alignment horizontal="center" vertical="center"/>
    </xf>
    <xf numFmtId="10" fontId="1" fillId="11" borderId="54" xfId="1" applyNumberFormat="1" applyFont="1" applyFill="1" applyBorder="1" applyAlignment="1" applyProtection="1">
      <alignment horizontal="center" vertical="center"/>
    </xf>
    <xf numFmtId="0" fontId="5" fillId="11" borderId="30" xfId="0"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0" fontId="5" fillId="11" borderId="35" xfId="0" applyFont="1" applyFill="1" applyBorder="1" applyAlignment="1" applyProtection="1">
      <alignment horizontal="center" vertical="center"/>
    </xf>
    <xf numFmtId="0" fontId="0" fillId="0" borderId="52" xfId="0"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0" fontId="0" fillId="14" borderId="53" xfId="0" applyFill="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2" fontId="0" fillId="11" borderId="2" xfId="0" applyNumberFormat="1" applyFill="1" applyBorder="1" applyAlignment="1" applyProtection="1">
      <alignment horizontal="center" vertical="center"/>
    </xf>
    <xf numFmtId="0" fontId="0" fillId="0" borderId="52" xfId="0" applyBorder="1" applyAlignment="1" applyProtection="1">
      <alignment horizontal="center" vertical="center"/>
    </xf>
    <xf numFmtId="0" fontId="0" fillId="0" borderId="11" xfId="0" applyBorder="1" applyAlignment="1" applyProtection="1">
      <alignment horizontal="center" vertical="center"/>
    </xf>
    <xf numFmtId="0" fontId="0" fillId="0" borderId="49" xfId="0" applyBorder="1" applyAlignment="1" applyProtection="1">
      <alignment horizontal="center" vertical="center"/>
    </xf>
    <xf numFmtId="0" fontId="0" fillId="14" borderId="50" xfId="0" applyFill="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wrapText="1"/>
      <protection locked="0"/>
    </xf>
    <xf numFmtId="0" fontId="16" fillId="17" borderId="8" xfId="0" applyFont="1" applyFill="1" applyBorder="1" applyAlignment="1" applyProtection="1">
      <alignment horizontal="center"/>
      <protection locked="0"/>
    </xf>
    <xf numFmtId="0" fontId="16" fillId="17" borderId="10" xfId="0" applyFont="1" applyFill="1" applyBorder="1" applyAlignment="1" applyProtection="1">
      <alignment horizontal="center"/>
      <protection locked="0"/>
    </xf>
    <xf numFmtId="0" fontId="16" fillId="17" borderId="39" xfId="0" applyFont="1" applyFill="1" applyBorder="1" applyAlignment="1" applyProtection="1">
      <alignment horizontal="center"/>
      <protection locked="0"/>
    </xf>
    <xf numFmtId="0" fontId="6" fillId="17" borderId="11" xfId="0" applyFont="1" applyFill="1" applyBorder="1" applyAlignment="1" applyProtection="1">
      <alignment horizontal="center"/>
      <protection locked="0"/>
    </xf>
    <xf numFmtId="0" fontId="6" fillId="17" borderId="4" xfId="0" applyFont="1" applyFill="1" applyBorder="1" applyAlignment="1" applyProtection="1">
      <alignment horizontal="center"/>
      <protection locked="0"/>
    </xf>
    <xf numFmtId="0" fontId="6" fillId="17" borderId="36" xfId="0" applyFont="1" applyFill="1" applyBorder="1" applyAlignment="1" applyProtection="1">
      <alignment horizontal="center"/>
      <protection locked="0"/>
    </xf>
    <xf numFmtId="0" fontId="5" fillId="5" borderId="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wrapText="1"/>
      <protection locked="0"/>
    </xf>
    <xf numFmtId="0" fontId="5" fillId="5" borderId="36" xfId="0" applyFont="1" applyFill="1" applyBorder="1" applyAlignment="1" applyProtection="1">
      <alignment horizontal="center" wrapText="1"/>
      <protection locked="0"/>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4" fillId="11" borderId="21" xfId="0" applyFont="1" applyFill="1" applyBorder="1" applyAlignment="1" applyProtection="1">
      <alignment horizontal="center" vertical="center" wrapText="1"/>
    </xf>
    <xf numFmtId="0" fontId="4" fillId="11" borderId="22" xfId="0" applyFont="1" applyFill="1" applyBorder="1" applyAlignment="1" applyProtection="1">
      <alignment horizontal="center" vertical="center" wrapText="1"/>
    </xf>
    <xf numFmtId="0" fontId="4" fillId="11" borderId="23" xfId="0" applyFont="1" applyFill="1" applyBorder="1" applyAlignment="1" applyProtection="1">
      <alignment horizontal="center" vertical="center" wrapText="1"/>
    </xf>
    <xf numFmtId="2" fontId="4" fillId="11" borderId="21" xfId="0" applyNumberFormat="1" applyFont="1" applyFill="1" applyBorder="1" applyAlignment="1" applyProtection="1">
      <alignment horizontal="center" vertical="center"/>
    </xf>
    <xf numFmtId="2" fontId="4" fillId="11" borderId="22" xfId="0" applyNumberFormat="1" applyFont="1" applyFill="1" applyBorder="1" applyAlignment="1" applyProtection="1">
      <alignment horizontal="center" vertical="center"/>
    </xf>
    <xf numFmtId="2" fontId="4" fillId="11" borderId="23"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35" fillId="7" borderId="2" xfId="0" applyFont="1" applyFill="1" applyBorder="1" applyAlignment="1" applyProtection="1">
      <alignment horizontal="center" vertical="center" wrapText="1"/>
    </xf>
    <xf numFmtId="0" fontId="35" fillId="7" borderId="17" xfId="0"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48"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 fontId="10" fillId="2" borderId="4"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4" fillId="11" borderId="5"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0" fillId="2" borderId="42" xfId="0" applyFont="1" applyFill="1" applyBorder="1" applyAlignment="1" applyProtection="1">
      <alignment horizontal="center" vertical="center" wrapText="1"/>
      <protection locked="0"/>
    </xf>
    <xf numFmtId="0" fontId="40" fillId="2" borderId="31" xfId="0" applyFont="1" applyFill="1" applyBorder="1" applyAlignment="1" applyProtection="1">
      <alignment horizontal="center" vertical="center" wrapText="1"/>
      <protection locked="0"/>
    </xf>
    <xf numFmtId="0" fontId="40" fillId="2" borderId="35"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xf>
    <xf numFmtId="0" fontId="40" fillId="2" borderId="22"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44" xfId="1" applyNumberFormat="1"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4" fillId="0" borderId="4" xfId="0" applyFont="1" applyBorder="1" applyAlignment="1" applyProtection="1">
      <alignment horizontal="center" vertical="center"/>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 xfId="0" applyFont="1" applyFill="1" applyBorder="1" applyAlignment="1" applyProtection="1">
      <alignment horizont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7" xfId="0" applyBorder="1" applyAlignment="1">
      <alignment horizontal="left" vertical="center" wrapText="1"/>
    </xf>
    <xf numFmtId="0" fontId="6" fillId="0" borderId="4" xfId="0" applyFont="1" applyBorder="1" applyAlignment="1">
      <alignment horizontal="left"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17" xfId="0" applyFont="1" applyBorder="1" applyAlignment="1">
      <alignment horizontal="left" vertical="center" wrapText="1"/>
    </xf>
    <xf numFmtId="0" fontId="5" fillId="2" borderId="4" xfId="0" applyFont="1" applyFill="1" applyBorder="1" applyAlignment="1">
      <alignment horizontal="center" vertical="center" wrapText="1"/>
    </xf>
    <xf numFmtId="0" fontId="46" fillId="0" borderId="4"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4" xfId="0" applyBorder="1" applyAlignment="1">
      <alignment horizontal="center" vertical="center"/>
    </xf>
    <xf numFmtId="0" fontId="6" fillId="0" borderId="4" xfId="0" applyFont="1" applyBorder="1" applyAlignment="1">
      <alignment horizontal="center" vertical="center" wrapText="1"/>
    </xf>
    <xf numFmtId="0" fontId="41" fillId="0" borderId="0" xfId="0" applyFont="1" applyFill="1" applyAlignment="1">
      <alignment horizontal="left"/>
    </xf>
    <xf numFmtId="0" fontId="6" fillId="0" borderId="4" xfId="0" applyFont="1" applyBorder="1" applyAlignment="1">
      <alignment horizontal="center"/>
    </xf>
  </cellXfs>
  <cellStyles count="4">
    <cellStyle name="Hyperlink" xfId="3" builtinId="8"/>
    <cellStyle name="Normal" xfId="0" builtinId="0"/>
    <cellStyle name="Normal_AMR Master Sep2016" xfId="2" xr:uid="{00000000-0005-0000-0000-00000200000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dprakash.Uppadhaya@tpnod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M44"/>
  <sheetViews>
    <sheetView tabSelected="1" zoomScale="80" zoomScaleNormal="80" workbookViewId="0">
      <selection sqref="A1:F1"/>
    </sheetView>
  </sheetViews>
  <sheetFormatPr defaultColWidth="0" defaultRowHeight="18.75" zeroHeight="1" x14ac:dyDescent="0.25"/>
  <cols>
    <col min="1" max="1" width="9.140625" style="112" customWidth="1"/>
    <col min="2" max="2" width="37" style="113" customWidth="1"/>
    <col min="3" max="3" width="20.7109375" style="91" customWidth="1"/>
    <col min="4" max="4" width="12.42578125" style="114" customWidth="1"/>
    <col min="5" max="5" width="23" style="91" customWidth="1"/>
    <col min="6" max="6" width="22" style="91" customWidth="1"/>
    <col min="7" max="248" width="9.140625" style="91" hidden="1"/>
    <col min="249" max="249" width="9.5703125" style="91" hidden="1"/>
    <col min="250" max="250" width="12.42578125" style="91" hidden="1"/>
    <col min="251" max="251" width="12" style="91" hidden="1"/>
    <col min="252" max="252" width="12.85546875" style="91" hidden="1"/>
    <col min="253" max="253" width="11.140625" style="91" hidden="1"/>
    <col min="254" max="254" width="15.140625" style="91" hidden="1"/>
    <col min="255" max="255" width="14.140625" style="91" hidden="1"/>
    <col min="256" max="256" width="13.140625" style="91" hidden="1"/>
    <col min="257" max="257" width="13.42578125" style="91" hidden="1"/>
    <col min="258" max="258" width="14.28515625" style="91" hidden="1"/>
    <col min="259" max="259" width="13.42578125" style="91" hidden="1"/>
    <col min="260" max="260" width="12.85546875" style="91" hidden="1"/>
    <col min="261" max="261" width="14.42578125" style="91" hidden="1"/>
    <col min="262" max="504" width="9.140625" style="91" hidden="1"/>
    <col min="505" max="505" width="9.5703125" style="91" hidden="1"/>
    <col min="506" max="506" width="12.42578125" style="91" hidden="1"/>
    <col min="507" max="507" width="12" style="91" hidden="1"/>
    <col min="508" max="508" width="12.85546875" style="91" hidden="1"/>
    <col min="509" max="509" width="11.140625" style="91" hidden="1"/>
    <col min="510" max="510" width="15.140625" style="91" hidden="1"/>
    <col min="511" max="511" width="14.140625" style="91" hidden="1"/>
    <col min="512" max="512" width="13.140625" style="91" hidden="1"/>
    <col min="513" max="513" width="13.42578125" style="91" hidden="1"/>
    <col min="514" max="514" width="14.28515625" style="91" hidden="1"/>
    <col min="515" max="515" width="13.42578125" style="91" hidden="1"/>
    <col min="516" max="516" width="12.85546875" style="91" hidden="1"/>
    <col min="517" max="517" width="14.42578125" style="91" hidden="1"/>
    <col min="518" max="760" width="9.140625" style="91" hidden="1"/>
    <col min="761" max="761" width="9.5703125" style="91" hidden="1"/>
    <col min="762" max="762" width="12.42578125" style="91" hidden="1"/>
    <col min="763" max="763" width="12" style="91" hidden="1"/>
    <col min="764" max="764" width="12.85546875" style="91" hidden="1"/>
    <col min="765" max="765" width="11.140625" style="91" hidden="1"/>
    <col min="766" max="766" width="15.140625" style="91" hidden="1"/>
    <col min="767" max="767" width="14.140625" style="91" hidden="1"/>
    <col min="768" max="768" width="13.140625" style="91" hidden="1"/>
    <col min="769" max="769" width="13.42578125" style="91" hidden="1"/>
    <col min="770" max="770" width="14.28515625" style="91" hidden="1"/>
    <col min="771" max="771" width="13.42578125" style="91" hidden="1"/>
    <col min="772" max="772" width="12.85546875" style="91" hidden="1"/>
    <col min="773" max="773" width="14.42578125" style="91" hidden="1"/>
    <col min="774" max="1016" width="9.140625" style="91" hidden="1"/>
    <col min="1017" max="1017" width="9.5703125" style="91" hidden="1"/>
    <col min="1018" max="1018" width="12.42578125" style="91" hidden="1"/>
    <col min="1019" max="1019" width="12" style="91" hidden="1"/>
    <col min="1020" max="1020" width="12.85546875" style="91" hidden="1"/>
    <col min="1021" max="1021" width="11.140625" style="91" hidden="1"/>
    <col min="1022" max="1022" width="15.140625" style="91" hidden="1"/>
    <col min="1023" max="1023" width="14.140625" style="91" hidden="1"/>
    <col min="1024" max="1024" width="13.140625" style="91" hidden="1"/>
    <col min="1025" max="1025" width="13.42578125" style="91" hidden="1"/>
    <col min="1026" max="1026" width="14.28515625" style="91" hidden="1"/>
    <col min="1027" max="1027" width="13.42578125" style="91" hidden="1"/>
    <col min="1028" max="1028" width="12.85546875" style="91" hidden="1"/>
    <col min="1029" max="1029" width="14.42578125" style="91" hidden="1"/>
    <col min="1030" max="1272" width="9.140625" style="91" hidden="1"/>
    <col min="1273" max="1273" width="9.5703125" style="91" hidden="1"/>
    <col min="1274" max="1274" width="12.42578125" style="91" hidden="1"/>
    <col min="1275" max="1275" width="12" style="91" hidden="1"/>
    <col min="1276" max="1276" width="12.85546875" style="91" hidden="1"/>
    <col min="1277" max="1277" width="11.140625" style="91" hidden="1"/>
    <col min="1278" max="1278" width="15.140625" style="91" hidden="1"/>
    <col min="1279" max="1279" width="14.140625" style="91" hidden="1"/>
    <col min="1280" max="1280" width="13.140625" style="91" hidden="1"/>
    <col min="1281" max="1281" width="13.42578125" style="91" hidden="1"/>
    <col min="1282" max="1282" width="14.28515625" style="91" hidden="1"/>
    <col min="1283" max="1283" width="13.42578125" style="91" hidden="1"/>
    <col min="1284" max="1284" width="12.85546875" style="91" hidden="1"/>
    <col min="1285" max="1285" width="14.42578125" style="91" hidden="1"/>
    <col min="1286" max="1528" width="9.140625" style="91" hidden="1"/>
    <col min="1529" max="1529" width="9.5703125" style="91" hidden="1"/>
    <col min="1530" max="1530" width="12.42578125" style="91" hidden="1"/>
    <col min="1531" max="1531" width="12" style="91" hidden="1"/>
    <col min="1532" max="1532" width="12.85546875" style="91" hidden="1"/>
    <col min="1533" max="1533" width="11.140625" style="91" hidden="1"/>
    <col min="1534" max="1534" width="15.140625" style="91" hidden="1"/>
    <col min="1535" max="1535" width="14.140625" style="91" hidden="1"/>
    <col min="1536" max="1536" width="13.140625" style="91" hidden="1"/>
    <col min="1537" max="1537" width="13.42578125" style="91" hidden="1"/>
    <col min="1538" max="1538" width="14.28515625" style="91" hidden="1"/>
    <col min="1539" max="1539" width="13.42578125" style="91" hidden="1"/>
    <col min="1540" max="1540" width="12.85546875" style="91" hidden="1"/>
    <col min="1541" max="1541" width="14.42578125" style="91" hidden="1"/>
    <col min="1542" max="1784" width="9.140625" style="91" hidden="1"/>
    <col min="1785" max="1785" width="9.5703125" style="91" hidden="1"/>
    <col min="1786" max="1786" width="12.42578125" style="91" hidden="1"/>
    <col min="1787" max="1787" width="12" style="91" hidden="1"/>
    <col min="1788" max="1788" width="12.85546875" style="91" hidden="1"/>
    <col min="1789" max="1789" width="11.140625" style="91" hidden="1"/>
    <col min="1790" max="1790" width="15.140625" style="91" hidden="1"/>
    <col min="1791" max="1791" width="14.140625" style="91" hidden="1"/>
    <col min="1792" max="1792" width="13.140625" style="91" hidden="1"/>
    <col min="1793" max="1793" width="13.42578125" style="91" hidden="1"/>
    <col min="1794" max="1794" width="14.28515625" style="91" hidden="1"/>
    <col min="1795" max="1795" width="13.42578125" style="91" hidden="1"/>
    <col min="1796" max="1796" width="12.85546875" style="91" hidden="1"/>
    <col min="1797" max="1797" width="14.42578125" style="91" hidden="1"/>
    <col min="1798" max="2040" width="9.140625" style="91" hidden="1"/>
    <col min="2041" max="2041" width="9.5703125" style="91" hidden="1"/>
    <col min="2042" max="2042" width="12.42578125" style="91" hidden="1"/>
    <col min="2043" max="2043" width="12" style="91" hidden="1"/>
    <col min="2044" max="2044" width="12.85546875" style="91" hidden="1"/>
    <col min="2045" max="2045" width="11.140625" style="91" hidden="1"/>
    <col min="2046" max="2046" width="15.140625" style="91" hidden="1"/>
    <col min="2047" max="2047" width="14.140625" style="91" hidden="1"/>
    <col min="2048" max="2048" width="13.140625" style="91" hidden="1"/>
    <col min="2049" max="2049" width="13.42578125" style="91" hidden="1"/>
    <col min="2050" max="2050" width="14.28515625" style="91" hidden="1"/>
    <col min="2051" max="2051" width="13.42578125" style="91" hidden="1"/>
    <col min="2052" max="2052" width="12.85546875" style="91" hidden="1"/>
    <col min="2053" max="2053" width="14.42578125" style="91" hidden="1"/>
    <col min="2054" max="2296" width="9.140625" style="91" hidden="1"/>
    <col min="2297" max="2297" width="9.5703125" style="91" hidden="1"/>
    <col min="2298" max="2298" width="12.42578125" style="91" hidden="1"/>
    <col min="2299" max="2299" width="12" style="91" hidden="1"/>
    <col min="2300" max="2300" width="12.85546875" style="91" hidden="1"/>
    <col min="2301" max="2301" width="11.140625" style="91" hidden="1"/>
    <col min="2302" max="2302" width="15.140625" style="91" hidden="1"/>
    <col min="2303" max="2303" width="14.140625" style="91" hidden="1"/>
    <col min="2304" max="2304" width="13.140625" style="91" hidden="1"/>
    <col min="2305" max="2305" width="13.42578125" style="91" hidden="1"/>
    <col min="2306" max="2306" width="14.28515625" style="91" hidden="1"/>
    <col min="2307" max="2307" width="13.42578125" style="91" hidden="1"/>
    <col min="2308" max="2308" width="12.85546875" style="91" hidden="1"/>
    <col min="2309" max="2309" width="14.42578125" style="91" hidden="1"/>
    <col min="2310" max="2552" width="9.140625" style="91" hidden="1"/>
    <col min="2553" max="2553" width="9.5703125" style="91" hidden="1"/>
    <col min="2554" max="2554" width="12.42578125" style="91" hidden="1"/>
    <col min="2555" max="2555" width="12" style="91" hidden="1"/>
    <col min="2556" max="2556" width="12.85546875" style="91" hidden="1"/>
    <col min="2557" max="2557" width="11.140625" style="91" hidden="1"/>
    <col min="2558" max="2558" width="15.140625" style="91" hidden="1"/>
    <col min="2559" max="2559" width="14.140625" style="91" hidden="1"/>
    <col min="2560" max="2560" width="13.140625" style="91" hidden="1"/>
    <col min="2561" max="2561" width="13.42578125" style="91" hidden="1"/>
    <col min="2562" max="2562" width="14.28515625" style="91" hidden="1"/>
    <col min="2563" max="2563" width="13.42578125" style="91" hidden="1"/>
    <col min="2564" max="2564" width="12.85546875" style="91" hidden="1"/>
    <col min="2565" max="2565" width="14.42578125" style="91" hidden="1"/>
    <col min="2566" max="2808" width="9.140625" style="91" hidden="1"/>
    <col min="2809" max="2809" width="9.5703125" style="91" hidden="1"/>
    <col min="2810" max="2810" width="12.42578125" style="91" hidden="1"/>
    <col min="2811" max="2811" width="12" style="91" hidden="1"/>
    <col min="2812" max="2812" width="12.85546875" style="91" hidden="1"/>
    <col min="2813" max="2813" width="11.140625" style="91" hidden="1"/>
    <col min="2814" max="2814" width="15.140625" style="91" hidden="1"/>
    <col min="2815" max="2815" width="14.140625" style="91" hidden="1"/>
    <col min="2816" max="2816" width="13.140625" style="91" hidden="1"/>
    <col min="2817" max="2817" width="13.42578125" style="91" hidden="1"/>
    <col min="2818" max="2818" width="14.28515625" style="91" hidden="1"/>
    <col min="2819" max="2819" width="13.42578125" style="91" hidden="1"/>
    <col min="2820" max="2820" width="12.85546875" style="91" hidden="1"/>
    <col min="2821" max="2821" width="14.42578125" style="91" hidden="1"/>
    <col min="2822" max="3064" width="9.140625" style="91" hidden="1"/>
    <col min="3065" max="3065" width="9.5703125" style="91" hidden="1"/>
    <col min="3066" max="3066" width="12.42578125" style="91" hidden="1"/>
    <col min="3067" max="3067" width="12" style="91" hidden="1"/>
    <col min="3068" max="3068" width="12.85546875" style="91" hidden="1"/>
    <col min="3069" max="3069" width="11.140625" style="91" hidden="1"/>
    <col min="3070" max="3070" width="15.140625" style="91" hidden="1"/>
    <col min="3071" max="3071" width="14.140625" style="91" hidden="1"/>
    <col min="3072" max="3072" width="13.140625" style="91" hidden="1"/>
    <col min="3073" max="3073" width="13.42578125" style="91" hidden="1"/>
    <col min="3074" max="3074" width="14.28515625" style="91" hidden="1"/>
    <col min="3075" max="3075" width="13.42578125" style="91" hidden="1"/>
    <col min="3076" max="3076" width="12.85546875" style="91" hidden="1"/>
    <col min="3077" max="3077" width="14.42578125" style="91" hidden="1"/>
    <col min="3078" max="3320" width="9.140625" style="91" hidden="1"/>
    <col min="3321" max="3321" width="9.5703125" style="91" hidden="1"/>
    <col min="3322" max="3322" width="12.42578125" style="91" hidden="1"/>
    <col min="3323" max="3323" width="12" style="91" hidden="1"/>
    <col min="3324" max="3324" width="12.85546875" style="91" hidden="1"/>
    <col min="3325" max="3325" width="11.140625" style="91" hidden="1"/>
    <col min="3326" max="3326" width="15.140625" style="91" hidden="1"/>
    <col min="3327" max="3327" width="14.140625" style="91" hidden="1"/>
    <col min="3328" max="3328" width="13.140625" style="91" hidden="1"/>
    <col min="3329" max="3329" width="13.42578125" style="91" hidden="1"/>
    <col min="3330" max="3330" width="14.28515625" style="91" hidden="1"/>
    <col min="3331" max="3331" width="13.42578125" style="91" hidden="1"/>
    <col min="3332" max="3332" width="12.85546875" style="91" hidden="1"/>
    <col min="3333" max="3333" width="14.42578125" style="91" hidden="1"/>
    <col min="3334" max="3576" width="9.140625" style="91" hidden="1"/>
    <col min="3577" max="3577" width="9.5703125" style="91" hidden="1"/>
    <col min="3578" max="3578" width="12.42578125" style="91" hidden="1"/>
    <col min="3579" max="3579" width="12" style="91" hidden="1"/>
    <col min="3580" max="3580" width="12.85546875" style="91" hidden="1"/>
    <col min="3581" max="3581" width="11.140625" style="91" hidden="1"/>
    <col min="3582" max="3582" width="15.140625" style="91" hidden="1"/>
    <col min="3583" max="3583" width="14.140625" style="91" hidden="1"/>
    <col min="3584" max="3584" width="13.140625" style="91" hidden="1"/>
    <col min="3585" max="3585" width="13.42578125" style="91" hidden="1"/>
    <col min="3586" max="3586" width="14.28515625" style="91" hidden="1"/>
    <col min="3587" max="3587" width="13.42578125" style="91" hidden="1"/>
    <col min="3588" max="3588" width="12.85546875" style="91" hidden="1"/>
    <col min="3589" max="3589" width="14.42578125" style="91" hidden="1"/>
    <col min="3590" max="3832" width="9.140625" style="91" hidden="1"/>
    <col min="3833" max="3833" width="9.5703125" style="91" hidden="1"/>
    <col min="3834" max="3834" width="12.42578125" style="91" hidden="1"/>
    <col min="3835" max="3835" width="12" style="91" hidden="1"/>
    <col min="3836" max="3836" width="12.85546875" style="91" hidden="1"/>
    <col min="3837" max="3837" width="11.140625" style="91" hidden="1"/>
    <col min="3838" max="3838" width="15.140625" style="91" hidden="1"/>
    <col min="3839" max="3839" width="14.140625" style="91" hidden="1"/>
    <col min="3840" max="3840" width="13.140625" style="91" hidden="1"/>
    <col min="3841" max="3841" width="13.42578125" style="91" hidden="1"/>
    <col min="3842" max="3842" width="14.28515625" style="91" hidden="1"/>
    <col min="3843" max="3843" width="13.42578125" style="91" hidden="1"/>
    <col min="3844" max="3844" width="12.85546875" style="91" hidden="1"/>
    <col min="3845" max="3845" width="14.42578125" style="91" hidden="1"/>
    <col min="3846" max="4088" width="9.140625" style="91" hidden="1"/>
    <col min="4089" max="4089" width="9.5703125" style="91" hidden="1"/>
    <col min="4090" max="4090" width="12.42578125" style="91" hidden="1"/>
    <col min="4091" max="4091" width="12" style="91" hidden="1"/>
    <col min="4092" max="4092" width="12.85546875" style="91" hidden="1"/>
    <col min="4093" max="4093" width="11.140625" style="91" hidden="1"/>
    <col min="4094" max="4094" width="15.140625" style="91" hidden="1"/>
    <col min="4095" max="4095" width="14.140625" style="91" hidden="1"/>
    <col min="4096" max="4096" width="13.140625" style="91" hidden="1"/>
    <col min="4097" max="4097" width="13.42578125" style="91" hidden="1"/>
    <col min="4098" max="4098" width="14.28515625" style="91" hidden="1"/>
    <col min="4099" max="4099" width="13.42578125" style="91" hidden="1"/>
    <col min="4100" max="4100" width="12.85546875" style="91" hidden="1"/>
    <col min="4101" max="4101" width="14.42578125" style="91" hidden="1"/>
    <col min="4102" max="4344" width="9.140625" style="91" hidden="1"/>
    <col min="4345" max="4345" width="9.5703125" style="91" hidden="1"/>
    <col min="4346" max="4346" width="12.42578125" style="91" hidden="1"/>
    <col min="4347" max="4347" width="12" style="91" hidden="1"/>
    <col min="4348" max="4348" width="12.85546875" style="91" hidden="1"/>
    <col min="4349" max="4349" width="11.140625" style="91" hidden="1"/>
    <col min="4350" max="4350" width="15.140625" style="91" hidden="1"/>
    <col min="4351" max="4351" width="14.140625" style="91" hidden="1"/>
    <col min="4352" max="4352" width="13.140625" style="91" hidden="1"/>
    <col min="4353" max="4353" width="13.42578125" style="91" hidden="1"/>
    <col min="4354" max="4354" width="14.28515625" style="91" hidden="1"/>
    <col min="4355" max="4355" width="13.42578125" style="91" hidden="1"/>
    <col min="4356" max="4356" width="12.85546875" style="91" hidden="1"/>
    <col min="4357" max="4357" width="14.42578125" style="91" hidden="1"/>
    <col min="4358" max="4600" width="9.140625" style="91" hidden="1"/>
    <col min="4601" max="4601" width="9.5703125" style="91" hidden="1"/>
    <col min="4602" max="4602" width="12.42578125" style="91" hidden="1"/>
    <col min="4603" max="4603" width="12" style="91" hidden="1"/>
    <col min="4604" max="4604" width="12.85546875" style="91" hidden="1"/>
    <col min="4605" max="4605" width="11.140625" style="91" hidden="1"/>
    <col min="4606" max="4606" width="15.140625" style="91" hidden="1"/>
    <col min="4607" max="4607" width="14.140625" style="91" hidden="1"/>
    <col min="4608" max="4608" width="13.140625" style="91" hidden="1"/>
    <col min="4609" max="4609" width="13.42578125" style="91" hidden="1"/>
    <col min="4610" max="4610" width="14.28515625" style="91" hidden="1"/>
    <col min="4611" max="4611" width="13.42578125" style="91" hidden="1"/>
    <col min="4612" max="4612" width="12.85546875" style="91" hidden="1"/>
    <col min="4613" max="4613" width="14.42578125" style="91" hidden="1"/>
    <col min="4614" max="4856" width="9.140625" style="91" hidden="1"/>
    <col min="4857" max="4857" width="9.5703125" style="91" hidden="1"/>
    <col min="4858" max="4858" width="12.42578125" style="91" hidden="1"/>
    <col min="4859" max="4859" width="12" style="91" hidden="1"/>
    <col min="4860" max="4860" width="12.85546875" style="91" hidden="1"/>
    <col min="4861" max="4861" width="11.140625" style="91" hidden="1"/>
    <col min="4862" max="4862" width="15.140625" style="91" hidden="1"/>
    <col min="4863" max="4863" width="14.140625" style="91" hidden="1"/>
    <col min="4864" max="4864" width="13.140625" style="91" hidden="1"/>
    <col min="4865" max="4865" width="13.42578125" style="91" hidden="1"/>
    <col min="4866" max="4866" width="14.28515625" style="91" hidden="1"/>
    <col min="4867" max="4867" width="13.42578125" style="91" hidden="1"/>
    <col min="4868" max="4868" width="12.85546875" style="91" hidden="1"/>
    <col min="4869" max="4869" width="14.42578125" style="91" hidden="1"/>
    <col min="4870" max="5112" width="9.140625" style="91" hidden="1"/>
    <col min="5113" max="5113" width="9.5703125" style="91" hidden="1"/>
    <col min="5114" max="5114" width="12.42578125" style="91" hidden="1"/>
    <col min="5115" max="5115" width="12" style="91" hidden="1"/>
    <col min="5116" max="5116" width="12.85546875" style="91" hidden="1"/>
    <col min="5117" max="5117" width="11.140625" style="91" hidden="1"/>
    <col min="5118" max="5118" width="15.140625" style="91" hidden="1"/>
    <col min="5119" max="5119" width="14.140625" style="91" hidden="1"/>
    <col min="5120" max="5120" width="13.140625" style="91" hidden="1"/>
    <col min="5121" max="5121" width="13.42578125" style="91" hidden="1"/>
    <col min="5122" max="5122" width="14.28515625" style="91" hidden="1"/>
    <col min="5123" max="5123" width="13.42578125" style="91" hidden="1"/>
    <col min="5124" max="5124" width="12.85546875" style="91" hidden="1"/>
    <col min="5125" max="5125" width="14.42578125" style="91" hidden="1"/>
    <col min="5126" max="5368" width="9.140625" style="91" hidden="1"/>
    <col min="5369" max="5369" width="9.5703125" style="91" hidden="1"/>
    <col min="5370" max="5370" width="12.42578125" style="91" hidden="1"/>
    <col min="5371" max="5371" width="12" style="91" hidden="1"/>
    <col min="5372" max="5372" width="12.85546875" style="91" hidden="1"/>
    <col min="5373" max="5373" width="11.140625" style="91" hidden="1"/>
    <col min="5374" max="5374" width="15.140625" style="91" hidden="1"/>
    <col min="5375" max="5375" width="14.140625" style="91" hidden="1"/>
    <col min="5376" max="5376" width="13.140625" style="91" hidden="1"/>
    <col min="5377" max="5377" width="13.42578125" style="91" hidden="1"/>
    <col min="5378" max="5378" width="14.28515625" style="91" hidden="1"/>
    <col min="5379" max="5379" width="13.42578125" style="91" hidden="1"/>
    <col min="5380" max="5380" width="12.85546875" style="91" hidden="1"/>
    <col min="5381" max="5381" width="14.42578125" style="91" hidden="1"/>
    <col min="5382" max="5624" width="9.140625" style="91" hidden="1"/>
    <col min="5625" max="5625" width="9.5703125" style="91" hidden="1"/>
    <col min="5626" max="5626" width="12.42578125" style="91" hidden="1"/>
    <col min="5627" max="5627" width="12" style="91" hidden="1"/>
    <col min="5628" max="5628" width="12.85546875" style="91" hidden="1"/>
    <col min="5629" max="5629" width="11.140625" style="91" hidden="1"/>
    <col min="5630" max="5630" width="15.140625" style="91" hidden="1"/>
    <col min="5631" max="5631" width="14.140625" style="91" hidden="1"/>
    <col min="5632" max="5632" width="13.140625" style="91" hidden="1"/>
    <col min="5633" max="5633" width="13.42578125" style="91" hidden="1"/>
    <col min="5634" max="5634" width="14.28515625" style="91" hidden="1"/>
    <col min="5635" max="5635" width="13.42578125" style="91" hidden="1"/>
    <col min="5636" max="5636" width="12.85546875" style="91" hidden="1"/>
    <col min="5637" max="5637" width="14.42578125" style="91" hidden="1"/>
    <col min="5638" max="5880" width="9.140625" style="91" hidden="1"/>
    <col min="5881" max="5881" width="9.5703125" style="91" hidden="1"/>
    <col min="5882" max="5882" width="12.42578125" style="91" hidden="1"/>
    <col min="5883" max="5883" width="12" style="91" hidden="1"/>
    <col min="5884" max="5884" width="12.85546875" style="91" hidden="1"/>
    <col min="5885" max="5885" width="11.140625" style="91" hidden="1"/>
    <col min="5886" max="5886" width="15.140625" style="91" hidden="1"/>
    <col min="5887" max="5887" width="14.140625" style="91" hidden="1"/>
    <col min="5888" max="5888" width="13.140625" style="91" hidden="1"/>
    <col min="5889" max="5889" width="13.42578125" style="91" hidden="1"/>
    <col min="5890" max="5890" width="14.28515625" style="91" hidden="1"/>
    <col min="5891" max="5891" width="13.42578125" style="91" hidden="1"/>
    <col min="5892" max="5892" width="12.85546875" style="91" hidden="1"/>
    <col min="5893" max="5893" width="14.42578125" style="91" hidden="1"/>
    <col min="5894" max="6136" width="9.140625" style="91" hidden="1"/>
    <col min="6137" max="6137" width="9.5703125" style="91" hidden="1"/>
    <col min="6138" max="6138" width="12.42578125" style="91" hidden="1"/>
    <col min="6139" max="6139" width="12" style="91" hidden="1"/>
    <col min="6140" max="6140" width="12.85546875" style="91" hidden="1"/>
    <col min="6141" max="6141" width="11.140625" style="91" hidden="1"/>
    <col min="6142" max="6142" width="15.140625" style="91" hidden="1"/>
    <col min="6143" max="6143" width="14.140625" style="91" hidden="1"/>
    <col min="6144" max="6144" width="13.140625" style="91" hidden="1"/>
    <col min="6145" max="6145" width="13.42578125" style="91" hidden="1"/>
    <col min="6146" max="6146" width="14.28515625" style="91" hidden="1"/>
    <col min="6147" max="6147" width="13.42578125" style="91" hidden="1"/>
    <col min="6148" max="6148" width="12.85546875" style="91" hidden="1"/>
    <col min="6149" max="6149" width="14.42578125" style="91" hidden="1"/>
    <col min="6150" max="6392" width="9.140625" style="91" hidden="1"/>
    <col min="6393" max="6393" width="9.5703125" style="91" hidden="1"/>
    <col min="6394" max="6394" width="12.42578125" style="91" hidden="1"/>
    <col min="6395" max="6395" width="12" style="91" hidden="1"/>
    <col min="6396" max="6396" width="12.85546875" style="91" hidden="1"/>
    <col min="6397" max="6397" width="11.140625" style="91" hidden="1"/>
    <col min="6398" max="6398" width="15.140625" style="91" hidden="1"/>
    <col min="6399" max="6399" width="14.140625" style="91" hidden="1"/>
    <col min="6400" max="6400" width="13.140625" style="91" hidden="1"/>
    <col min="6401" max="6401" width="13.42578125" style="91" hidden="1"/>
    <col min="6402" max="6402" width="14.28515625" style="91" hidden="1"/>
    <col min="6403" max="6403" width="13.42578125" style="91" hidden="1"/>
    <col min="6404" max="6404" width="12.85546875" style="91" hidden="1"/>
    <col min="6405" max="6405" width="14.42578125" style="91" hidden="1"/>
    <col min="6406" max="6648" width="9.140625" style="91" hidden="1"/>
    <col min="6649" max="6649" width="9.5703125" style="91" hidden="1"/>
    <col min="6650" max="6650" width="12.42578125" style="91" hidden="1"/>
    <col min="6651" max="6651" width="12" style="91" hidden="1"/>
    <col min="6652" max="6652" width="12.85546875" style="91" hidden="1"/>
    <col min="6653" max="6653" width="11.140625" style="91" hidden="1"/>
    <col min="6654" max="6654" width="15.140625" style="91" hidden="1"/>
    <col min="6655" max="6655" width="14.140625" style="91" hidden="1"/>
    <col min="6656" max="6656" width="13.140625" style="91" hidden="1"/>
    <col min="6657" max="6657" width="13.42578125" style="91" hidden="1"/>
    <col min="6658" max="6658" width="14.28515625" style="91" hidden="1"/>
    <col min="6659" max="6659" width="13.42578125" style="91" hidden="1"/>
    <col min="6660" max="6660" width="12.85546875" style="91" hidden="1"/>
    <col min="6661" max="6661" width="14.42578125" style="91" hidden="1"/>
    <col min="6662" max="6904" width="9.140625" style="91" hidden="1"/>
    <col min="6905" max="6905" width="9.5703125" style="91" hidden="1"/>
    <col min="6906" max="6906" width="12.42578125" style="91" hidden="1"/>
    <col min="6907" max="6907" width="12" style="91" hidden="1"/>
    <col min="6908" max="6908" width="12.85546875" style="91" hidden="1"/>
    <col min="6909" max="6909" width="11.140625" style="91" hidden="1"/>
    <col min="6910" max="6910" width="15.140625" style="91" hidden="1"/>
    <col min="6911" max="6911" width="14.140625" style="91" hidden="1"/>
    <col min="6912" max="6912" width="13.140625" style="91" hidden="1"/>
    <col min="6913" max="6913" width="13.42578125" style="91" hidden="1"/>
    <col min="6914" max="6914" width="14.28515625" style="91" hidden="1"/>
    <col min="6915" max="6915" width="13.42578125" style="91" hidden="1"/>
    <col min="6916" max="6916" width="12.85546875" style="91" hidden="1"/>
    <col min="6917" max="6917" width="14.42578125" style="91" hidden="1"/>
    <col min="6918" max="7160" width="9.140625" style="91" hidden="1"/>
    <col min="7161" max="7161" width="9.5703125" style="91" hidden="1"/>
    <col min="7162" max="7162" width="12.42578125" style="91" hidden="1"/>
    <col min="7163" max="7163" width="12" style="91" hidden="1"/>
    <col min="7164" max="7164" width="12.85546875" style="91" hidden="1"/>
    <col min="7165" max="7165" width="11.140625" style="91" hidden="1"/>
    <col min="7166" max="7166" width="15.140625" style="91" hidden="1"/>
    <col min="7167" max="7167" width="14.140625" style="91" hidden="1"/>
    <col min="7168" max="7168" width="13.140625" style="91" hidden="1"/>
    <col min="7169" max="7169" width="13.42578125" style="91" hidden="1"/>
    <col min="7170" max="7170" width="14.28515625" style="91" hidden="1"/>
    <col min="7171" max="7171" width="13.42578125" style="91" hidden="1"/>
    <col min="7172" max="7172" width="12.85546875" style="91" hidden="1"/>
    <col min="7173" max="7173" width="14.42578125" style="91" hidden="1"/>
    <col min="7174" max="7416" width="9.140625" style="91" hidden="1"/>
    <col min="7417" max="7417" width="9.5703125" style="91" hidden="1"/>
    <col min="7418" max="7418" width="12.42578125" style="91" hidden="1"/>
    <col min="7419" max="7419" width="12" style="91" hidden="1"/>
    <col min="7420" max="7420" width="12.85546875" style="91" hidden="1"/>
    <col min="7421" max="7421" width="11.140625" style="91" hidden="1"/>
    <col min="7422" max="7422" width="15.140625" style="91" hidden="1"/>
    <col min="7423" max="7423" width="14.140625" style="91" hidden="1"/>
    <col min="7424" max="7424" width="13.140625" style="91" hidden="1"/>
    <col min="7425" max="7425" width="13.42578125" style="91" hidden="1"/>
    <col min="7426" max="7426" width="14.28515625" style="91" hidden="1"/>
    <col min="7427" max="7427" width="13.42578125" style="91" hidden="1"/>
    <col min="7428" max="7428" width="12.85546875" style="91" hidden="1"/>
    <col min="7429" max="7429" width="14.42578125" style="91" hidden="1"/>
    <col min="7430" max="7672" width="9.140625" style="91" hidden="1"/>
    <col min="7673" max="7673" width="9.5703125" style="91" hidden="1"/>
    <col min="7674" max="7674" width="12.42578125" style="91" hidden="1"/>
    <col min="7675" max="7675" width="12" style="91" hidden="1"/>
    <col min="7676" max="7676" width="12.85546875" style="91" hidden="1"/>
    <col min="7677" max="7677" width="11.140625" style="91" hidden="1"/>
    <col min="7678" max="7678" width="15.140625" style="91" hidden="1"/>
    <col min="7679" max="7679" width="14.140625" style="91" hidden="1"/>
    <col min="7680" max="7680" width="13.140625" style="91" hidden="1"/>
    <col min="7681" max="7681" width="13.42578125" style="91" hidden="1"/>
    <col min="7682" max="7682" width="14.28515625" style="91" hidden="1"/>
    <col min="7683" max="7683" width="13.42578125" style="91" hidden="1"/>
    <col min="7684" max="7684" width="12.85546875" style="91" hidden="1"/>
    <col min="7685" max="7685" width="14.42578125" style="91" hidden="1"/>
    <col min="7686" max="7928" width="9.140625" style="91" hidden="1"/>
    <col min="7929" max="7929" width="9.5703125" style="91" hidden="1"/>
    <col min="7930" max="7930" width="12.42578125" style="91" hidden="1"/>
    <col min="7931" max="7931" width="12" style="91" hidden="1"/>
    <col min="7932" max="7932" width="12.85546875" style="91" hidden="1"/>
    <col min="7933" max="7933" width="11.140625" style="91" hidden="1"/>
    <col min="7934" max="7934" width="15.140625" style="91" hidden="1"/>
    <col min="7935" max="7935" width="14.140625" style="91" hidden="1"/>
    <col min="7936" max="7936" width="13.140625" style="91" hidden="1"/>
    <col min="7937" max="7937" width="13.42578125" style="91" hidden="1"/>
    <col min="7938" max="7938" width="14.28515625" style="91" hidden="1"/>
    <col min="7939" max="7939" width="13.42578125" style="91" hidden="1"/>
    <col min="7940" max="7940" width="12.85546875" style="91" hidden="1"/>
    <col min="7941" max="7941" width="14.42578125" style="91" hidden="1"/>
    <col min="7942" max="8184" width="9.140625" style="91" hidden="1"/>
    <col min="8185" max="8185" width="9.5703125" style="91" hidden="1"/>
    <col min="8186" max="8186" width="12.42578125" style="91" hidden="1"/>
    <col min="8187" max="8187" width="12" style="91" hidden="1"/>
    <col min="8188" max="8188" width="12.85546875" style="91" hidden="1"/>
    <col min="8189" max="8189" width="11.140625" style="91" hidden="1"/>
    <col min="8190" max="8190" width="15.140625" style="91" hidden="1"/>
    <col min="8191" max="8191" width="14.140625" style="91" hidden="1"/>
    <col min="8192" max="8192" width="13.140625" style="91" hidden="1"/>
    <col min="8193" max="8193" width="13.42578125" style="91" hidden="1"/>
    <col min="8194" max="8194" width="14.28515625" style="91" hidden="1"/>
    <col min="8195" max="8195" width="13.42578125" style="91" hidden="1"/>
    <col min="8196" max="8196" width="12.85546875" style="91" hidden="1"/>
    <col min="8197" max="8197" width="14.42578125" style="91" hidden="1"/>
    <col min="8198" max="8440" width="9.140625" style="91" hidden="1"/>
    <col min="8441" max="8441" width="9.5703125" style="91" hidden="1"/>
    <col min="8442" max="8442" width="12.42578125" style="91" hidden="1"/>
    <col min="8443" max="8443" width="12" style="91" hidden="1"/>
    <col min="8444" max="8444" width="12.85546875" style="91" hidden="1"/>
    <col min="8445" max="8445" width="11.140625" style="91" hidden="1"/>
    <col min="8446" max="8446" width="15.140625" style="91" hidden="1"/>
    <col min="8447" max="8447" width="14.140625" style="91" hidden="1"/>
    <col min="8448" max="8448" width="13.140625" style="91" hidden="1"/>
    <col min="8449" max="8449" width="13.42578125" style="91" hidden="1"/>
    <col min="8450" max="8450" width="14.28515625" style="91" hidden="1"/>
    <col min="8451" max="8451" width="13.42578125" style="91" hidden="1"/>
    <col min="8452" max="8452" width="12.85546875" style="91" hidden="1"/>
    <col min="8453" max="8453" width="14.42578125" style="91" hidden="1"/>
    <col min="8454" max="8696" width="9.140625" style="91" hidden="1"/>
    <col min="8697" max="8697" width="9.5703125" style="91" hidden="1"/>
    <col min="8698" max="8698" width="12.42578125" style="91" hidden="1"/>
    <col min="8699" max="8699" width="12" style="91" hidden="1"/>
    <col min="8700" max="8700" width="12.85546875" style="91" hidden="1"/>
    <col min="8701" max="8701" width="11.140625" style="91" hidden="1"/>
    <col min="8702" max="8702" width="15.140625" style="91" hidden="1"/>
    <col min="8703" max="8703" width="14.140625" style="91" hidden="1"/>
    <col min="8704" max="8704" width="13.140625" style="91" hidden="1"/>
    <col min="8705" max="8705" width="13.42578125" style="91" hidden="1"/>
    <col min="8706" max="8706" width="14.28515625" style="91" hidden="1"/>
    <col min="8707" max="8707" width="13.42578125" style="91" hidden="1"/>
    <col min="8708" max="8708" width="12.85546875" style="91" hidden="1"/>
    <col min="8709" max="8709" width="14.42578125" style="91" hidden="1"/>
    <col min="8710" max="8952" width="9.140625" style="91" hidden="1"/>
    <col min="8953" max="8953" width="9.5703125" style="91" hidden="1"/>
    <col min="8954" max="8954" width="12.42578125" style="91" hidden="1"/>
    <col min="8955" max="8955" width="12" style="91" hidden="1"/>
    <col min="8956" max="8956" width="12.85546875" style="91" hidden="1"/>
    <col min="8957" max="8957" width="11.140625" style="91" hidden="1"/>
    <col min="8958" max="8958" width="15.140625" style="91" hidden="1"/>
    <col min="8959" max="8959" width="14.140625" style="91" hidden="1"/>
    <col min="8960" max="8960" width="13.140625" style="91" hidden="1"/>
    <col min="8961" max="8961" width="13.42578125" style="91" hidden="1"/>
    <col min="8962" max="8962" width="14.28515625" style="91" hidden="1"/>
    <col min="8963" max="8963" width="13.42578125" style="91" hidden="1"/>
    <col min="8964" max="8964" width="12.85546875" style="91" hidden="1"/>
    <col min="8965" max="8965" width="14.42578125" style="91" hidden="1"/>
    <col min="8966" max="9208" width="9.140625" style="91" hidden="1"/>
    <col min="9209" max="9209" width="9.5703125" style="91" hidden="1"/>
    <col min="9210" max="9210" width="12.42578125" style="91" hidden="1"/>
    <col min="9211" max="9211" width="12" style="91" hidden="1"/>
    <col min="9212" max="9212" width="12.85546875" style="91" hidden="1"/>
    <col min="9213" max="9213" width="11.140625" style="91" hidden="1"/>
    <col min="9214" max="9214" width="15.140625" style="91" hidden="1"/>
    <col min="9215" max="9215" width="14.140625" style="91" hidden="1"/>
    <col min="9216" max="9216" width="13.140625" style="91" hidden="1"/>
    <col min="9217" max="9217" width="13.42578125" style="91" hidden="1"/>
    <col min="9218" max="9218" width="14.28515625" style="91" hidden="1"/>
    <col min="9219" max="9219" width="13.42578125" style="91" hidden="1"/>
    <col min="9220" max="9220" width="12.85546875" style="91" hidden="1"/>
    <col min="9221" max="9221" width="14.42578125" style="91" hidden="1"/>
    <col min="9222" max="9464" width="9.140625" style="91" hidden="1"/>
    <col min="9465" max="9465" width="9.5703125" style="91" hidden="1"/>
    <col min="9466" max="9466" width="12.42578125" style="91" hidden="1"/>
    <col min="9467" max="9467" width="12" style="91" hidden="1"/>
    <col min="9468" max="9468" width="12.85546875" style="91" hidden="1"/>
    <col min="9469" max="9469" width="11.140625" style="91" hidden="1"/>
    <col min="9470" max="9470" width="15.140625" style="91" hidden="1"/>
    <col min="9471" max="9471" width="14.140625" style="91" hidden="1"/>
    <col min="9472" max="9472" width="13.140625" style="91" hidden="1"/>
    <col min="9473" max="9473" width="13.42578125" style="91" hidden="1"/>
    <col min="9474" max="9474" width="14.28515625" style="91" hidden="1"/>
    <col min="9475" max="9475" width="13.42578125" style="91" hidden="1"/>
    <col min="9476" max="9476" width="12.85546875" style="91" hidden="1"/>
    <col min="9477" max="9477" width="14.42578125" style="91" hidden="1"/>
    <col min="9478" max="9720" width="9.140625" style="91" hidden="1"/>
    <col min="9721" max="9721" width="9.5703125" style="91" hidden="1"/>
    <col min="9722" max="9722" width="12.42578125" style="91" hidden="1"/>
    <col min="9723" max="9723" width="12" style="91" hidden="1"/>
    <col min="9724" max="9724" width="12.85546875" style="91" hidden="1"/>
    <col min="9725" max="9725" width="11.140625" style="91" hidden="1"/>
    <col min="9726" max="9726" width="15.140625" style="91" hidden="1"/>
    <col min="9727" max="9727" width="14.140625" style="91" hidden="1"/>
    <col min="9728" max="9728" width="13.140625" style="91" hidden="1"/>
    <col min="9729" max="9729" width="13.42578125" style="91" hidden="1"/>
    <col min="9730" max="9730" width="14.28515625" style="91" hidden="1"/>
    <col min="9731" max="9731" width="13.42578125" style="91" hidden="1"/>
    <col min="9732" max="9732" width="12.85546875" style="91" hidden="1"/>
    <col min="9733" max="9733" width="14.42578125" style="91" hidden="1"/>
    <col min="9734" max="9976" width="9.140625" style="91" hidden="1"/>
    <col min="9977" max="9977" width="9.5703125" style="91" hidden="1"/>
    <col min="9978" max="9978" width="12.42578125" style="91" hidden="1"/>
    <col min="9979" max="9979" width="12" style="91" hidden="1"/>
    <col min="9980" max="9980" width="12.85546875" style="91" hidden="1"/>
    <col min="9981" max="9981" width="11.140625" style="91" hidden="1"/>
    <col min="9982" max="9982" width="15.140625" style="91" hidden="1"/>
    <col min="9983" max="9983" width="14.140625" style="91" hidden="1"/>
    <col min="9984" max="9984" width="13.140625" style="91" hidden="1"/>
    <col min="9985" max="9985" width="13.42578125" style="91" hidden="1"/>
    <col min="9986" max="9986" width="14.28515625" style="91" hidden="1"/>
    <col min="9987" max="9987" width="13.42578125" style="91" hidden="1"/>
    <col min="9988" max="9988" width="12.85546875" style="91" hidden="1"/>
    <col min="9989" max="9989" width="14.42578125" style="91" hidden="1"/>
    <col min="9990" max="10232" width="9.140625" style="91" hidden="1"/>
    <col min="10233" max="10233" width="9.5703125" style="91" hidden="1"/>
    <col min="10234" max="10234" width="12.42578125" style="91" hidden="1"/>
    <col min="10235" max="10235" width="12" style="91" hidden="1"/>
    <col min="10236" max="10236" width="12.85546875" style="91" hidden="1"/>
    <col min="10237" max="10237" width="11.140625" style="91" hidden="1"/>
    <col min="10238" max="10238" width="15.140625" style="91" hidden="1"/>
    <col min="10239" max="10239" width="14.140625" style="91" hidden="1"/>
    <col min="10240" max="10240" width="13.140625" style="91" hidden="1"/>
    <col min="10241" max="10241" width="13.42578125" style="91" hidden="1"/>
    <col min="10242" max="10242" width="14.28515625" style="91" hidden="1"/>
    <col min="10243" max="10243" width="13.42578125" style="91" hidden="1"/>
    <col min="10244" max="10244" width="12.85546875" style="91" hidden="1"/>
    <col min="10245" max="10245" width="14.42578125" style="91" hidden="1"/>
    <col min="10246" max="10488" width="9.140625" style="91" hidden="1"/>
    <col min="10489" max="10489" width="9.5703125" style="91" hidden="1"/>
    <col min="10490" max="10490" width="12.42578125" style="91" hidden="1"/>
    <col min="10491" max="10491" width="12" style="91" hidden="1"/>
    <col min="10492" max="10492" width="12.85546875" style="91" hidden="1"/>
    <col min="10493" max="10493" width="11.140625" style="91" hidden="1"/>
    <col min="10494" max="10494" width="15.140625" style="91" hidden="1"/>
    <col min="10495" max="10495" width="14.140625" style="91" hidden="1"/>
    <col min="10496" max="10496" width="13.140625" style="91" hidden="1"/>
    <col min="10497" max="10497" width="13.42578125" style="91" hidden="1"/>
    <col min="10498" max="10498" width="14.28515625" style="91" hidden="1"/>
    <col min="10499" max="10499" width="13.42578125" style="91" hidden="1"/>
    <col min="10500" max="10500" width="12.85546875" style="91" hidden="1"/>
    <col min="10501" max="10501" width="14.42578125" style="91" hidden="1"/>
    <col min="10502" max="10744" width="9.140625" style="91" hidden="1"/>
    <col min="10745" max="10745" width="9.5703125" style="91" hidden="1"/>
    <col min="10746" max="10746" width="12.42578125" style="91" hidden="1"/>
    <col min="10747" max="10747" width="12" style="91" hidden="1"/>
    <col min="10748" max="10748" width="12.85546875" style="91" hidden="1"/>
    <col min="10749" max="10749" width="11.140625" style="91" hidden="1"/>
    <col min="10750" max="10750" width="15.140625" style="91" hidden="1"/>
    <col min="10751" max="10751" width="14.140625" style="91" hidden="1"/>
    <col min="10752" max="10752" width="13.140625" style="91" hidden="1"/>
    <col min="10753" max="10753" width="13.42578125" style="91" hidden="1"/>
    <col min="10754" max="10754" width="14.28515625" style="91" hidden="1"/>
    <col min="10755" max="10755" width="13.42578125" style="91" hidden="1"/>
    <col min="10756" max="10756" width="12.85546875" style="91" hidden="1"/>
    <col min="10757" max="10757" width="14.42578125" style="91" hidden="1"/>
    <col min="10758" max="11000" width="9.140625" style="91" hidden="1"/>
    <col min="11001" max="11001" width="9.5703125" style="91" hidden="1"/>
    <col min="11002" max="11002" width="12.42578125" style="91" hidden="1"/>
    <col min="11003" max="11003" width="12" style="91" hidden="1"/>
    <col min="11004" max="11004" width="12.85546875" style="91" hidden="1"/>
    <col min="11005" max="11005" width="11.140625" style="91" hidden="1"/>
    <col min="11006" max="11006" width="15.140625" style="91" hidden="1"/>
    <col min="11007" max="11007" width="14.140625" style="91" hidden="1"/>
    <col min="11008" max="11008" width="13.140625" style="91" hidden="1"/>
    <col min="11009" max="11009" width="13.42578125" style="91" hidden="1"/>
    <col min="11010" max="11010" width="14.28515625" style="91" hidden="1"/>
    <col min="11011" max="11011" width="13.42578125" style="91" hidden="1"/>
    <col min="11012" max="11012" width="12.85546875" style="91" hidden="1"/>
    <col min="11013" max="11013" width="14.42578125" style="91" hidden="1"/>
    <col min="11014" max="11256" width="9.140625" style="91" hidden="1"/>
    <col min="11257" max="11257" width="9.5703125" style="91" hidden="1"/>
    <col min="11258" max="11258" width="12.42578125" style="91" hidden="1"/>
    <col min="11259" max="11259" width="12" style="91" hidden="1"/>
    <col min="11260" max="11260" width="12.85546875" style="91" hidden="1"/>
    <col min="11261" max="11261" width="11.140625" style="91" hidden="1"/>
    <col min="11262" max="11262" width="15.140625" style="91" hidden="1"/>
    <col min="11263" max="11263" width="14.140625" style="91" hidden="1"/>
    <col min="11264" max="11264" width="13.140625" style="91" hidden="1"/>
    <col min="11265" max="11265" width="13.42578125" style="91" hidden="1"/>
    <col min="11266" max="11266" width="14.28515625" style="91" hidden="1"/>
    <col min="11267" max="11267" width="13.42578125" style="91" hidden="1"/>
    <col min="11268" max="11268" width="12.85546875" style="91" hidden="1"/>
    <col min="11269" max="11269" width="14.42578125" style="91" hidden="1"/>
    <col min="11270" max="11512" width="9.140625" style="91" hidden="1"/>
    <col min="11513" max="11513" width="9.5703125" style="91" hidden="1"/>
    <col min="11514" max="11514" width="12.42578125" style="91" hidden="1"/>
    <col min="11515" max="11515" width="12" style="91" hidden="1"/>
    <col min="11516" max="11516" width="12.85546875" style="91" hidden="1"/>
    <col min="11517" max="11517" width="11.140625" style="91" hidden="1"/>
    <col min="11518" max="11518" width="15.140625" style="91" hidden="1"/>
    <col min="11519" max="11519" width="14.140625" style="91" hidden="1"/>
    <col min="11520" max="11520" width="13.140625" style="91" hidden="1"/>
    <col min="11521" max="11521" width="13.42578125" style="91" hidden="1"/>
    <col min="11522" max="11522" width="14.28515625" style="91" hidden="1"/>
    <col min="11523" max="11523" width="13.42578125" style="91" hidden="1"/>
    <col min="11524" max="11524" width="12.85546875" style="91" hidden="1"/>
    <col min="11525" max="11525" width="14.42578125" style="91" hidden="1"/>
    <col min="11526" max="11768" width="9.140625" style="91" hidden="1"/>
    <col min="11769" max="11769" width="9.5703125" style="91" hidden="1"/>
    <col min="11770" max="11770" width="12.42578125" style="91" hidden="1"/>
    <col min="11771" max="11771" width="12" style="91" hidden="1"/>
    <col min="11772" max="11772" width="12.85546875" style="91" hidden="1"/>
    <col min="11773" max="11773" width="11.140625" style="91" hidden="1"/>
    <col min="11774" max="11774" width="15.140625" style="91" hidden="1"/>
    <col min="11775" max="11775" width="14.140625" style="91" hidden="1"/>
    <col min="11776" max="11776" width="13.140625" style="91" hidden="1"/>
    <col min="11777" max="11777" width="13.42578125" style="91" hidden="1"/>
    <col min="11778" max="11778" width="14.28515625" style="91" hidden="1"/>
    <col min="11779" max="11779" width="13.42578125" style="91" hidden="1"/>
    <col min="11780" max="11780" width="12.85546875" style="91" hidden="1"/>
    <col min="11781" max="11781" width="14.42578125" style="91" hidden="1"/>
    <col min="11782" max="12024" width="9.140625" style="91" hidden="1"/>
    <col min="12025" max="12025" width="9.5703125" style="91" hidden="1"/>
    <col min="12026" max="12026" width="12.42578125" style="91" hidden="1"/>
    <col min="12027" max="12027" width="12" style="91" hidden="1"/>
    <col min="12028" max="12028" width="12.85546875" style="91" hidden="1"/>
    <col min="12029" max="12029" width="11.140625" style="91" hidden="1"/>
    <col min="12030" max="12030" width="15.140625" style="91" hidden="1"/>
    <col min="12031" max="12031" width="14.140625" style="91" hidden="1"/>
    <col min="12032" max="12032" width="13.140625" style="91" hidden="1"/>
    <col min="12033" max="12033" width="13.42578125" style="91" hidden="1"/>
    <col min="12034" max="12034" width="14.28515625" style="91" hidden="1"/>
    <col min="12035" max="12035" width="13.42578125" style="91" hidden="1"/>
    <col min="12036" max="12036" width="12.85546875" style="91" hidden="1"/>
    <col min="12037" max="12037" width="14.42578125" style="91" hidden="1"/>
    <col min="12038" max="12280" width="9.140625" style="91" hidden="1"/>
    <col min="12281" max="12281" width="9.5703125" style="91" hidden="1"/>
    <col min="12282" max="12282" width="12.42578125" style="91" hidden="1"/>
    <col min="12283" max="12283" width="12" style="91" hidden="1"/>
    <col min="12284" max="12284" width="12.85546875" style="91" hidden="1"/>
    <col min="12285" max="12285" width="11.140625" style="91" hidden="1"/>
    <col min="12286" max="12286" width="15.140625" style="91" hidden="1"/>
    <col min="12287" max="12287" width="14.140625" style="91" hidden="1"/>
    <col min="12288" max="12288" width="13.140625" style="91" hidden="1"/>
    <col min="12289" max="12289" width="13.42578125" style="91" hidden="1"/>
    <col min="12290" max="12290" width="14.28515625" style="91" hidden="1"/>
    <col min="12291" max="12291" width="13.42578125" style="91" hidden="1"/>
    <col min="12292" max="12292" width="12.85546875" style="91" hidden="1"/>
    <col min="12293" max="12293" width="14.42578125" style="91" hidden="1"/>
    <col min="12294" max="12536" width="9.140625" style="91" hidden="1"/>
    <col min="12537" max="12537" width="9.5703125" style="91" hidden="1"/>
    <col min="12538" max="12538" width="12.42578125" style="91" hidden="1"/>
    <col min="12539" max="12539" width="12" style="91" hidden="1"/>
    <col min="12540" max="12540" width="12.85546875" style="91" hidden="1"/>
    <col min="12541" max="12541" width="11.140625" style="91" hidden="1"/>
    <col min="12542" max="12542" width="15.140625" style="91" hidden="1"/>
    <col min="12543" max="12543" width="14.140625" style="91" hidden="1"/>
    <col min="12544" max="12544" width="13.140625" style="91" hidden="1"/>
    <col min="12545" max="12545" width="13.42578125" style="91" hidden="1"/>
    <col min="12546" max="12546" width="14.28515625" style="91" hidden="1"/>
    <col min="12547" max="12547" width="13.42578125" style="91" hidden="1"/>
    <col min="12548" max="12548" width="12.85546875" style="91" hidden="1"/>
    <col min="12549" max="12549" width="14.42578125" style="91" hidden="1"/>
    <col min="12550" max="12792" width="9.140625" style="91" hidden="1"/>
    <col min="12793" max="12793" width="9.5703125" style="91" hidden="1"/>
    <col min="12794" max="12794" width="12.42578125" style="91" hidden="1"/>
    <col min="12795" max="12795" width="12" style="91" hidden="1"/>
    <col min="12796" max="12796" width="12.85546875" style="91" hidden="1"/>
    <col min="12797" max="12797" width="11.140625" style="91" hidden="1"/>
    <col min="12798" max="12798" width="15.140625" style="91" hidden="1"/>
    <col min="12799" max="12799" width="14.140625" style="91" hidden="1"/>
    <col min="12800" max="12800" width="13.140625" style="91" hidden="1"/>
    <col min="12801" max="12801" width="13.42578125" style="91" hidden="1"/>
    <col min="12802" max="12802" width="14.28515625" style="91" hidden="1"/>
    <col min="12803" max="12803" width="13.42578125" style="91" hidden="1"/>
    <col min="12804" max="12804" width="12.85546875" style="91" hidden="1"/>
    <col min="12805" max="12805" width="14.42578125" style="91" hidden="1"/>
    <col min="12806" max="13048" width="9.140625" style="91" hidden="1"/>
    <col min="13049" max="13049" width="9.5703125" style="91" hidden="1"/>
    <col min="13050" max="13050" width="12.42578125" style="91" hidden="1"/>
    <col min="13051" max="13051" width="12" style="91" hidden="1"/>
    <col min="13052" max="13052" width="12.85546875" style="91" hidden="1"/>
    <col min="13053" max="13053" width="11.140625" style="91" hidden="1"/>
    <col min="13054" max="13054" width="15.140625" style="91" hidden="1"/>
    <col min="13055" max="13055" width="14.140625" style="91" hidden="1"/>
    <col min="13056" max="13056" width="13.140625" style="91" hidden="1"/>
    <col min="13057" max="13057" width="13.42578125" style="91" hidden="1"/>
    <col min="13058" max="13058" width="14.28515625" style="91" hidden="1"/>
    <col min="13059" max="13059" width="13.42578125" style="91" hidden="1"/>
    <col min="13060" max="13060" width="12.85546875" style="91" hidden="1"/>
    <col min="13061" max="13061" width="14.42578125" style="91" hidden="1"/>
    <col min="13062" max="13304" width="9.140625" style="91" hidden="1"/>
    <col min="13305" max="13305" width="9.5703125" style="91" hidden="1"/>
    <col min="13306" max="13306" width="12.42578125" style="91" hidden="1"/>
    <col min="13307" max="13307" width="12" style="91" hidden="1"/>
    <col min="13308" max="13308" width="12.85546875" style="91" hidden="1"/>
    <col min="13309" max="13309" width="11.140625" style="91" hidden="1"/>
    <col min="13310" max="13310" width="15.140625" style="91" hidden="1"/>
    <col min="13311" max="13311" width="14.140625" style="91" hidden="1"/>
    <col min="13312" max="13312" width="13.140625" style="91" hidden="1"/>
    <col min="13313" max="13313" width="13.42578125" style="91" hidden="1"/>
    <col min="13314" max="13314" width="14.28515625" style="91" hidden="1"/>
    <col min="13315" max="13315" width="13.42578125" style="91" hidden="1"/>
    <col min="13316" max="13316" width="12.85546875" style="91" hidden="1"/>
    <col min="13317" max="13317" width="14.42578125" style="91" hidden="1"/>
    <col min="13318" max="13560" width="9.140625" style="91" hidden="1"/>
    <col min="13561" max="13561" width="9.5703125" style="91" hidden="1"/>
    <col min="13562" max="13562" width="12.42578125" style="91" hidden="1"/>
    <col min="13563" max="13563" width="12" style="91" hidden="1"/>
    <col min="13564" max="13564" width="12.85546875" style="91" hidden="1"/>
    <col min="13565" max="13565" width="11.140625" style="91" hidden="1"/>
    <col min="13566" max="13566" width="15.140625" style="91" hidden="1"/>
    <col min="13567" max="13567" width="14.140625" style="91" hidden="1"/>
    <col min="13568" max="13568" width="13.140625" style="91" hidden="1"/>
    <col min="13569" max="13569" width="13.42578125" style="91" hidden="1"/>
    <col min="13570" max="13570" width="14.28515625" style="91" hidden="1"/>
    <col min="13571" max="13571" width="13.42578125" style="91" hidden="1"/>
    <col min="13572" max="13572" width="12.85546875" style="91" hidden="1"/>
    <col min="13573" max="13573" width="14.42578125" style="91" hidden="1"/>
    <col min="13574" max="13816" width="9.140625" style="91" hidden="1"/>
    <col min="13817" max="13817" width="9.5703125" style="91" hidden="1"/>
    <col min="13818" max="13818" width="12.42578125" style="91" hidden="1"/>
    <col min="13819" max="13819" width="12" style="91" hidden="1"/>
    <col min="13820" max="13820" width="12.85546875" style="91" hidden="1"/>
    <col min="13821" max="13821" width="11.140625" style="91" hidden="1"/>
    <col min="13822" max="13822" width="15.140625" style="91" hidden="1"/>
    <col min="13823" max="13823" width="14.140625" style="91" hidden="1"/>
    <col min="13824" max="13824" width="13.140625" style="91" hidden="1"/>
    <col min="13825" max="13825" width="13.42578125" style="91" hidden="1"/>
    <col min="13826" max="13826" width="14.28515625" style="91" hidden="1"/>
    <col min="13827" max="13827" width="13.42578125" style="91" hidden="1"/>
    <col min="13828" max="13828" width="12.85546875" style="91" hidden="1"/>
    <col min="13829" max="13829" width="14.42578125" style="91" hidden="1"/>
    <col min="13830" max="14072" width="9.140625" style="91" hidden="1"/>
    <col min="14073" max="14073" width="9.5703125" style="91" hidden="1"/>
    <col min="14074" max="14074" width="12.42578125" style="91" hidden="1"/>
    <col min="14075" max="14075" width="12" style="91" hidden="1"/>
    <col min="14076" max="14076" width="12.85546875" style="91" hidden="1"/>
    <col min="14077" max="14077" width="11.140625" style="91" hidden="1"/>
    <col min="14078" max="14078" width="15.140625" style="91" hidden="1"/>
    <col min="14079" max="14079" width="14.140625" style="91" hidden="1"/>
    <col min="14080" max="14080" width="13.140625" style="91" hidden="1"/>
    <col min="14081" max="14081" width="13.42578125" style="91" hidden="1"/>
    <col min="14082" max="14082" width="14.28515625" style="91" hidden="1"/>
    <col min="14083" max="14083" width="13.42578125" style="91" hidden="1"/>
    <col min="14084" max="14084" width="12.85546875" style="91" hidden="1"/>
    <col min="14085" max="14085" width="14.42578125" style="91" hidden="1"/>
    <col min="14086" max="14328" width="9.140625" style="91" hidden="1"/>
    <col min="14329" max="14329" width="9.5703125" style="91" hidden="1"/>
    <col min="14330" max="14330" width="12.42578125" style="91" hidden="1"/>
    <col min="14331" max="14331" width="12" style="91" hidden="1"/>
    <col min="14332" max="14332" width="12.85546875" style="91" hidden="1"/>
    <col min="14333" max="14333" width="11.140625" style="91" hidden="1"/>
    <col min="14334" max="14334" width="15.140625" style="91" hidden="1"/>
    <col min="14335" max="14335" width="14.140625" style="91" hidden="1"/>
    <col min="14336" max="14336" width="13.140625" style="91" hidden="1"/>
    <col min="14337" max="14337" width="13.42578125" style="91" hidden="1"/>
    <col min="14338" max="14338" width="14.28515625" style="91" hidden="1"/>
    <col min="14339" max="14339" width="13.42578125" style="91" hidden="1"/>
    <col min="14340" max="14340" width="12.85546875" style="91" hidden="1"/>
    <col min="14341" max="14341" width="14.42578125" style="91" hidden="1"/>
    <col min="14342" max="14584" width="9.140625" style="91" hidden="1"/>
    <col min="14585" max="14585" width="9.5703125" style="91" hidden="1"/>
    <col min="14586" max="14586" width="12.42578125" style="91" hidden="1"/>
    <col min="14587" max="14587" width="12" style="91" hidden="1"/>
    <col min="14588" max="14588" width="12.85546875" style="91" hidden="1"/>
    <col min="14589" max="14589" width="11.140625" style="91" hidden="1"/>
    <col min="14590" max="14590" width="15.140625" style="91" hidden="1"/>
    <col min="14591" max="14591" width="14.140625" style="91" hidden="1"/>
    <col min="14592" max="14592" width="13.140625" style="91" hidden="1"/>
    <col min="14593" max="14593" width="13.42578125" style="91" hidden="1"/>
    <col min="14594" max="14594" width="14.28515625" style="91" hidden="1"/>
    <col min="14595" max="14595" width="13.42578125" style="91" hidden="1"/>
    <col min="14596" max="14596" width="12.85546875" style="91" hidden="1"/>
    <col min="14597" max="14597" width="14.42578125" style="91" hidden="1"/>
    <col min="14598" max="14840" width="9.140625" style="91" hidden="1"/>
    <col min="14841" max="14841" width="9.5703125" style="91" hidden="1"/>
    <col min="14842" max="14842" width="12.42578125" style="91" hidden="1"/>
    <col min="14843" max="14843" width="12" style="91" hidden="1"/>
    <col min="14844" max="14844" width="12.85546875" style="91" hidden="1"/>
    <col min="14845" max="14845" width="11.140625" style="91" hidden="1"/>
    <col min="14846" max="14846" width="15.140625" style="91" hidden="1"/>
    <col min="14847" max="14847" width="14.140625" style="91" hidden="1"/>
    <col min="14848" max="14848" width="13.140625" style="91" hidden="1"/>
    <col min="14849" max="14849" width="13.42578125" style="91" hidden="1"/>
    <col min="14850" max="14850" width="14.28515625" style="91" hidden="1"/>
    <col min="14851" max="14851" width="13.42578125" style="91" hidden="1"/>
    <col min="14852" max="14852" width="12.85546875" style="91" hidden="1"/>
    <col min="14853" max="14853" width="14.42578125" style="91" hidden="1"/>
    <col min="14854" max="15096" width="9.140625" style="91" hidden="1"/>
    <col min="15097" max="15097" width="9.5703125" style="91" hidden="1"/>
    <col min="15098" max="15098" width="12.42578125" style="91" hidden="1"/>
    <col min="15099" max="15099" width="12" style="91" hidden="1"/>
    <col min="15100" max="15100" width="12.85546875" style="91" hidden="1"/>
    <col min="15101" max="15101" width="11.140625" style="91" hidden="1"/>
    <col min="15102" max="15102" width="15.140625" style="91" hidden="1"/>
    <col min="15103" max="15103" width="14.140625" style="91" hidden="1"/>
    <col min="15104" max="15104" width="13.140625" style="91" hidden="1"/>
    <col min="15105" max="15105" width="13.42578125" style="91" hidden="1"/>
    <col min="15106" max="15106" width="14.28515625" style="91" hidden="1"/>
    <col min="15107" max="15107" width="13.42578125" style="91" hidden="1"/>
    <col min="15108" max="15108" width="12.85546875" style="91" hidden="1"/>
    <col min="15109" max="15109" width="14.42578125" style="91" hidden="1"/>
    <col min="15110" max="15352" width="9.140625" style="91" hidden="1"/>
    <col min="15353" max="15353" width="9.5703125" style="91" hidden="1"/>
    <col min="15354" max="15354" width="12.42578125" style="91" hidden="1"/>
    <col min="15355" max="15355" width="12" style="91" hidden="1"/>
    <col min="15356" max="15356" width="12.85546875" style="91" hidden="1"/>
    <col min="15357" max="15357" width="11.140625" style="91" hidden="1"/>
    <col min="15358" max="15358" width="15.140625" style="91" hidden="1"/>
    <col min="15359" max="15359" width="14.140625" style="91" hidden="1"/>
    <col min="15360" max="15360" width="13.140625" style="91" hidden="1"/>
    <col min="15361" max="15361" width="13.42578125" style="91" hidden="1"/>
    <col min="15362" max="15362" width="14.28515625" style="91" hidden="1"/>
    <col min="15363" max="15363" width="13.42578125" style="91" hidden="1"/>
    <col min="15364" max="15364" width="12.85546875" style="91" hidden="1"/>
    <col min="15365" max="15365" width="14.42578125" style="91" hidden="1"/>
    <col min="15366" max="15608" width="9.140625" style="91" hidden="1"/>
    <col min="15609" max="15609" width="9.5703125" style="91" hidden="1"/>
    <col min="15610" max="15610" width="12.42578125" style="91" hidden="1"/>
    <col min="15611" max="15611" width="12" style="91" hidden="1"/>
    <col min="15612" max="15612" width="12.85546875" style="91" hidden="1"/>
    <col min="15613" max="15613" width="11.140625" style="91" hidden="1"/>
    <col min="15614" max="15614" width="15.140625" style="91" hidden="1"/>
    <col min="15615" max="15615" width="14.140625" style="91" hidden="1"/>
    <col min="15616" max="15616" width="13.140625" style="91" hidden="1"/>
    <col min="15617" max="15617" width="13.42578125" style="91" hidden="1"/>
    <col min="15618" max="15618" width="14.28515625" style="91" hidden="1"/>
    <col min="15619" max="15619" width="13.42578125" style="91" hidden="1"/>
    <col min="15620" max="15620" width="12.85546875" style="91" hidden="1"/>
    <col min="15621" max="15621" width="14.42578125" style="91" hidden="1"/>
    <col min="15622" max="15864" width="9.140625" style="91" hidden="1"/>
    <col min="15865" max="15865" width="9.5703125" style="91" hidden="1"/>
    <col min="15866" max="15866" width="12.42578125" style="91" hidden="1"/>
    <col min="15867" max="15867" width="12" style="91" hidden="1"/>
    <col min="15868" max="15868" width="12.85546875" style="91" hidden="1"/>
    <col min="15869" max="15869" width="11.140625" style="91" hidden="1"/>
    <col min="15870" max="15870" width="15.140625" style="91" hidden="1"/>
    <col min="15871" max="15871" width="14.140625" style="91" hidden="1"/>
    <col min="15872" max="15872" width="13.140625" style="91" hidden="1"/>
    <col min="15873" max="15873" width="13.42578125" style="91" hidden="1"/>
    <col min="15874" max="15874" width="14.28515625" style="91" hidden="1"/>
    <col min="15875" max="15875" width="13.42578125" style="91" hidden="1"/>
    <col min="15876" max="15876" width="12.85546875" style="91" hidden="1"/>
    <col min="15877" max="15877" width="14.42578125" style="91" hidden="1"/>
    <col min="15878" max="16120" width="9.140625" style="91" hidden="1"/>
    <col min="16121" max="16121" width="9.5703125" style="91" hidden="1"/>
    <col min="16122" max="16122" width="12.42578125" style="91" hidden="1"/>
    <col min="16123" max="16123" width="12" style="91" hidden="1"/>
    <col min="16124" max="16124" width="12.85546875" style="91" hidden="1"/>
    <col min="16125" max="16125" width="11.140625" style="91" hidden="1"/>
    <col min="16126" max="16126" width="15.140625" style="91" hidden="1"/>
    <col min="16127" max="16127" width="14.140625" style="91" hidden="1"/>
    <col min="16128" max="16128" width="13.140625" style="91" hidden="1"/>
    <col min="16129" max="16129" width="13.42578125" style="91" hidden="1"/>
    <col min="16130" max="16130" width="14.28515625" style="91" hidden="1"/>
    <col min="16131" max="16131" width="13.42578125" style="91" hidden="1"/>
    <col min="16132" max="16132" width="12.85546875" style="91" hidden="1"/>
    <col min="16133" max="16133" width="14.42578125" style="91" hidden="1"/>
    <col min="16134" max="16384" width="9.140625" style="91" hidden="1"/>
  </cols>
  <sheetData>
    <row r="1" spans="1:6" ht="29.25" customHeight="1" x14ac:dyDescent="0.25">
      <c r="A1" s="380" t="s">
        <v>429</v>
      </c>
      <c r="B1" s="380"/>
      <c r="C1" s="380"/>
      <c r="D1" s="380"/>
      <c r="E1" s="380"/>
      <c r="F1" s="380"/>
    </row>
    <row r="2" spans="1:6" x14ac:dyDescent="0.25">
      <c r="A2" s="92">
        <v>1</v>
      </c>
      <c r="B2" s="93" t="s">
        <v>430</v>
      </c>
      <c r="C2" s="373" t="s">
        <v>483</v>
      </c>
      <c r="D2" s="373"/>
      <c r="E2" s="373"/>
      <c r="F2" s="373"/>
    </row>
    <row r="3" spans="1:6" x14ac:dyDescent="0.25">
      <c r="A3" s="92">
        <v>2</v>
      </c>
      <c r="B3" s="93" t="s">
        <v>431</v>
      </c>
      <c r="C3" s="373" t="s">
        <v>484</v>
      </c>
      <c r="D3" s="373"/>
      <c r="E3" s="373"/>
      <c r="F3" s="373"/>
    </row>
    <row r="4" spans="1:6" x14ac:dyDescent="0.25">
      <c r="A4" s="92"/>
      <c r="B4" s="94" t="s">
        <v>432</v>
      </c>
      <c r="C4" s="373" t="s">
        <v>713</v>
      </c>
      <c r="D4" s="373"/>
      <c r="E4" s="373"/>
      <c r="F4" s="373"/>
    </row>
    <row r="5" spans="1:6" ht="18.75" customHeight="1" x14ac:dyDescent="0.25">
      <c r="A5" s="95">
        <v>3</v>
      </c>
      <c r="B5" s="372" t="s">
        <v>433</v>
      </c>
      <c r="C5" s="372"/>
      <c r="D5" s="372"/>
      <c r="E5" s="372"/>
      <c r="F5" s="372"/>
    </row>
    <row r="6" spans="1:6" x14ac:dyDescent="0.25">
      <c r="A6" s="92" t="s">
        <v>298</v>
      </c>
      <c r="B6" s="96" t="s">
        <v>434</v>
      </c>
      <c r="C6" s="377" t="s">
        <v>485</v>
      </c>
      <c r="D6" s="378"/>
      <c r="E6" s="378"/>
      <c r="F6" s="379"/>
    </row>
    <row r="7" spans="1:6" x14ac:dyDescent="0.25">
      <c r="A7" s="92" t="s">
        <v>300</v>
      </c>
      <c r="B7" s="96" t="s">
        <v>435</v>
      </c>
      <c r="C7" s="373" t="s">
        <v>469</v>
      </c>
      <c r="D7" s="373"/>
      <c r="E7" s="373"/>
      <c r="F7" s="373"/>
    </row>
    <row r="8" spans="1:6" x14ac:dyDescent="0.25">
      <c r="A8" s="92" t="s">
        <v>302</v>
      </c>
      <c r="B8" s="96" t="s">
        <v>436</v>
      </c>
      <c r="C8" s="373" t="s">
        <v>486</v>
      </c>
      <c r="D8" s="373"/>
      <c r="E8" s="96" t="s">
        <v>437</v>
      </c>
      <c r="F8" s="169">
        <v>756019</v>
      </c>
    </row>
    <row r="9" spans="1:6" x14ac:dyDescent="0.25">
      <c r="A9" s="92" t="s">
        <v>304</v>
      </c>
      <c r="B9" s="96" t="s">
        <v>438</v>
      </c>
      <c r="C9" s="373" t="s">
        <v>1295</v>
      </c>
      <c r="D9" s="373"/>
      <c r="E9" s="96" t="s">
        <v>439</v>
      </c>
      <c r="F9" s="169" t="s">
        <v>487</v>
      </c>
    </row>
    <row r="10" spans="1:6" x14ac:dyDescent="0.25">
      <c r="A10" s="95">
        <v>4</v>
      </c>
      <c r="B10" s="372" t="s">
        <v>440</v>
      </c>
      <c r="C10" s="372"/>
      <c r="D10" s="372"/>
      <c r="E10" s="372"/>
      <c r="F10" s="372"/>
    </row>
    <row r="11" spans="1:6" ht="37.5" x14ac:dyDescent="0.25">
      <c r="A11" s="92" t="s">
        <v>298</v>
      </c>
      <c r="B11" s="96" t="s">
        <v>441</v>
      </c>
      <c r="C11" s="373" t="s">
        <v>1811</v>
      </c>
      <c r="D11" s="373"/>
      <c r="E11" s="373"/>
      <c r="F11" s="373"/>
    </row>
    <row r="12" spans="1:6" x14ac:dyDescent="0.25">
      <c r="A12" s="92" t="s">
        <v>300</v>
      </c>
      <c r="B12" s="96" t="s">
        <v>442</v>
      </c>
      <c r="C12" s="373" t="s">
        <v>714</v>
      </c>
      <c r="D12" s="373"/>
      <c r="E12" s="373"/>
      <c r="F12" s="373"/>
    </row>
    <row r="13" spans="1:6" ht="18.75" customHeight="1" x14ac:dyDescent="0.25">
      <c r="A13" s="92" t="s">
        <v>302</v>
      </c>
      <c r="B13" s="96" t="s">
        <v>443</v>
      </c>
      <c r="C13" s="377" t="s">
        <v>485</v>
      </c>
      <c r="D13" s="378"/>
      <c r="E13" s="378"/>
      <c r="F13" s="379"/>
    </row>
    <row r="14" spans="1:6" x14ac:dyDescent="0.25">
      <c r="A14" s="92" t="s">
        <v>304</v>
      </c>
      <c r="B14" s="96" t="s">
        <v>434</v>
      </c>
      <c r="C14" s="373" t="s">
        <v>488</v>
      </c>
      <c r="D14" s="373"/>
      <c r="E14" s="96" t="s">
        <v>444</v>
      </c>
      <c r="F14" s="169" t="s">
        <v>488</v>
      </c>
    </row>
    <row r="15" spans="1:6" x14ac:dyDescent="0.25">
      <c r="A15" s="92" t="s">
        <v>305</v>
      </c>
      <c r="B15" s="96" t="s">
        <v>435</v>
      </c>
      <c r="C15" s="373" t="s">
        <v>469</v>
      </c>
      <c r="D15" s="373"/>
      <c r="E15" s="373"/>
      <c r="F15" s="373"/>
    </row>
    <row r="16" spans="1:6" x14ac:dyDescent="0.25">
      <c r="A16" s="92" t="s">
        <v>306</v>
      </c>
      <c r="B16" s="96" t="s">
        <v>436</v>
      </c>
      <c r="C16" s="373" t="s">
        <v>486</v>
      </c>
      <c r="D16" s="373"/>
      <c r="E16" s="96" t="s">
        <v>437</v>
      </c>
      <c r="F16" s="169">
        <v>756019</v>
      </c>
    </row>
    <row r="17" spans="1:6" x14ac:dyDescent="0.25">
      <c r="A17" s="92" t="s">
        <v>318</v>
      </c>
      <c r="B17" s="96" t="s">
        <v>438</v>
      </c>
      <c r="C17" s="373">
        <v>9920053007</v>
      </c>
      <c r="D17" s="373"/>
      <c r="E17" s="96" t="s">
        <v>439</v>
      </c>
      <c r="F17" s="169" t="s">
        <v>487</v>
      </c>
    </row>
    <row r="18" spans="1:6" x14ac:dyDescent="0.25">
      <c r="A18" s="95">
        <v>5</v>
      </c>
      <c r="B18" s="376" t="s">
        <v>445</v>
      </c>
      <c r="C18" s="376"/>
      <c r="D18" s="376"/>
      <c r="E18" s="376"/>
      <c r="F18" s="376"/>
    </row>
    <row r="19" spans="1:6" ht="37.5" x14ac:dyDescent="0.25">
      <c r="A19" s="92" t="s">
        <v>298</v>
      </c>
      <c r="B19" s="96" t="s">
        <v>446</v>
      </c>
      <c r="C19" s="373" t="s">
        <v>1227</v>
      </c>
      <c r="D19" s="373"/>
      <c r="E19" s="373"/>
      <c r="F19" s="373"/>
    </row>
    <row r="20" spans="1:6" x14ac:dyDescent="0.25">
      <c r="A20" s="92" t="s">
        <v>300</v>
      </c>
      <c r="B20" s="96" t="s">
        <v>442</v>
      </c>
      <c r="C20" s="373" t="s">
        <v>791</v>
      </c>
      <c r="D20" s="373"/>
      <c r="E20" s="373"/>
      <c r="F20" s="373"/>
    </row>
    <row r="21" spans="1:6" x14ac:dyDescent="0.25">
      <c r="A21" s="92" t="s">
        <v>302</v>
      </c>
      <c r="B21" s="96" t="s">
        <v>443</v>
      </c>
      <c r="C21" s="373" t="s">
        <v>469</v>
      </c>
      <c r="D21" s="373"/>
      <c r="E21" s="373"/>
      <c r="F21" s="373"/>
    </row>
    <row r="22" spans="1:6" x14ac:dyDescent="0.25">
      <c r="A22" s="92" t="s">
        <v>304</v>
      </c>
      <c r="B22" s="96" t="s">
        <v>434</v>
      </c>
      <c r="C22" s="373" t="s">
        <v>488</v>
      </c>
      <c r="D22" s="373"/>
      <c r="E22" s="96" t="s">
        <v>444</v>
      </c>
      <c r="F22" s="169" t="s">
        <v>488</v>
      </c>
    </row>
    <row r="23" spans="1:6" x14ac:dyDescent="0.25">
      <c r="A23" s="92" t="s">
        <v>305</v>
      </c>
      <c r="B23" s="96" t="s">
        <v>435</v>
      </c>
      <c r="C23" s="373" t="s">
        <v>469</v>
      </c>
      <c r="D23" s="373"/>
      <c r="E23" s="373"/>
      <c r="F23" s="373"/>
    </row>
    <row r="24" spans="1:6" x14ac:dyDescent="0.25">
      <c r="A24" s="92" t="s">
        <v>306</v>
      </c>
      <c r="B24" s="96" t="s">
        <v>436</v>
      </c>
      <c r="C24" s="373" t="s">
        <v>489</v>
      </c>
      <c r="D24" s="373"/>
      <c r="E24" s="96" t="s">
        <v>437</v>
      </c>
      <c r="F24" s="169">
        <v>756019</v>
      </c>
    </row>
    <row r="25" spans="1:6" x14ac:dyDescent="0.25">
      <c r="A25" s="92" t="s">
        <v>318</v>
      </c>
      <c r="B25" s="96" t="s">
        <v>438</v>
      </c>
      <c r="C25" s="373">
        <v>9223548427</v>
      </c>
      <c r="D25" s="373"/>
      <c r="E25" s="96" t="s">
        <v>439</v>
      </c>
      <c r="F25" s="227" t="s">
        <v>490</v>
      </c>
    </row>
    <row r="26" spans="1:6" x14ac:dyDescent="0.25">
      <c r="A26" s="95">
        <v>6</v>
      </c>
      <c r="B26" s="372" t="s">
        <v>447</v>
      </c>
      <c r="C26" s="372"/>
      <c r="D26" s="372"/>
      <c r="E26" s="372"/>
      <c r="F26" s="372"/>
    </row>
    <row r="27" spans="1:6" x14ac:dyDescent="0.25">
      <c r="A27" s="92" t="s">
        <v>298</v>
      </c>
      <c r="B27" s="96" t="s">
        <v>448</v>
      </c>
      <c r="C27" s="373" t="s">
        <v>1446</v>
      </c>
      <c r="D27" s="373"/>
      <c r="E27" s="373"/>
      <c r="F27" s="373"/>
    </row>
    <row r="28" spans="1:6" x14ac:dyDescent="0.25">
      <c r="A28" s="92" t="s">
        <v>300</v>
      </c>
      <c r="B28" s="96" t="s">
        <v>442</v>
      </c>
      <c r="C28" s="374" t="s">
        <v>1228</v>
      </c>
      <c r="D28" s="375"/>
      <c r="E28" s="96" t="s">
        <v>449</v>
      </c>
      <c r="F28" s="169" t="s">
        <v>817</v>
      </c>
    </row>
    <row r="29" spans="1:6" x14ac:dyDescent="0.25">
      <c r="A29" s="92" t="s">
        <v>302</v>
      </c>
      <c r="B29" s="96" t="s">
        <v>450</v>
      </c>
      <c r="C29" s="373" t="s">
        <v>490</v>
      </c>
      <c r="D29" s="373"/>
      <c r="E29" s="373"/>
      <c r="F29" s="373"/>
    </row>
    <row r="30" spans="1:6" x14ac:dyDescent="0.25">
      <c r="A30" s="92" t="s">
        <v>304</v>
      </c>
      <c r="B30" s="96" t="s">
        <v>438</v>
      </c>
      <c r="C30" s="373">
        <v>9413987387</v>
      </c>
      <c r="D30" s="373"/>
      <c r="E30" s="96" t="s">
        <v>439</v>
      </c>
      <c r="F30" s="225" t="s">
        <v>490</v>
      </c>
    </row>
    <row r="31" spans="1:6" x14ac:dyDescent="0.25">
      <c r="A31" s="92" t="s">
        <v>305</v>
      </c>
      <c r="B31" s="96" t="s">
        <v>451</v>
      </c>
      <c r="C31" s="169">
        <v>9413987387</v>
      </c>
      <c r="D31" s="96" t="s">
        <v>452</v>
      </c>
      <c r="E31" s="370" t="s">
        <v>1447</v>
      </c>
      <c r="F31" s="371"/>
    </row>
    <row r="32" spans="1:6" x14ac:dyDescent="0.25">
      <c r="A32" s="95">
        <v>7</v>
      </c>
      <c r="B32" s="372" t="s">
        <v>453</v>
      </c>
      <c r="C32" s="372"/>
      <c r="D32" s="372"/>
      <c r="E32" s="372"/>
      <c r="F32" s="372"/>
    </row>
    <row r="33" spans="1:8" ht="56.25" x14ac:dyDescent="0.25">
      <c r="A33" s="92"/>
      <c r="B33" s="96" t="s">
        <v>454</v>
      </c>
      <c r="C33" s="373" t="s">
        <v>1812</v>
      </c>
      <c r="D33" s="373"/>
      <c r="E33" s="373"/>
      <c r="F33" s="373"/>
    </row>
    <row r="34" spans="1:8" hidden="1" x14ac:dyDescent="0.2">
      <c r="A34" s="97"/>
      <c r="B34" s="89"/>
      <c r="C34" s="98"/>
      <c r="D34" s="99"/>
      <c r="E34" s="99"/>
      <c r="F34" s="100"/>
      <c r="G34" s="101"/>
      <c r="H34" s="101"/>
    </row>
    <row r="35" spans="1:8" hidden="1" x14ac:dyDescent="0.2">
      <c r="A35" s="97"/>
      <c r="B35" s="89"/>
      <c r="C35" s="98"/>
      <c r="D35" s="99"/>
      <c r="E35" s="99"/>
      <c r="F35" s="100"/>
      <c r="G35" s="101"/>
      <c r="H35" s="101"/>
    </row>
    <row r="36" spans="1:8" hidden="1" x14ac:dyDescent="0.2">
      <c r="A36" s="97"/>
      <c r="B36" s="89"/>
      <c r="C36" s="98"/>
      <c r="D36" s="99"/>
      <c r="E36" s="99"/>
      <c r="F36" s="100"/>
      <c r="G36" s="101"/>
      <c r="H36" s="101"/>
    </row>
    <row r="37" spans="1:8" hidden="1" x14ac:dyDescent="0.2">
      <c r="A37" s="97"/>
      <c r="B37" s="89"/>
      <c r="C37" s="98"/>
      <c r="D37" s="99"/>
      <c r="E37" s="99"/>
      <c r="F37" s="100"/>
      <c r="G37" s="101"/>
      <c r="H37" s="101"/>
    </row>
    <row r="38" spans="1:8" hidden="1" x14ac:dyDescent="0.25">
      <c r="A38" s="368"/>
      <c r="B38" s="368"/>
      <c r="C38" s="98"/>
      <c r="D38" s="368"/>
      <c r="E38" s="368"/>
      <c r="F38" s="103"/>
    </row>
    <row r="39" spans="1:8" hidden="1" x14ac:dyDescent="0.2">
      <c r="A39" s="368"/>
      <c r="B39" s="368"/>
      <c r="C39" s="98"/>
      <c r="D39" s="104"/>
      <c r="E39" s="105"/>
      <c r="F39" s="103"/>
    </row>
    <row r="40" spans="1:8" hidden="1" x14ac:dyDescent="0.2">
      <c r="A40" s="368"/>
      <c r="B40" s="368"/>
      <c r="C40" s="89"/>
      <c r="D40" s="369"/>
      <c r="E40" s="369"/>
      <c r="F40" s="369"/>
    </row>
    <row r="41" spans="1:8" hidden="1" x14ac:dyDescent="0.2">
      <c r="A41" s="368"/>
      <c r="B41" s="368"/>
      <c r="C41" s="89"/>
      <c r="D41" s="106"/>
      <c r="E41" s="105"/>
      <c r="F41" s="103"/>
    </row>
    <row r="42" spans="1:8" hidden="1" x14ac:dyDescent="0.2">
      <c r="A42" s="107"/>
      <c r="B42" s="105"/>
      <c r="C42" s="105"/>
      <c r="D42" s="108"/>
      <c r="E42" s="105"/>
      <c r="F42" s="103"/>
    </row>
    <row r="43" spans="1:8" hidden="1" x14ac:dyDescent="0.2">
      <c r="A43" s="99"/>
      <c r="B43" s="105"/>
      <c r="C43" s="105"/>
      <c r="D43" s="109"/>
      <c r="E43" s="105"/>
      <c r="F43" s="101"/>
    </row>
    <row r="44" spans="1:8" hidden="1" x14ac:dyDescent="0.25">
      <c r="A44" s="110"/>
      <c r="B44" s="111"/>
      <c r="C44" s="101"/>
      <c r="D44" s="103"/>
      <c r="E44" s="101"/>
      <c r="F44" s="101"/>
    </row>
  </sheetData>
  <mergeCells count="38">
    <mergeCell ref="C6:F6"/>
    <mergeCell ref="A1:F1"/>
    <mergeCell ref="C2:F2"/>
    <mergeCell ref="C3:F3"/>
    <mergeCell ref="C4:F4"/>
    <mergeCell ref="B5:F5"/>
    <mergeCell ref="B18:F18"/>
    <mergeCell ref="C7:F7"/>
    <mergeCell ref="C8:D8"/>
    <mergeCell ref="C9:D9"/>
    <mergeCell ref="B10:F10"/>
    <mergeCell ref="C11:F11"/>
    <mergeCell ref="C12:F12"/>
    <mergeCell ref="C13:F13"/>
    <mergeCell ref="C14:D14"/>
    <mergeCell ref="C15:F15"/>
    <mergeCell ref="C16:D16"/>
    <mergeCell ref="C17:D17"/>
    <mergeCell ref="C30:D30"/>
    <mergeCell ref="C19:F19"/>
    <mergeCell ref="C20:F20"/>
    <mergeCell ref="C21:F21"/>
    <mergeCell ref="C22:D22"/>
    <mergeCell ref="C23:F23"/>
    <mergeCell ref="C24:D24"/>
    <mergeCell ref="C25:D25"/>
    <mergeCell ref="B26:F26"/>
    <mergeCell ref="C27:F27"/>
    <mergeCell ref="C28:D28"/>
    <mergeCell ref="C29:F29"/>
    <mergeCell ref="A40:B41"/>
    <mergeCell ref="D40:F40"/>
    <mergeCell ref="E31:F31"/>
    <mergeCell ref="B32:F32"/>
    <mergeCell ref="C33:F33"/>
    <mergeCell ref="A38:B38"/>
    <mergeCell ref="D38:E38"/>
    <mergeCell ref="A39:B39"/>
  </mergeCells>
  <hyperlinks>
    <hyperlink ref="E31" r:id="rId1" xr:uid="{00000000-0004-0000-0000-000000000000}"/>
  </hyperlinks>
  <pageMargins left="0.28000000000000003" right="0.48" top="0.74803149606299213" bottom="0.74803149606299213" header="0.31496062992125984" footer="0.31496062992125984"/>
  <pageSetup paperSize="9"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3"/>
  <sheetViews>
    <sheetView zoomScaleNormal="100" workbookViewId="0">
      <selection sqref="A1:D1"/>
    </sheetView>
  </sheetViews>
  <sheetFormatPr defaultColWidth="0" defaultRowHeight="14.25" customHeight="1" zeroHeight="1" x14ac:dyDescent="0.2"/>
  <cols>
    <col min="1" max="1" width="5" style="76" customWidth="1"/>
    <col min="2" max="2" width="56.140625" style="76" customWidth="1"/>
    <col min="3" max="3" width="11.85546875" style="76" customWidth="1"/>
    <col min="4" max="4" width="23.5703125" style="76" customWidth="1"/>
    <col min="5" max="16384" width="9.140625" style="76" hidden="1"/>
  </cols>
  <sheetData>
    <row r="1" spans="1:6" s="73" customFormat="1" ht="15" x14ac:dyDescent="0.2">
      <c r="A1" s="383" t="s">
        <v>411</v>
      </c>
      <c r="B1" s="383"/>
      <c r="C1" s="383"/>
      <c r="D1" s="383"/>
    </row>
    <row r="2" spans="1:6" ht="42.75" x14ac:dyDescent="0.2">
      <c r="A2" s="74">
        <v>1</v>
      </c>
      <c r="B2" s="75" t="s">
        <v>412</v>
      </c>
      <c r="C2" s="384" t="str">
        <f>'General Information'!C33:F33</f>
        <v>1st April, 2025 - 30th Jun, 2025</v>
      </c>
      <c r="D2" s="384"/>
    </row>
    <row r="3" spans="1:6" s="78" customFormat="1" ht="15" x14ac:dyDescent="0.25">
      <c r="A3" s="77">
        <v>2</v>
      </c>
      <c r="B3" s="385" t="s">
        <v>413</v>
      </c>
      <c r="C3" s="386"/>
      <c r="D3" s="386"/>
    </row>
    <row r="4" spans="1:6" s="78" customFormat="1" ht="15" x14ac:dyDescent="0.25">
      <c r="A4" s="77" t="s">
        <v>414</v>
      </c>
      <c r="B4" s="79" t="s">
        <v>415</v>
      </c>
      <c r="C4" s="79"/>
      <c r="D4" s="79"/>
    </row>
    <row r="5" spans="1:6" ht="28.5" x14ac:dyDescent="0.2">
      <c r="A5" s="80" t="s">
        <v>416</v>
      </c>
      <c r="B5" s="81" t="s">
        <v>417</v>
      </c>
      <c r="C5" s="81" t="s">
        <v>418</v>
      </c>
      <c r="D5" s="82">
        <f>'Form-Input Energy'!H4</f>
        <v>2551.3194960000005</v>
      </c>
    </row>
    <row r="6" spans="1:6" ht="28.5" x14ac:dyDescent="0.2">
      <c r="A6" s="80" t="s">
        <v>419</v>
      </c>
      <c r="B6" s="81" t="s">
        <v>420</v>
      </c>
      <c r="C6" s="81" t="s">
        <v>418</v>
      </c>
      <c r="D6" s="82">
        <f>'Division Wise Losses'!N672</f>
        <v>2095.9940000000001</v>
      </c>
    </row>
    <row r="7" spans="1:6" ht="28.5" x14ac:dyDescent="0.2">
      <c r="A7" s="80" t="s">
        <v>421</v>
      </c>
      <c r="B7" s="81" t="s">
        <v>422</v>
      </c>
      <c r="C7" s="81" t="s">
        <v>418</v>
      </c>
      <c r="D7" s="82">
        <f>'Division Wise Losses'!Q672</f>
        <v>1844.02</v>
      </c>
    </row>
    <row r="8" spans="1:6" x14ac:dyDescent="0.2">
      <c r="A8" s="387" t="s">
        <v>423</v>
      </c>
      <c r="B8" s="389" t="s">
        <v>424</v>
      </c>
      <c r="C8" s="81" t="s">
        <v>418</v>
      </c>
      <c r="D8" s="82">
        <f>'Division Wise Losses'!S672</f>
        <v>251.97399999999999</v>
      </c>
    </row>
    <row r="9" spans="1:6" x14ac:dyDescent="0.2">
      <c r="A9" s="388"/>
      <c r="B9" s="390"/>
      <c r="C9" s="83" t="s">
        <v>425</v>
      </c>
      <c r="D9" s="84">
        <f>'Division Wise Losses'!T672</f>
        <v>0.12021694718591751</v>
      </c>
    </row>
    <row r="10" spans="1:6" ht="15" x14ac:dyDescent="0.2">
      <c r="A10" s="74"/>
      <c r="B10" s="81" t="s">
        <v>278</v>
      </c>
      <c r="C10" s="83" t="s">
        <v>425</v>
      </c>
      <c r="D10" s="84">
        <f>'Division Wise Losses'!W672</f>
        <v>0.96575055452352243</v>
      </c>
    </row>
    <row r="11" spans="1:6" ht="15" x14ac:dyDescent="0.2">
      <c r="A11" s="74" t="s">
        <v>426</v>
      </c>
      <c r="B11" s="81" t="s">
        <v>427</v>
      </c>
      <c r="C11" s="83" t="s">
        <v>425</v>
      </c>
      <c r="D11" s="84">
        <f>'Division Wise Losses'!X672</f>
        <v>0.15034902888440238</v>
      </c>
    </row>
    <row r="12" spans="1:6" x14ac:dyDescent="0.2">
      <c r="A12" s="381" t="s">
        <v>244</v>
      </c>
      <c r="B12" s="381"/>
      <c r="C12" s="381"/>
      <c r="D12" s="381"/>
    </row>
    <row r="13" spans="1:6" x14ac:dyDescent="0.2">
      <c r="A13" s="381"/>
      <c r="B13" s="381"/>
      <c r="C13" s="381"/>
      <c r="D13" s="381"/>
    </row>
    <row r="14" spans="1:6" s="85" customFormat="1" ht="16.5" x14ac:dyDescent="0.25">
      <c r="A14" s="382"/>
      <c r="B14" s="382"/>
      <c r="C14" s="382"/>
      <c r="D14" s="382"/>
    </row>
    <row r="15" spans="1:6" s="85" customFormat="1" ht="16.5" x14ac:dyDescent="0.25">
      <c r="A15" s="59" t="s">
        <v>245</v>
      </c>
      <c r="B15" s="60"/>
      <c r="C15" s="60"/>
      <c r="D15" s="60"/>
    </row>
    <row r="16" spans="1:6" s="85" customFormat="1" ht="16.5" x14ac:dyDescent="0.3">
      <c r="A16" s="61"/>
      <c r="B16" s="62"/>
      <c r="C16" s="86" t="s">
        <v>246</v>
      </c>
      <c r="E16" s="87"/>
      <c r="F16" s="87"/>
    </row>
    <row r="17" spans="1:7" s="85" customFormat="1" ht="16.5" x14ac:dyDescent="0.3">
      <c r="A17" s="61"/>
      <c r="B17" s="62"/>
      <c r="C17" s="59" t="s">
        <v>428</v>
      </c>
      <c r="D17" s="88"/>
      <c r="F17" s="87"/>
      <c r="G17" s="87"/>
    </row>
    <row r="18" spans="1:7" s="85" customFormat="1" ht="16.5" x14ac:dyDescent="0.3">
      <c r="A18" s="86" t="s">
        <v>248</v>
      </c>
      <c r="B18" s="89"/>
      <c r="C18" s="59" t="s">
        <v>249</v>
      </c>
      <c r="D18" s="88"/>
      <c r="E18" s="87"/>
      <c r="G18" s="87"/>
    </row>
    <row r="19" spans="1:7" s="85" customFormat="1" ht="16.5" x14ac:dyDescent="0.3">
      <c r="A19" s="59" t="s">
        <v>250</v>
      </c>
      <c r="B19" s="89"/>
      <c r="C19" s="63"/>
      <c r="D19" s="90"/>
      <c r="F19" s="87"/>
      <c r="G19" s="87"/>
    </row>
    <row r="20" spans="1:7" s="85" customFormat="1" ht="16.5" x14ac:dyDescent="0.3">
      <c r="A20" s="59" t="s">
        <v>251</v>
      </c>
      <c r="B20" s="89"/>
      <c r="C20" s="62"/>
      <c r="D20" s="62"/>
      <c r="E20" s="87"/>
      <c r="F20" s="87"/>
      <c r="G20" s="87"/>
    </row>
    <row r="21" spans="1:7" s="85" customFormat="1" ht="35.1" customHeight="1" x14ac:dyDescent="0.3">
      <c r="A21" s="59"/>
      <c r="B21" s="62"/>
      <c r="C21" s="62"/>
      <c r="D21" s="62"/>
      <c r="E21" s="87"/>
      <c r="F21" s="87"/>
      <c r="G21" s="87"/>
    </row>
    <row r="22" spans="1:7" s="85" customFormat="1" ht="35.1" customHeight="1" x14ac:dyDescent="0.3">
      <c r="A22" s="64"/>
      <c r="B22" s="65"/>
      <c r="C22" s="65"/>
      <c r="D22" s="90"/>
      <c r="E22" s="87"/>
      <c r="F22" s="87"/>
      <c r="G22" s="87"/>
    </row>
    <row r="23" spans="1:7" s="85" customFormat="1" ht="16.5" x14ac:dyDescent="0.3">
      <c r="A23" s="59" t="s">
        <v>252</v>
      </c>
      <c r="B23" s="65"/>
      <c r="C23" s="65"/>
      <c r="D23" s="65"/>
      <c r="E23" s="87"/>
      <c r="F23" s="87"/>
      <c r="G23" s="87"/>
    </row>
    <row r="24" spans="1:7" x14ac:dyDescent="0.2"/>
    <row r="173" x14ac:dyDescent="0.2"/>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3307086614173229" right="0.35433070866141736"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7"/>
  <sheetViews>
    <sheetView zoomScale="90" zoomScaleNormal="90" zoomScaleSheetLayoutView="85" workbookViewId="0">
      <selection sqref="A1:F1"/>
    </sheetView>
  </sheetViews>
  <sheetFormatPr defaultColWidth="0" defaultRowHeight="15.75" customHeight="1" x14ac:dyDescent="0.25"/>
  <cols>
    <col min="1" max="1" width="6.7109375" style="121" customWidth="1"/>
    <col min="2" max="2" width="41.85546875" style="121" customWidth="1"/>
    <col min="3" max="3" width="50" style="121" bestFit="1" customWidth="1"/>
    <col min="4" max="4" width="20.140625" style="121" customWidth="1"/>
    <col min="5" max="5" width="33.42578125" style="121" customWidth="1"/>
    <col min="6" max="6" width="21.5703125" style="121" customWidth="1"/>
    <col min="7" max="7" width="9.140625" style="121" hidden="1" customWidth="1"/>
    <col min="8" max="24" width="0" style="121" hidden="1" customWidth="1"/>
    <col min="25" max="16384" width="9.140625" style="121" hidden="1"/>
  </cols>
  <sheetData>
    <row r="1" spans="1:6" ht="21" x14ac:dyDescent="0.35">
      <c r="A1" s="410" t="s">
        <v>295</v>
      </c>
      <c r="B1" s="410"/>
      <c r="C1" s="410"/>
      <c r="D1" s="410"/>
      <c r="E1" s="410"/>
      <c r="F1" s="410"/>
    </row>
    <row r="2" spans="1:6" ht="31.5" x14ac:dyDescent="0.25">
      <c r="A2" s="122">
        <v>1</v>
      </c>
      <c r="B2" s="123" t="s">
        <v>43</v>
      </c>
      <c r="C2" s="122" t="s">
        <v>20</v>
      </c>
      <c r="D2" s="223" t="s">
        <v>296</v>
      </c>
      <c r="E2" s="122" t="s">
        <v>297</v>
      </c>
      <c r="F2" s="305" t="s">
        <v>18</v>
      </c>
    </row>
    <row r="3" spans="1:6" x14ac:dyDescent="0.25">
      <c r="A3" s="67" t="s">
        <v>298</v>
      </c>
      <c r="B3" s="124" t="s">
        <v>299</v>
      </c>
      <c r="C3" s="67">
        <v>5</v>
      </c>
      <c r="D3" s="67"/>
      <c r="E3" s="67"/>
      <c r="F3" s="70" t="s">
        <v>712</v>
      </c>
    </row>
    <row r="4" spans="1:6" x14ac:dyDescent="0.25">
      <c r="A4" s="70" t="s">
        <v>300</v>
      </c>
      <c r="B4" s="124" t="s">
        <v>301</v>
      </c>
      <c r="C4" s="67">
        <v>16</v>
      </c>
      <c r="D4" s="67"/>
      <c r="E4" s="70"/>
      <c r="F4" s="70" t="s">
        <v>712</v>
      </c>
    </row>
    <row r="5" spans="1:6" x14ac:dyDescent="0.25">
      <c r="A5" s="70" t="s">
        <v>302</v>
      </c>
      <c r="B5" s="124" t="s">
        <v>303</v>
      </c>
      <c r="C5" s="67">
        <v>50</v>
      </c>
      <c r="D5" s="67"/>
      <c r="E5" s="70"/>
      <c r="F5" s="70" t="s">
        <v>712</v>
      </c>
    </row>
    <row r="6" spans="1:6" x14ac:dyDescent="0.25">
      <c r="A6" s="70" t="s">
        <v>305</v>
      </c>
      <c r="B6" s="124" t="s">
        <v>466</v>
      </c>
      <c r="C6" s="66">
        <f>131+888</f>
        <v>1019</v>
      </c>
      <c r="D6" s="66">
        <v>563</v>
      </c>
      <c r="E6" s="70"/>
      <c r="F6" s="70" t="s">
        <v>1717</v>
      </c>
    </row>
    <row r="7" spans="1:6" x14ac:dyDescent="0.25">
      <c r="A7" s="70" t="s">
        <v>306</v>
      </c>
      <c r="B7" s="124" t="s">
        <v>467</v>
      </c>
      <c r="C7" s="66">
        <f>SUM(C20:F20)</f>
        <v>81729</v>
      </c>
      <c r="D7" s="66">
        <v>3450</v>
      </c>
      <c r="E7" s="70"/>
      <c r="F7" s="70" t="s">
        <v>712</v>
      </c>
    </row>
    <row r="8" spans="1:6" x14ac:dyDescent="0.25">
      <c r="A8" s="70" t="s">
        <v>318</v>
      </c>
      <c r="B8" s="124" t="s">
        <v>307</v>
      </c>
      <c r="C8" s="66">
        <f>SUM(C16:F16)</f>
        <v>2019894</v>
      </c>
      <c r="D8" s="70"/>
      <c r="E8" s="70"/>
      <c r="F8" s="70" t="s">
        <v>712</v>
      </c>
    </row>
    <row r="9" spans="1:6" s="126" customFormat="1" x14ac:dyDescent="0.25">
      <c r="A9" s="122">
        <v>2</v>
      </c>
      <c r="B9" s="125" t="s">
        <v>43</v>
      </c>
      <c r="C9" s="122" t="s">
        <v>308</v>
      </c>
      <c r="D9" s="122" t="s">
        <v>309</v>
      </c>
      <c r="E9" s="122" t="s">
        <v>495</v>
      </c>
      <c r="F9" s="122" t="s">
        <v>310</v>
      </c>
    </row>
    <row r="10" spans="1:6" ht="31.5" x14ac:dyDescent="0.25">
      <c r="A10" s="67" t="s">
        <v>311</v>
      </c>
      <c r="B10" s="124" t="s">
        <v>312</v>
      </c>
      <c r="C10" s="313" t="s">
        <v>723</v>
      </c>
      <c r="D10" s="313">
        <v>2</v>
      </c>
      <c r="E10" s="313" t="s">
        <v>723</v>
      </c>
      <c r="F10" s="313">
        <v>1675704</v>
      </c>
    </row>
    <row r="11" spans="1:6" x14ac:dyDescent="0.25">
      <c r="A11" s="67" t="s">
        <v>300</v>
      </c>
      <c r="B11" s="124" t="s">
        <v>313</v>
      </c>
      <c r="C11" s="313" t="s">
        <v>723</v>
      </c>
      <c r="D11" s="313">
        <v>27</v>
      </c>
      <c r="E11" s="313">
        <v>343</v>
      </c>
      <c r="F11" s="313">
        <v>334485</v>
      </c>
    </row>
    <row r="12" spans="1:6" ht="31.5" x14ac:dyDescent="0.25">
      <c r="A12" s="67" t="s">
        <v>302</v>
      </c>
      <c r="B12" s="124" t="s">
        <v>314</v>
      </c>
      <c r="C12" s="313" t="s">
        <v>723</v>
      </c>
      <c r="D12" s="313" t="s">
        <v>723</v>
      </c>
      <c r="E12" s="313" t="s">
        <v>723</v>
      </c>
      <c r="F12" s="313">
        <v>6221</v>
      </c>
    </row>
    <row r="13" spans="1:6" x14ac:dyDescent="0.25">
      <c r="A13" s="67" t="s">
        <v>304</v>
      </c>
      <c r="B13" s="124" t="s">
        <v>315</v>
      </c>
      <c r="C13" s="313">
        <v>43</v>
      </c>
      <c r="D13" s="313">
        <v>186</v>
      </c>
      <c r="E13" s="313">
        <v>294</v>
      </c>
      <c r="F13" s="313" t="s">
        <v>723</v>
      </c>
    </row>
    <row r="14" spans="1:6" ht="31.5" x14ac:dyDescent="0.25">
      <c r="A14" s="67" t="s">
        <v>305</v>
      </c>
      <c r="B14" s="124" t="s">
        <v>316</v>
      </c>
      <c r="C14" s="313" t="s">
        <v>723</v>
      </c>
      <c r="D14" s="313" t="s">
        <v>723</v>
      </c>
      <c r="E14" s="313" t="s">
        <v>723</v>
      </c>
      <c r="F14" s="313" t="s">
        <v>723</v>
      </c>
    </row>
    <row r="15" spans="1:6" ht="16.5" thickBot="1" x14ac:dyDescent="0.3">
      <c r="A15" s="127" t="s">
        <v>306</v>
      </c>
      <c r="B15" s="128" t="s">
        <v>317</v>
      </c>
      <c r="C15" s="313" t="s">
        <v>723</v>
      </c>
      <c r="D15" s="313" t="s">
        <v>723</v>
      </c>
      <c r="E15" s="221" t="s">
        <v>723</v>
      </c>
      <c r="F15" s="221">
        <v>2589</v>
      </c>
    </row>
    <row r="16" spans="1:6" s="201" customFormat="1" ht="16.5" thickBot="1" x14ac:dyDescent="0.3">
      <c r="A16" s="199" t="s">
        <v>318</v>
      </c>
      <c r="B16" s="129" t="s">
        <v>319</v>
      </c>
      <c r="C16" s="222">
        <f>SUM(C10:C15)</f>
        <v>43</v>
      </c>
      <c r="D16" s="222">
        <f t="shared" ref="D16:F16" si="0">SUM(D10:D15)</f>
        <v>215</v>
      </c>
      <c r="E16" s="222">
        <f t="shared" si="0"/>
        <v>637</v>
      </c>
      <c r="F16" s="222">
        <f t="shared" si="0"/>
        <v>2018999</v>
      </c>
    </row>
    <row r="17" spans="1:6" ht="31.5" x14ac:dyDescent="0.25">
      <c r="A17" s="130" t="s">
        <v>320</v>
      </c>
      <c r="B17" s="131" t="s">
        <v>321</v>
      </c>
      <c r="C17" s="197" t="s">
        <v>723</v>
      </c>
      <c r="D17" s="221" t="s">
        <v>723</v>
      </c>
      <c r="E17" s="221" t="s">
        <v>723</v>
      </c>
      <c r="F17" s="221" t="s">
        <v>723</v>
      </c>
    </row>
    <row r="18" spans="1:6" ht="16.5" customHeight="1" x14ac:dyDescent="0.25">
      <c r="A18" s="127" t="s">
        <v>300</v>
      </c>
      <c r="B18" s="128" t="s">
        <v>322</v>
      </c>
      <c r="C18" s="197" t="s">
        <v>723</v>
      </c>
      <c r="D18" s="221" t="s">
        <v>723</v>
      </c>
      <c r="E18" s="221" t="s">
        <v>723</v>
      </c>
      <c r="F18" s="221">
        <v>9894</v>
      </c>
    </row>
    <row r="19" spans="1:6" ht="16.5" thickBot="1" x14ac:dyDescent="0.3">
      <c r="A19" s="127" t="s">
        <v>302</v>
      </c>
      <c r="B19" s="128" t="s">
        <v>323</v>
      </c>
      <c r="C19" s="197" t="s">
        <v>723</v>
      </c>
      <c r="D19" s="221" t="s">
        <v>723</v>
      </c>
      <c r="E19" s="221" t="s">
        <v>723</v>
      </c>
      <c r="F19" s="221">
        <v>71835</v>
      </c>
    </row>
    <row r="20" spans="1:6" s="201" customFormat="1" ht="16.5" thickBot="1" x14ac:dyDescent="0.3">
      <c r="A20" s="199" t="s">
        <v>304</v>
      </c>
      <c r="B20" s="129" t="s">
        <v>324</v>
      </c>
      <c r="C20" s="222" t="s">
        <v>723</v>
      </c>
      <c r="D20" s="222" t="s">
        <v>723</v>
      </c>
      <c r="E20" s="222" t="s">
        <v>723</v>
      </c>
      <c r="F20" s="222">
        <v>81729</v>
      </c>
    </row>
    <row r="21" spans="1:6" x14ac:dyDescent="0.25">
      <c r="A21" s="130" t="s">
        <v>325</v>
      </c>
      <c r="B21" s="131" t="s">
        <v>326</v>
      </c>
      <c r="C21" s="198" t="s">
        <v>723</v>
      </c>
      <c r="D21" s="341">
        <v>134</v>
      </c>
      <c r="E21" s="341">
        <v>888</v>
      </c>
      <c r="F21" s="221" t="s">
        <v>723</v>
      </c>
    </row>
    <row r="22" spans="1:6" ht="31.5" x14ac:dyDescent="0.25">
      <c r="A22" s="67" t="s">
        <v>300</v>
      </c>
      <c r="B22" s="124" t="s">
        <v>327</v>
      </c>
      <c r="C22" s="196" t="s">
        <v>723</v>
      </c>
      <c r="D22" s="341">
        <v>134</v>
      </c>
      <c r="E22" s="341">
        <v>888</v>
      </c>
      <c r="F22" s="221">
        <v>9894</v>
      </c>
    </row>
    <row r="23" spans="1:6" ht="16.5" thickBot="1" x14ac:dyDescent="0.3">
      <c r="A23" s="127" t="s">
        <v>302</v>
      </c>
      <c r="B23" s="132" t="s">
        <v>328</v>
      </c>
      <c r="C23" s="197" t="s">
        <v>723</v>
      </c>
      <c r="D23" s="221" t="s">
        <v>723</v>
      </c>
      <c r="E23" s="221">
        <v>11</v>
      </c>
      <c r="F23" s="221">
        <v>71835</v>
      </c>
    </row>
    <row r="24" spans="1:6" s="201" customFormat="1" ht="16.5" thickBot="1" x14ac:dyDescent="0.3">
      <c r="A24" s="199" t="s">
        <v>304</v>
      </c>
      <c r="B24" s="129" t="s">
        <v>329</v>
      </c>
      <c r="C24" s="200" t="s">
        <v>723</v>
      </c>
      <c r="D24" s="222">
        <v>134</v>
      </c>
      <c r="E24" s="222">
        <v>899</v>
      </c>
      <c r="F24" s="222">
        <v>81729</v>
      </c>
    </row>
    <row r="25" spans="1:6" x14ac:dyDescent="0.25">
      <c r="A25" s="130" t="s">
        <v>330</v>
      </c>
      <c r="B25" s="131" t="s">
        <v>331</v>
      </c>
      <c r="C25" s="226" t="s">
        <v>723</v>
      </c>
      <c r="D25" s="364">
        <v>3595.0190000000002</v>
      </c>
      <c r="E25" s="364">
        <v>42776.884709999998</v>
      </c>
      <c r="F25" s="364">
        <v>68972.139700000014</v>
      </c>
    </row>
    <row r="26" spans="1:6" x14ac:dyDescent="0.25">
      <c r="A26" s="67" t="s">
        <v>332</v>
      </c>
      <c r="B26" s="124" t="s">
        <v>83</v>
      </c>
      <c r="C26" s="226" t="s">
        <v>723</v>
      </c>
      <c r="D26" s="365" t="s">
        <v>723</v>
      </c>
      <c r="E26" s="365" t="s">
        <v>723</v>
      </c>
      <c r="F26" s="366">
        <v>48320.159599999999</v>
      </c>
    </row>
    <row r="27" spans="1:6" x14ac:dyDescent="0.25">
      <c r="A27" s="67" t="s">
        <v>333</v>
      </c>
      <c r="B27" s="124" t="s">
        <v>85</v>
      </c>
      <c r="C27" s="226" t="s">
        <v>723</v>
      </c>
      <c r="D27" s="365">
        <v>12.305</v>
      </c>
      <c r="E27" s="365">
        <v>8.402000000000001</v>
      </c>
      <c r="F27" s="365" t="s">
        <v>723</v>
      </c>
    </row>
    <row r="28" spans="1:6" ht="31.5" x14ac:dyDescent="0.25">
      <c r="A28" s="122">
        <v>3</v>
      </c>
      <c r="B28" s="125" t="s">
        <v>410</v>
      </c>
      <c r="C28" s="122" t="s">
        <v>335</v>
      </c>
      <c r="D28" s="122" t="s">
        <v>336</v>
      </c>
      <c r="E28" s="122" t="s">
        <v>337</v>
      </c>
      <c r="F28" s="122" t="s">
        <v>18</v>
      </c>
    </row>
    <row r="29" spans="1:6" ht="31.5" x14ac:dyDescent="0.25">
      <c r="A29" s="402" t="s">
        <v>298</v>
      </c>
      <c r="B29" s="403" t="s">
        <v>308</v>
      </c>
      <c r="C29" s="133" t="s">
        <v>338</v>
      </c>
      <c r="D29" s="136"/>
      <c r="E29" s="134" t="s">
        <v>339</v>
      </c>
      <c r="F29" s="68"/>
    </row>
    <row r="30" spans="1:6" x14ac:dyDescent="0.25">
      <c r="A30" s="402"/>
      <c r="B30" s="403"/>
      <c r="C30" s="133" t="s">
        <v>340</v>
      </c>
      <c r="D30" s="72"/>
      <c r="E30" s="69"/>
      <c r="F30" s="68"/>
    </row>
    <row r="31" spans="1:6" x14ac:dyDescent="0.25">
      <c r="A31" s="402"/>
      <c r="B31" s="403"/>
      <c r="C31" s="133" t="s">
        <v>341</v>
      </c>
      <c r="D31" s="220"/>
      <c r="E31" s="69"/>
      <c r="F31" s="68"/>
    </row>
    <row r="32" spans="1:6" x14ac:dyDescent="0.25">
      <c r="A32" s="402"/>
      <c r="B32" s="403"/>
      <c r="C32" s="133" t="s">
        <v>342</v>
      </c>
      <c r="D32" s="72"/>
      <c r="E32" s="69"/>
      <c r="F32" s="68"/>
    </row>
    <row r="33" spans="1:6" x14ac:dyDescent="0.25">
      <c r="A33" s="402"/>
      <c r="B33" s="403"/>
      <c r="C33" s="133" t="s">
        <v>343</v>
      </c>
      <c r="D33" s="72"/>
      <c r="E33" s="69"/>
      <c r="F33" s="68"/>
    </row>
    <row r="34" spans="1:6" ht="31.5" x14ac:dyDescent="0.25">
      <c r="A34" s="402"/>
      <c r="B34" s="403"/>
      <c r="C34" s="133" t="s">
        <v>344</v>
      </c>
      <c r="D34" s="72"/>
      <c r="E34" s="134" t="s">
        <v>345</v>
      </c>
      <c r="F34" s="68"/>
    </row>
    <row r="35" spans="1:6" ht="63" x14ac:dyDescent="0.25">
      <c r="A35" s="402"/>
      <c r="B35" s="403"/>
      <c r="C35" s="133" t="s">
        <v>346</v>
      </c>
      <c r="D35" s="72"/>
      <c r="E35" s="134" t="s">
        <v>347</v>
      </c>
      <c r="F35" s="68"/>
    </row>
    <row r="36" spans="1:6" x14ac:dyDescent="0.25">
      <c r="A36" s="402"/>
      <c r="B36" s="403"/>
      <c r="C36" s="133" t="s">
        <v>348</v>
      </c>
      <c r="D36" s="72"/>
      <c r="E36" s="69"/>
      <c r="F36" s="68"/>
    </row>
    <row r="37" spans="1:6" x14ac:dyDescent="0.25">
      <c r="A37" s="402"/>
      <c r="B37" s="403"/>
      <c r="C37" s="133" t="s">
        <v>349</v>
      </c>
      <c r="D37" s="72"/>
      <c r="E37" s="134" t="s">
        <v>350</v>
      </c>
      <c r="F37" s="68"/>
    </row>
    <row r="38" spans="1:6" x14ac:dyDescent="0.25">
      <c r="A38" s="402"/>
      <c r="B38" s="403"/>
      <c r="C38" s="135" t="s">
        <v>351</v>
      </c>
      <c r="D38" s="136"/>
      <c r="E38" s="134" t="s">
        <v>352</v>
      </c>
      <c r="F38" s="68"/>
    </row>
    <row r="39" spans="1:6" x14ac:dyDescent="0.25">
      <c r="A39" s="402"/>
      <c r="B39" s="403"/>
      <c r="C39" s="135" t="s">
        <v>353</v>
      </c>
      <c r="D39" s="71">
        <f>D38-D37</f>
        <v>0</v>
      </c>
      <c r="E39" s="69"/>
      <c r="F39" s="68"/>
    </row>
    <row r="40" spans="1:6" x14ac:dyDescent="0.25">
      <c r="A40" s="402" t="s">
        <v>300</v>
      </c>
      <c r="B40" s="403" t="s">
        <v>354</v>
      </c>
      <c r="C40" s="133" t="s">
        <v>338</v>
      </c>
      <c r="D40" s="71"/>
      <c r="E40" s="69"/>
      <c r="F40" s="68"/>
    </row>
    <row r="41" spans="1:6" x14ac:dyDescent="0.25">
      <c r="A41" s="402"/>
      <c r="B41" s="403"/>
      <c r="C41" s="133" t="s">
        <v>340</v>
      </c>
      <c r="D41" s="71"/>
      <c r="E41" s="69"/>
      <c r="F41" s="68"/>
    </row>
    <row r="42" spans="1:6" x14ac:dyDescent="0.25">
      <c r="A42" s="402"/>
      <c r="B42" s="403"/>
      <c r="C42" s="133" t="s">
        <v>341</v>
      </c>
      <c r="D42" s="71">
        <f>D60</f>
        <v>2095.9899999999998</v>
      </c>
      <c r="E42" s="69"/>
      <c r="F42" s="68"/>
    </row>
    <row r="43" spans="1:6" x14ac:dyDescent="0.25">
      <c r="A43" s="402"/>
      <c r="B43" s="403"/>
      <c r="C43" s="133" t="s">
        <v>342</v>
      </c>
      <c r="D43" s="71"/>
      <c r="E43" s="69"/>
      <c r="F43" s="68"/>
    </row>
    <row r="44" spans="1:6" x14ac:dyDescent="0.25">
      <c r="A44" s="402"/>
      <c r="B44" s="403"/>
      <c r="C44" s="133" t="s">
        <v>343</v>
      </c>
      <c r="D44" s="71"/>
      <c r="E44" s="69"/>
      <c r="F44" s="68"/>
    </row>
    <row r="45" spans="1:6" x14ac:dyDescent="0.25">
      <c r="A45" s="402"/>
      <c r="B45" s="403"/>
      <c r="C45" s="133" t="s">
        <v>344</v>
      </c>
      <c r="D45" s="71"/>
      <c r="E45" s="69"/>
      <c r="F45" s="68"/>
    </row>
    <row r="46" spans="1:6" x14ac:dyDescent="0.25">
      <c r="A46" s="402"/>
      <c r="B46" s="403"/>
      <c r="C46" s="133" t="s">
        <v>346</v>
      </c>
      <c r="D46" s="71"/>
      <c r="E46" s="69"/>
      <c r="F46" s="68"/>
    </row>
    <row r="47" spans="1:6" x14ac:dyDescent="0.25">
      <c r="A47" s="402"/>
      <c r="B47" s="403"/>
      <c r="C47" s="133" t="s">
        <v>348</v>
      </c>
      <c r="D47" s="71"/>
      <c r="E47" s="69"/>
      <c r="F47" s="68"/>
    </row>
    <row r="48" spans="1:6" x14ac:dyDescent="0.25">
      <c r="A48" s="402"/>
      <c r="B48" s="403"/>
      <c r="C48" s="133" t="s">
        <v>355</v>
      </c>
      <c r="D48" s="252">
        <v>0</v>
      </c>
      <c r="E48" s="69"/>
      <c r="F48" s="68"/>
    </row>
    <row r="49" spans="1:6" x14ac:dyDescent="0.25">
      <c r="A49" s="402"/>
      <c r="B49" s="403"/>
      <c r="C49" s="135" t="s">
        <v>356</v>
      </c>
      <c r="D49" s="312">
        <f>SUM(D40:D47)</f>
        <v>2095.9899999999998</v>
      </c>
      <c r="E49" s="69"/>
      <c r="F49" s="68"/>
    </row>
    <row r="50" spans="1:6" x14ac:dyDescent="0.25">
      <c r="A50" s="70" t="s">
        <v>302</v>
      </c>
      <c r="B50" s="137"/>
      <c r="C50" s="135" t="s">
        <v>357</v>
      </c>
      <c r="D50" s="252">
        <f>D39+D49-D48</f>
        <v>2095.9899999999998</v>
      </c>
      <c r="E50" s="69"/>
      <c r="F50" s="68"/>
    </row>
    <row r="51" spans="1:6" x14ac:dyDescent="0.25">
      <c r="A51" s="70" t="s">
        <v>304</v>
      </c>
      <c r="B51" s="137" t="s">
        <v>358</v>
      </c>
      <c r="C51" s="133" t="s">
        <v>359</v>
      </c>
      <c r="D51" s="71"/>
      <c r="E51" s="69"/>
      <c r="F51" s="68"/>
    </row>
    <row r="52" spans="1:6" ht="31.5" x14ac:dyDescent="0.25">
      <c r="A52" s="70"/>
      <c r="B52" s="137"/>
      <c r="C52" s="134" t="s">
        <v>360</v>
      </c>
      <c r="D52" s="71"/>
      <c r="E52" s="69"/>
      <c r="F52" s="68"/>
    </row>
    <row r="53" spans="1:6" x14ac:dyDescent="0.25">
      <c r="A53" s="70"/>
      <c r="B53" s="137"/>
      <c r="C53" s="133" t="s">
        <v>346</v>
      </c>
      <c r="D53" s="71"/>
      <c r="E53" s="69"/>
      <c r="F53" s="68"/>
    </row>
    <row r="54" spans="1:6" x14ac:dyDescent="0.25">
      <c r="A54" s="70" t="s">
        <v>305</v>
      </c>
      <c r="B54" s="137" t="s">
        <v>361</v>
      </c>
      <c r="C54" s="133" t="s">
        <v>359</v>
      </c>
      <c r="D54" s="71"/>
      <c r="E54" s="69"/>
      <c r="F54" s="68"/>
    </row>
    <row r="55" spans="1:6" ht="31.5" x14ac:dyDescent="0.25">
      <c r="A55" s="70"/>
      <c r="B55" s="137"/>
      <c r="C55" s="134" t="s">
        <v>360</v>
      </c>
      <c r="D55" s="71"/>
      <c r="E55" s="69"/>
      <c r="F55" s="68"/>
    </row>
    <row r="56" spans="1:6" x14ac:dyDescent="0.25">
      <c r="A56" s="70"/>
      <c r="B56" s="137"/>
      <c r="C56" s="133" t="s">
        <v>362</v>
      </c>
      <c r="D56" s="71"/>
      <c r="E56" s="69"/>
      <c r="F56" s="68"/>
    </row>
    <row r="57" spans="1:6" x14ac:dyDescent="0.25">
      <c r="A57" s="70" t="s">
        <v>306</v>
      </c>
      <c r="B57" s="137" t="s">
        <v>310</v>
      </c>
      <c r="C57" s="133" t="s">
        <v>359</v>
      </c>
      <c r="D57" s="71"/>
      <c r="E57" s="69"/>
      <c r="F57" s="68"/>
    </row>
    <row r="58" spans="1:6" x14ac:dyDescent="0.25">
      <c r="A58" s="70"/>
      <c r="B58" s="137"/>
      <c r="C58" s="133" t="s">
        <v>362</v>
      </c>
      <c r="D58" s="71"/>
      <c r="E58" s="69"/>
      <c r="F58" s="68"/>
    </row>
    <row r="59" spans="1:6" x14ac:dyDescent="0.25">
      <c r="A59" s="70" t="s">
        <v>318</v>
      </c>
      <c r="B59" s="137"/>
      <c r="C59" s="138" t="s">
        <v>363</v>
      </c>
      <c r="D59" s="252">
        <f>SUM(D51:D58)</f>
        <v>0</v>
      </c>
      <c r="E59" s="69"/>
      <c r="F59" s="68"/>
    </row>
    <row r="60" spans="1:6" x14ac:dyDescent="0.25">
      <c r="A60" s="70" t="s">
        <v>364</v>
      </c>
      <c r="B60" s="137"/>
      <c r="C60" s="135" t="s">
        <v>365</v>
      </c>
      <c r="D60" s="252">
        <f>D87</f>
        <v>2095.9899999999998</v>
      </c>
      <c r="E60" s="69"/>
      <c r="F60" s="69" t="s">
        <v>698</v>
      </c>
    </row>
    <row r="61" spans="1:6" x14ac:dyDescent="0.25">
      <c r="A61" s="122">
        <v>4</v>
      </c>
      <c r="B61" s="125" t="s">
        <v>334</v>
      </c>
      <c r="C61" s="122" t="s">
        <v>366</v>
      </c>
      <c r="D61" s="139" t="s">
        <v>336</v>
      </c>
      <c r="E61" s="122" t="s">
        <v>337</v>
      </c>
      <c r="F61" s="68"/>
    </row>
    <row r="62" spans="1:6" ht="47.25" x14ac:dyDescent="0.25">
      <c r="A62" s="402" t="s">
        <v>298</v>
      </c>
      <c r="B62" s="403" t="s">
        <v>367</v>
      </c>
      <c r="C62" s="133" t="s">
        <v>368</v>
      </c>
      <c r="D62" s="252">
        <v>788.4</v>
      </c>
      <c r="E62" s="134" t="s">
        <v>369</v>
      </c>
      <c r="F62" s="68"/>
    </row>
    <row r="63" spans="1:6" x14ac:dyDescent="0.25">
      <c r="A63" s="402"/>
      <c r="B63" s="403"/>
      <c r="C63" s="133" t="s">
        <v>370</v>
      </c>
      <c r="D63" s="71"/>
      <c r="E63" s="134" t="s">
        <v>371</v>
      </c>
      <c r="F63" s="68"/>
    </row>
    <row r="64" spans="1:6" ht="31.5" x14ac:dyDescent="0.25">
      <c r="A64" s="402"/>
      <c r="B64" s="403"/>
      <c r="C64" s="133" t="s">
        <v>372</v>
      </c>
      <c r="D64" s="71"/>
      <c r="E64" s="134" t="s">
        <v>373</v>
      </c>
      <c r="F64" s="68"/>
    </row>
    <row r="65" spans="1:6" s="201" customFormat="1" x14ac:dyDescent="0.25">
      <c r="A65" s="402"/>
      <c r="B65" s="403"/>
      <c r="C65" s="135" t="s">
        <v>374</v>
      </c>
      <c r="D65" s="252">
        <f>D62+D63</f>
        <v>788.4</v>
      </c>
      <c r="E65" s="138"/>
      <c r="F65" s="164"/>
    </row>
    <row r="66" spans="1:6" x14ac:dyDescent="0.25">
      <c r="A66" s="402"/>
      <c r="B66" s="403"/>
      <c r="C66" s="133" t="s">
        <v>375</v>
      </c>
      <c r="D66" s="71">
        <f>D67-D65</f>
        <v>244.19999999999993</v>
      </c>
      <c r="E66" s="69"/>
      <c r="F66" s="68"/>
    </row>
    <row r="67" spans="1:6" s="201" customFormat="1" x14ac:dyDescent="0.25">
      <c r="A67" s="402"/>
      <c r="B67" s="403"/>
      <c r="C67" s="135" t="s">
        <v>376</v>
      </c>
      <c r="D67" s="252">
        <v>1032.5999999999999</v>
      </c>
      <c r="E67" s="253"/>
      <c r="F67" s="164"/>
    </row>
    <row r="68" spans="1:6" ht="47.25" x14ac:dyDescent="0.25">
      <c r="A68" s="402" t="s">
        <v>300</v>
      </c>
      <c r="B68" s="403" t="s">
        <v>377</v>
      </c>
      <c r="C68" s="133" t="s">
        <v>368</v>
      </c>
      <c r="D68" s="71">
        <v>67.64</v>
      </c>
      <c r="E68" s="134" t="s">
        <v>369</v>
      </c>
      <c r="F68" s="68"/>
    </row>
    <row r="69" spans="1:6" x14ac:dyDescent="0.25">
      <c r="A69" s="402"/>
      <c r="B69" s="403"/>
      <c r="C69" s="133" t="s">
        <v>370</v>
      </c>
      <c r="D69" s="71"/>
      <c r="E69" s="134" t="s">
        <v>371</v>
      </c>
      <c r="F69" s="68"/>
    </row>
    <row r="70" spans="1:6" ht="31.5" x14ac:dyDescent="0.25">
      <c r="A70" s="402"/>
      <c r="B70" s="403"/>
      <c r="C70" s="133" t="s">
        <v>378</v>
      </c>
      <c r="D70" s="71"/>
      <c r="E70" s="134" t="s">
        <v>379</v>
      </c>
      <c r="F70" s="68"/>
    </row>
    <row r="71" spans="1:6" x14ac:dyDescent="0.25">
      <c r="A71" s="402"/>
      <c r="B71" s="403"/>
      <c r="C71" s="135" t="s">
        <v>380</v>
      </c>
      <c r="D71" s="71">
        <f>D68+D69</f>
        <v>67.64</v>
      </c>
      <c r="E71" s="134"/>
      <c r="F71" s="68"/>
    </row>
    <row r="72" spans="1:6" x14ac:dyDescent="0.25">
      <c r="A72" s="402"/>
      <c r="B72" s="403"/>
      <c r="C72" s="137" t="s">
        <v>381</v>
      </c>
      <c r="D72" s="71">
        <f>D73-D71</f>
        <v>2.7999999999999972</v>
      </c>
      <c r="E72" s="224"/>
      <c r="F72" s="68"/>
    </row>
    <row r="73" spans="1:6" s="201" customFormat="1" x14ac:dyDescent="0.25">
      <c r="A73" s="402"/>
      <c r="B73" s="403"/>
      <c r="C73" s="135" t="s">
        <v>382</v>
      </c>
      <c r="D73" s="252">
        <v>70.44</v>
      </c>
      <c r="E73" s="253"/>
      <c r="F73" s="164"/>
    </row>
    <row r="74" spans="1:6" ht="47.25" x14ac:dyDescent="0.25">
      <c r="A74" s="402" t="s">
        <v>302</v>
      </c>
      <c r="B74" s="403" t="s">
        <v>383</v>
      </c>
      <c r="C74" s="133" t="s">
        <v>368</v>
      </c>
      <c r="D74" s="252">
        <v>171.34</v>
      </c>
      <c r="E74" s="134" t="s">
        <v>369</v>
      </c>
      <c r="F74" s="68"/>
    </row>
    <row r="75" spans="1:6" x14ac:dyDescent="0.25">
      <c r="A75" s="402"/>
      <c r="B75" s="403"/>
      <c r="C75" s="133" t="s">
        <v>370</v>
      </c>
      <c r="D75" s="71"/>
      <c r="E75" s="134" t="s">
        <v>371</v>
      </c>
      <c r="F75" s="68"/>
    </row>
    <row r="76" spans="1:6" ht="47.25" x14ac:dyDescent="0.25">
      <c r="A76" s="402"/>
      <c r="B76" s="403"/>
      <c r="C76" s="133" t="s">
        <v>384</v>
      </c>
      <c r="D76" s="71"/>
      <c r="E76" s="134" t="s">
        <v>385</v>
      </c>
      <c r="F76" s="68"/>
    </row>
    <row r="77" spans="1:6" x14ac:dyDescent="0.25">
      <c r="A77" s="402"/>
      <c r="B77" s="403"/>
      <c r="C77" s="135" t="s">
        <v>386</v>
      </c>
      <c r="D77" s="71">
        <f>D74</f>
        <v>171.34</v>
      </c>
      <c r="E77" s="134"/>
      <c r="F77" s="324"/>
    </row>
    <row r="78" spans="1:6" x14ac:dyDescent="0.25">
      <c r="A78" s="402"/>
      <c r="B78" s="403"/>
      <c r="C78" s="137" t="s">
        <v>387</v>
      </c>
      <c r="D78" s="71">
        <f>D79-D77</f>
        <v>4.960000000000008</v>
      </c>
      <c r="E78" s="69"/>
      <c r="F78" s="68"/>
    </row>
    <row r="79" spans="1:6" s="201" customFormat="1" x14ac:dyDescent="0.25">
      <c r="A79" s="402"/>
      <c r="B79" s="403"/>
      <c r="C79" s="135" t="s">
        <v>388</v>
      </c>
      <c r="D79" s="252">
        <v>176.3</v>
      </c>
      <c r="E79" s="253"/>
      <c r="F79" s="325"/>
    </row>
    <row r="80" spans="1:6" ht="47.25" x14ac:dyDescent="0.25">
      <c r="A80" s="404" t="s">
        <v>304</v>
      </c>
      <c r="B80" s="407" t="s">
        <v>389</v>
      </c>
      <c r="C80" s="133" t="s">
        <v>368</v>
      </c>
      <c r="D80" s="71">
        <v>816.65</v>
      </c>
      <c r="E80" s="134" t="s">
        <v>369</v>
      </c>
      <c r="F80" s="68"/>
    </row>
    <row r="81" spans="1:6" x14ac:dyDescent="0.25">
      <c r="A81" s="405"/>
      <c r="B81" s="408"/>
      <c r="C81" s="133" t="s">
        <v>370</v>
      </c>
      <c r="D81" s="71"/>
      <c r="E81" s="134" t="s">
        <v>371</v>
      </c>
      <c r="F81" s="68"/>
    </row>
    <row r="82" spans="1:6" x14ac:dyDescent="0.25">
      <c r="A82" s="405"/>
      <c r="B82" s="408"/>
      <c r="C82" s="133" t="s">
        <v>390</v>
      </c>
      <c r="D82" s="71"/>
      <c r="E82" s="134"/>
      <c r="F82" s="68"/>
    </row>
    <row r="83" spans="1:6" x14ac:dyDescent="0.25">
      <c r="A83" s="405"/>
      <c r="B83" s="408"/>
      <c r="C83" s="133" t="s">
        <v>391</v>
      </c>
      <c r="D83" s="71"/>
      <c r="E83" s="134"/>
      <c r="F83" s="68"/>
    </row>
    <row r="84" spans="1:6" x14ac:dyDescent="0.25">
      <c r="A84" s="405"/>
      <c r="B84" s="408"/>
      <c r="C84" s="133" t="s">
        <v>342</v>
      </c>
      <c r="D84" s="71"/>
      <c r="E84" s="134"/>
      <c r="F84" s="68"/>
    </row>
    <row r="85" spans="1:6" x14ac:dyDescent="0.25">
      <c r="A85" s="405"/>
      <c r="B85" s="408"/>
      <c r="C85" s="133" t="s">
        <v>392</v>
      </c>
      <c r="D85" s="71">
        <v>816.65</v>
      </c>
      <c r="E85" s="134"/>
      <c r="F85" s="68"/>
    </row>
    <row r="86" spans="1:6" x14ac:dyDescent="0.25">
      <c r="A86" s="406"/>
      <c r="B86" s="409"/>
      <c r="C86" s="135" t="s">
        <v>393</v>
      </c>
      <c r="D86" s="71">
        <f>SUM(D80:D83)</f>
        <v>816.65</v>
      </c>
      <c r="E86" s="134"/>
      <c r="F86" s="68"/>
    </row>
    <row r="87" spans="1:6" x14ac:dyDescent="0.25">
      <c r="A87" s="391" t="s">
        <v>394</v>
      </c>
      <c r="B87" s="392"/>
      <c r="C87" s="393"/>
      <c r="D87" s="140">
        <f>D67+D73+D79+D85</f>
        <v>2095.9899999999998</v>
      </c>
      <c r="E87" s="134"/>
      <c r="F87" s="68"/>
    </row>
    <row r="88" spans="1:6" x14ac:dyDescent="0.25">
      <c r="A88" s="391" t="s">
        <v>395</v>
      </c>
      <c r="B88" s="392"/>
      <c r="C88" s="393"/>
      <c r="D88" s="140">
        <f>D65+D71+D77+D86</f>
        <v>1844.0299999999997</v>
      </c>
      <c r="E88" s="134"/>
      <c r="F88" s="68"/>
    </row>
    <row r="89" spans="1:6" x14ac:dyDescent="0.25">
      <c r="A89" s="394"/>
      <c r="B89" s="395"/>
      <c r="C89" s="395"/>
      <c r="D89" s="395"/>
      <c r="E89" s="395"/>
      <c r="F89" s="396"/>
    </row>
    <row r="90" spans="1:6" x14ac:dyDescent="0.25">
      <c r="A90" s="397" t="s">
        <v>396</v>
      </c>
      <c r="B90" s="398"/>
      <c r="C90" s="398"/>
      <c r="D90" s="398"/>
      <c r="E90" s="398"/>
      <c r="F90" s="399"/>
    </row>
    <row r="91" spans="1:6" ht="31.5" x14ac:dyDescent="0.25">
      <c r="A91" s="122">
        <v>5</v>
      </c>
      <c r="B91" s="122" t="s">
        <v>397</v>
      </c>
      <c r="C91" s="122" t="s">
        <v>398</v>
      </c>
      <c r="D91" s="122" t="s">
        <v>399</v>
      </c>
      <c r="E91" s="122" t="s">
        <v>400</v>
      </c>
      <c r="F91" s="122" t="s">
        <v>401</v>
      </c>
    </row>
    <row r="92" spans="1:6" x14ac:dyDescent="0.25">
      <c r="A92" s="70" t="s">
        <v>298</v>
      </c>
      <c r="B92" s="133" t="s">
        <v>310</v>
      </c>
      <c r="C92" s="71">
        <f>D67</f>
        <v>1032.5999999999999</v>
      </c>
      <c r="D92" s="71">
        <f>D65</f>
        <v>788.4</v>
      </c>
      <c r="E92" s="71">
        <f>C92-D92</f>
        <v>244.19999999999993</v>
      </c>
      <c r="F92" s="254">
        <f>E92/C92</f>
        <v>0.23649041255084249</v>
      </c>
    </row>
    <row r="93" spans="1:6" x14ac:dyDescent="0.25">
      <c r="A93" s="70" t="s">
        <v>300</v>
      </c>
      <c r="B93" s="133" t="s">
        <v>402</v>
      </c>
      <c r="C93" s="71">
        <f>D73</f>
        <v>70.44</v>
      </c>
      <c r="D93" s="71">
        <f>D71</f>
        <v>67.64</v>
      </c>
      <c r="E93" s="71">
        <f t="shared" ref="E93:E95" si="1">C93-D93</f>
        <v>2.7999999999999972</v>
      </c>
      <c r="F93" s="254">
        <f t="shared" ref="F93:F95" si="2">E93/C93</f>
        <v>3.9750141964792693E-2</v>
      </c>
    </row>
    <row r="94" spans="1:6" x14ac:dyDescent="0.25">
      <c r="A94" s="70" t="s">
        <v>302</v>
      </c>
      <c r="B94" s="133" t="s">
        <v>403</v>
      </c>
      <c r="C94" s="251">
        <f>D79</f>
        <v>176.3</v>
      </c>
      <c r="D94" s="251">
        <f>D77</f>
        <v>171.34</v>
      </c>
      <c r="E94" s="71">
        <f t="shared" ref="E94" si="3">C94-D94</f>
        <v>4.960000000000008</v>
      </c>
      <c r="F94" s="254">
        <f t="shared" ref="F94" si="4">E94/C94</f>
        <v>2.8133862733976219E-2</v>
      </c>
    </row>
    <row r="95" spans="1:6" x14ac:dyDescent="0.25">
      <c r="A95" s="70" t="s">
        <v>304</v>
      </c>
      <c r="B95" s="133" t="s">
        <v>404</v>
      </c>
      <c r="C95" s="71">
        <f>D85</f>
        <v>816.65</v>
      </c>
      <c r="D95" s="71">
        <f>D86</f>
        <v>816.65</v>
      </c>
      <c r="E95" s="71">
        <f t="shared" si="1"/>
        <v>0</v>
      </c>
      <c r="F95" s="254">
        <f t="shared" si="2"/>
        <v>0</v>
      </c>
    </row>
    <row r="96" spans="1:6" ht="31.5" x14ac:dyDescent="0.25">
      <c r="A96" s="122">
        <v>6</v>
      </c>
      <c r="B96" s="122" t="s">
        <v>1795</v>
      </c>
      <c r="C96" s="139" t="s">
        <v>398</v>
      </c>
      <c r="D96" s="139" t="s">
        <v>399</v>
      </c>
      <c r="E96" s="139" t="s">
        <v>400</v>
      </c>
      <c r="F96" s="141" t="s">
        <v>401</v>
      </c>
    </row>
    <row r="97" spans="1:6" x14ac:dyDescent="0.25">
      <c r="A97" s="70" t="s">
        <v>298</v>
      </c>
      <c r="B97" s="133" t="s">
        <v>310</v>
      </c>
      <c r="C97" s="196" t="s">
        <v>723</v>
      </c>
      <c r="D97" s="196" t="s">
        <v>723</v>
      </c>
      <c r="E97" s="196" t="s">
        <v>723</v>
      </c>
      <c r="F97" s="196" t="s">
        <v>723</v>
      </c>
    </row>
    <row r="98" spans="1:6" x14ac:dyDescent="0.25">
      <c r="A98" s="70" t="s">
        <v>300</v>
      </c>
      <c r="B98" s="133" t="s">
        <v>402</v>
      </c>
      <c r="C98" s="196" t="s">
        <v>723</v>
      </c>
      <c r="D98" s="196" t="s">
        <v>723</v>
      </c>
      <c r="E98" s="196" t="s">
        <v>723</v>
      </c>
      <c r="F98" s="196" t="s">
        <v>723</v>
      </c>
    </row>
    <row r="99" spans="1:6" x14ac:dyDescent="0.25">
      <c r="A99" s="70" t="s">
        <v>302</v>
      </c>
      <c r="B99" s="133" t="s">
        <v>403</v>
      </c>
      <c r="C99" s="196" t="s">
        <v>723</v>
      </c>
      <c r="D99" s="196" t="s">
        <v>723</v>
      </c>
      <c r="E99" s="196" t="s">
        <v>723</v>
      </c>
      <c r="F99" s="196" t="s">
        <v>723</v>
      </c>
    </row>
    <row r="100" spans="1:6" x14ac:dyDescent="0.25">
      <c r="A100" s="70" t="s">
        <v>304</v>
      </c>
      <c r="B100" s="133" t="s">
        <v>404</v>
      </c>
      <c r="C100" s="251">
        <f>'Form-Input Energy'!T167</f>
        <v>454.07843600000001</v>
      </c>
      <c r="D100" s="251">
        <f>'Form-Input Energy'!T167</f>
        <v>454.07843600000001</v>
      </c>
      <c r="E100" s="71">
        <f t="shared" ref="E100" si="5">C100-D100</f>
        <v>0</v>
      </c>
      <c r="F100" s="254">
        <f t="shared" ref="F100" si="6">E100/C100</f>
        <v>0</v>
      </c>
    </row>
    <row r="102" spans="1:6" ht="15.75" customHeight="1" x14ac:dyDescent="0.25">
      <c r="E102" s="401" t="s">
        <v>5337</v>
      </c>
      <c r="F102" s="401"/>
    </row>
    <row r="103" spans="1:6" ht="15.75" customHeight="1" x14ac:dyDescent="0.25">
      <c r="B103" s="400" t="s">
        <v>405</v>
      </c>
      <c r="C103" s="400"/>
      <c r="E103" s="401"/>
      <c r="F103" s="401"/>
    </row>
    <row r="104" spans="1:6" x14ac:dyDescent="0.25">
      <c r="B104" s="133" t="s">
        <v>406</v>
      </c>
      <c r="C104" s="142">
        <f>D87-D88</f>
        <v>251.96000000000004</v>
      </c>
      <c r="E104" s="401"/>
      <c r="F104" s="401"/>
    </row>
    <row r="105" spans="1:6" x14ac:dyDescent="0.25">
      <c r="B105" s="133" t="s">
        <v>407</v>
      </c>
      <c r="C105" s="142">
        <f>C104-D37-D48</f>
        <v>251.96000000000004</v>
      </c>
      <c r="E105" s="401"/>
      <c r="F105" s="401"/>
    </row>
    <row r="106" spans="1:6" x14ac:dyDescent="0.25">
      <c r="B106" s="133" t="s">
        <v>408</v>
      </c>
      <c r="C106" s="143">
        <f>C104/D60</f>
        <v>0.12021049718748661</v>
      </c>
      <c r="E106" s="401"/>
      <c r="F106" s="401"/>
    </row>
    <row r="107" spans="1:6" x14ac:dyDescent="0.25">
      <c r="B107" s="133" t="s">
        <v>409</v>
      </c>
      <c r="C107" s="143">
        <f>C105/D87</f>
        <v>0.12021049718748661</v>
      </c>
      <c r="E107" s="401"/>
      <c r="F107" s="401"/>
    </row>
  </sheetData>
  <mergeCells count="19">
    <mergeCell ref="A62:A67"/>
    <mergeCell ref="B62:B67"/>
    <mergeCell ref="A1:F1"/>
    <mergeCell ref="A29:A39"/>
    <mergeCell ref="B29:B39"/>
    <mergeCell ref="A40:A49"/>
    <mergeCell ref="B40:B49"/>
    <mergeCell ref="A68:A73"/>
    <mergeCell ref="B68:B73"/>
    <mergeCell ref="A74:A79"/>
    <mergeCell ref="B74:B79"/>
    <mergeCell ref="A80:A86"/>
    <mergeCell ref="B80:B86"/>
    <mergeCell ref="A87:C87"/>
    <mergeCell ref="A88:C88"/>
    <mergeCell ref="A89:F89"/>
    <mergeCell ref="A90:F90"/>
    <mergeCell ref="B103:C103"/>
    <mergeCell ref="E102:F107"/>
  </mergeCells>
  <pageMargins left="0.53" right="0.39" top="0.23" bottom="0.27" header="0.25" footer="0.3"/>
  <pageSetup paperSize="9" scale="76" orientation="landscape" r:id="rId1"/>
  <rowBreaks count="1" manualBreakCount="1">
    <brk id="6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91"/>
  <sheetViews>
    <sheetView zoomScale="80" zoomScaleNormal="80" workbookViewId="0">
      <pane xSplit="4" ySplit="6" topLeftCell="E99" activePane="bottomRight" state="frozen"/>
      <selection sqref="A1:Q1"/>
      <selection pane="topRight" sqref="A1:Q1"/>
      <selection pane="bottomLeft" sqref="A1:Q1"/>
      <selection pane="bottomRight" activeCell="L672" sqref="L672"/>
    </sheetView>
  </sheetViews>
  <sheetFormatPr defaultColWidth="9.140625" defaultRowHeight="15" x14ac:dyDescent="0.25"/>
  <cols>
    <col min="1" max="1" width="5.7109375" style="9" customWidth="1"/>
    <col min="2" max="2" width="17.28515625" style="9" customWidth="1"/>
    <col min="3" max="3" width="8.7109375" style="9" customWidth="1"/>
    <col min="4" max="4" width="18.28515625" style="9" customWidth="1"/>
    <col min="5" max="5" width="27" style="9" bestFit="1" customWidth="1"/>
    <col min="6" max="6" width="15.85546875" style="9" customWidth="1"/>
    <col min="7" max="7" width="15.7109375" style="9" customWidth="1"/>
    <col min="8" max="8" width="13.7109375" style="9" customWidth="1"/>
    <col min="9" max="9" width="12" style="9" customWidth="1"/>
    <col min="10" max="10" width="10.28515625" style="9" customWidth="1"/>
    <col min="11" max="12" width="12.140625" style="9" customWidth="1"/>
    <col min="13" max="13" width="10.5703125" style="9" customWidth="1"/>
    <col min="14" max="14" width="9.28515625" style="9" customWidth="1"/>
    <col min="15" max="15" width="10.42578125" style="9" customWidth="1"/>
    <col min="16" max="17" width="11.85546875" style="9" customWidth="1"/>
    <col min="18" max="18" width="12.85546875" style="9" customWidth="1"/>
    <col min="19" max="19" width="8.85546875" style="9" customWidth="1"/>
    <col min="20" max="20" width="9.85546875" style="9" customWidth="1"/>
    <col min="21" max="24" width="11.140625" style="9" customWidth="1"/>
    <col min="25" max="16384" width="9.140625" style="144"/>
  </cols>
  <sheetData>
    <row r="1" spans="1:25" ht="21" x14ac:dyDescent="0.35">
      <c r="A1" s="473" t="s">
        <v>253</v>
      </c>
      <c r="B1" s="474"/>
      <c r="C1" s="474"/>
      <c r="D1" s="474"/>
      <c r="E1" s="474"/>
      <c r="F1" s="474"/>
      <c r="G1" s="474"/>
      <c r="H1" s="474"/>
      <c r="I1" s="474"/>
      <c r="J1" s="474"/>
      <c r="K1" s="474"/>
      <c r="L1" s="474"/>
      <c r="M1" s="474"/>
      <c r="N1" s="474"/>
      <c r="O1" s="474"/>
      <c r="P1" s="474"/>
      <c r="Q1" s="474"/>
      <c r="R1" s="474"/>
      <c r="S1" s="474"/>
      <c r="T1" s="474"/>
      <c r="U1" s="474"/>
      <c r="V1" s="474"/>
      <c r="W1" s="474"/>
      <c r="X1" s="475"/>
    </row>
    <row r="2" spans="1:25" ht="15.75" x14ac:dyDescent="0.25">
      <c r="A2" s="476" t="s">
        <v>254</v>
      </c>
      <c r="B2" s="477"/>
      <c r="C2" s="477"/>
      <c r="D2" s="477"/>
      <c r="E2" s="477"/>
      <c r="F2" s="477"/>
      <c r="G2" s="477"/>
      <c r="H2" s="477"/>
      <c r="I2" s="477"/>
      <c r="J2" s="477"/>
      <c r="K2" s="477"/>
      <c r="L2" s="477"/>
      <c r="M2" s="477"/>
      <c r="N2" s="477"/>
      <c r="O2" s="477"/>
      <c r="P2" s="477"/>
      <c r="Q2" s="477"/>
      <c r="R2" s="477"/>
      <c r="S2" s="477"/>
      <c r="T2" s="477"/>
      <c r="U2" s="477"/>
      <c r="V2" s="477"/>
      <c r="W2" s="477"/>
      <c r="X2" s="478"/>
    </row>
    <row r="3" spans="1:25" x14ac:dyDescent="0.25">
      <c r="A3" s="479" t="s">
        <v>13</v>
      </c>
      <c r="B3" s="470" t="s">
        <v>255</v>
      </c>
      <c r="C3" s="470" t="s">
        <v>256</v>
      </c>
      <c r="D3" s="470" t="s">
        <v>257</v>
      </c>
      <c r="E3" s="480" t="s">
        <v>1948</v>
      </c>
      <c r="F3" s="480"/>
      <c r="G3" s="480"/>
      <c r="H3" s="480"/>
      <c r="I3" s="480"/>
      <c r="J3" s="480"/>
      <c r="K3" s="480"/>
      <c r="L3" s="480"/>
      <c r="M3" s="480"/>
      <c r="N3" s="480"/>
      <c r="O3" s="480"/>
      <c r="P3" s="480"/>
      <c r="Q3" s="480"/>
      <c r="R3" s="480"/>
      <c r="S3" s="480"/>
      <c r="T3" s="480"/>
      <c r="U3" s="480"/>
      <c r="V3" s="480"/>
      <c r="W3" s="480"/>
      <c r="X3" s="481"/>
    </row>
    <row r="4" spans="1:25" x14ac:dyDescent="0.25">
      <c r="A4" s="479"/>
      <c r="B4" s="470"/>
      <c r="C4" s="470"/>
      <c r="D4" s="470"/>
      <c r="E4" s="471" t="s">
        <v>258</v>
      </c>
      <c r="F4" s="471"/>
      <c r="G4" s="471"/>
      <c r="H4" s="471"/>
      <c r="I4" s="471"/>
      <c r="J4" s="471"/>
      <c r="K4" s="471"/>
      <c r="L4" s="471"/>
      <c r="M4" s="471"/>
      <c r="N4" s="471" t="s">
        <v>259</v>
      </c>
      <c r="O4" s="471"/>
      <c r="P4" s="471"/>
      <c r="Q4" s="471"/>
      <c r="R4" s="471"/>
      <c r="S4" s="471" t="s">
        <v>260</v>
      </c>
      <c r="T4" s="471"/>
      <c r="U4" s="471" t="s">
        <v>261</v>
      </c>
      <c r="V4" s="471"/>
      <c r="W4" s="471"/>
      <c r="X4" s="472" t="s">
        <v>262</v>
      </c>
    </row>
    <row r="5" spans="1:25" x14ac:dyDescent="0.25">
      <c r="A5" s="479"/>
      <c r="B5" s="470"/>
      <c r="C5" s="470"/>
      <c r="D5" s="470"/>
      <c r="E5" s="470" t="s">
        <v>263</v>
      </c>
      <c r="F5" s="470" t="s">
        <v>264</v>
      </c>
      <c r="G5" s="470" t="s">
        <v>265</v>
      </c>
      <c r="H5" s="470" t="s">
        <v>266</v>
      </c>
      <c r="I5" s="470" t="s">
        <v>267</v>
      </c>
      <c r="J5" s="470" t="s">
        <v>268</v>
      </c>
      <c r="K5" s="470" t="s">
        <v>269</v>
      </c>
      <c r="L5" s="470" t="s">
        <v>270</v>
      </c>
      <c r="M5" s="470" t="s">
        <v>271</v>
      </c>
      <c r="N5" s="276"/>
      <c r="O5" s="471" t="s">
        <v>272</v>
      </c>
      <c r="P5" s="471"/>
      <c r="Q5" s="471"/>
      <c r="R5" s="470" t="s">
        <v>273</v>
      </c>
      <c r="S5" s="470" t="s">
        <v>274</v>
      </c>
      <c r="T5" s="470" t="s">
        <v>275</v>
      </c>
      <c r="U5" s="470" t="s">
        <v>276</v>
      </c>
      <c r="V5" s="470" t="s">
        <v>277</v>
      </c>
      <c r="W5" s="470" t="s">
        <v>278</v>
      </c>
      <c r="X5" s="472"/>
    </row>
    <row r="6" spans="1:25" s="145" customFormat="1" ht="60" x14ac:dyDescent="0.25">
      <c r="A6" s="479"/>
      <c r="B6" s="470"/>
      <c r="C6" s="470"/>
      <c r="D6" s="470"/>
      <c r="E6" s="470"/>
      <c r="F6" s="470"/>
      <c r="G6" s="470"/>
      <c r="H6" s="470"/>
      <c r="I6" s="470"/>
      <c r="J6" s="470"/>
      <c r="K6" s="470"/>
      <c r="L6" s="470"/>
      <c r="M6" s="470"/>
      <c r="N6" s="275" t="s">
        <v>279</v>
      </c>
      <c r="O6" s="275" t="s">
        <v>280</v>
      </c>
      <c r="P6" s="275" t="s">
        <v>281</v>
      </c>
      <c r="Q6" s="275" t="s">
        <v>282</v>
      </c>
      <c r="R6" s="470"/>
      <c r="S6" s="470"/>
      <c r="T6" s="470"/>
      <c r="U6" s="470"/>
      <c r="V6" s="470"/>
      <c r="W6" s="470"/>
      <c r="X6" s="472"/>
    </row>
    <row r="7" spans="1:25" x14ac:dyDescent="0.25">
      <c r="A7" s="466">
        <v>1</v>
      </c>
      <c r="B7" s="448" t="s">
        <v>469</v>
      </c>
      <c r="C7" s="448">
        <v>32</v>
      </c>
      <c r="D7" s="448" t="s">
        <v>728</v>
      </c>
      <c r="E7" s="170" t="s">
        <v>283</v>
      </c>
      <c r="F7" s="233">
        <v>55358</v>
      </c>
      <c r="G7" s="233">
        <v>23</v>
      </c>
      <c r="H7" s="171">
        <f>F7+G7</f>
        <v>55381</v>
      </c>
      <c r="I7" s="215">
        <f>IFERROR((H7/$H$12),0)</f>
        <v>0.80832834644520013</v>
      </c>
      <c r="J7" s="270">
        <v>131.92099999999999</v>
      </c>
      <c r="K7" s="270">
        <v>2.3E-2</v>
      </c>
      <c r="L7" s="274">
        <f>J7+K7</f>
        <v>131.94399999999999</v>
      </c>
      <c r="M7" s="215">
        <f>IFERROR((L7/$L$12),0)</f>
        <v>0.5753405543055482</v>
      </c>
      <c r="N7" s="449">
        <v>110.05</v>
      </c>
      <c r="O7" s="270">
        <v>36.878999999999998</v>
      </c>
      <c r="P7" s="270">
        <v>0.14100000000000001</v>
      </c>
      <c r="Q7" s="274">
        <f>O7+P7</f>
        <v>37.019999999999996</v>
      </c>
      <c r="R7" s="215">
        <f>IFERROR((Q7/$Q$12),)</f>
        <v>0.36967875295832875</v>
      </c>
      <c r="S7" s="463">
        <f>N12-Q12</f>
        <v>9.909000000000006</v>
      </c>
      <c r="T7" s="451">
        <f>IFERROR((S7/N12),0)</f>
        <v>9.0040890504316282E-2</v>
      </c>
      <c r="U7" s="327">
        <v>17.716699999999999</v>
      </c>
      <c r="V7" s="327">
        <v>15.550299999999998</v>
      </c>
      <c r="W7" s="172">
        <f t="shared" ref="W7:W70" si="0">IFERROR(((V7/U7)*1),0)</f>
        <v>0.87771989140189755</v>
      </c>
      <c r="X7" s="452"/>
      <c r="Y7" s="336"/>
    </row>
    <row r="8" spans="1:25" x14ac:dyDescent="0.25">
      <c r="A8" s="466"/>
      <c r="B8" s="448"/>
      <c r="C8" s="448"/>
      <c r="D8" s="448"/>
      <c r="E8" s="170" t="s">
        <v>284</v>
      </c>
      <c r="F8" s="233">
        <v>79</v>
      </c>
      <c r="G8" s="233">
        <v>0</v>
      </c>
      <c r="H8" s="171">
        <f>F8+G8</f>
        <v>79</v>
      </c>
      <c r="I8" s="215">
        <f>IFERROR((H8/$H$12),0)</f>
        <v>1.1530658415191278E-3</v>
      </c>
      <c r="J8" s="270">
        <v>0.24199999999999999</v>
      </c>
      <c r="K8" s="270">
        <v>0</v>
      </c>
      <c r="L8" s="274">
        <f>J8+K8</f>
        <v>0.24199999999999999</v>
      </c>
      <c r="M8" s="215">
        <f>IFERROR((L8/$L$12),0)</f>
        <v>1.0552386932482167E-3</v>
      </c>
      <c r="N8" s="449"/>
      <c r="O8" s="270">
        <v>7.0000000000000007E-2</v>
      </c>
      <c r="P8" s="270">
        <v>0</v>
      </c>
      <c r="Q8" s="274">
        <f>O8+P8</f>
        <v>7.0000000000000007E-2</v>
      </c>
      <c r="R8" s="215">
        <f>IFERROR((Q8/$Q$12),)</f>
        <v>6.990143897105083E-4</v>
      </c>
      <c r="S8" s="463"/>
      <c r="T8" s="451"/>
      <c r="U8" s="327">
        <v>1.2800000000000001E-2</v>
      </c>
      <c r="V8" s="327">
        <v>1.5600000000000001E-2</v>
      </c>
      <c r="W8" s="172">
        <f t="shared" si="0"/>
        <v>1.21875</v>
      </c>
      <c r="X8" s="453"/>
      <c r="Y8" s="336"/>
    </row>
    <row r="9" spans="1:25" x14ac:dyDescent="0.25">
      <c r="A9" s="466"/>
      <c r="B9" s="448"/>
      <c r="C9" s="448"/>
      <c r="D9" s="448"/>
      <c r="E9" s="170" t="s">
        <v>285</v>
      </c>
      <c r="F9" s="233">
        <v>12154</v>
      </c>
      <c r="G9" s="233">
        <v>1</v>
      </c>
      <c r="H9" s="171">
        <f>F9+G9</f>
        <v>12155</v>
      </c>
      <c r="I9" s="215">
        <f>IFERROR((H9/$H$12),0)</f>
        <v>0.17741158612234176</v>
      </c>
      <c r="J9" s="270">
        <v>42.484000000000002</v>
      </c>
      <c r="K9" s="270">
        <v>8.0000000000000002E-3</v>
      </c>
      <c r="L9" s="274">
        <f>J9+K9</f>
        <v>42.492000000000004</v>
      </c>
      <c r="M9" s="215">
        <f>IFERROR((L9/$L$12),0)</f>
        <v>0.18528596096488936</v>
      </c>
      <c r="N9" s="449"/>
      <c r="O9" s="270">
        <v>15.646999999999998</v>
      </c>
      <c r="P9" s="270">
        <v>4.7E-2</v>
      </c>
      <c r="Q9" s="274">
        <f>O9+P9</f>
        <v>15.693999999999999</v>
      </c>
      <c r="R9" s="215">
        <f>IFERROR((Q9/$Q$12),)</f>
        <v>0.15671902617309594</v>
      </c>
      <c r="S9" s="463"/>
      <c r="T9" s="451"/>
      <c r="U9" s="327">
        <v>11.421500000000002</v>
      </c>
      <c r="V9" s="327">
        <v>10.756999999999998</v>
      </c>
      <c r="W9" s="172">
        <f t="shared" si="0"/>
        <v>0.94182025128047941</v>
      </c>
      <c r="X9" s="453"/>
      <c r="Y9" s="336"/>
    </row>
    <row r="10" spans="1:25" x14ac:dyDescent="0.25">
      <c r="A10" s="466"/>
      <c r="B10" s="448"/>
      <c r="C10" s="448"/>
      <c r="D10" s="448"/>
      <c r="E10" s="170" t="s">
        <v>286</v>
      </c>
      <c r="F10" s="233">
        <v>57</v>
      </c>
      <c r="G10" s="233">
        <v>0</v>
      </c>
      <c r="H10" s="171">
        <f>F10+G10</f>
        <v>57</v>
      </c>
      <c r="I10" s="215">
        <f>IFERROR((H10/$H$12),0)</f>
        <v>8.3195889831126938E-4</v>
      </c>
      <c r="J10" s="270">
        <v>21.097000000000001</v>
      </c>
      <c r="K10" s="270">
        <v>0</v>
      </c>
      <c r="L10" s="274">
        <f>J10+K10</f>
        <v>21.097000000000001</v>
      </c>
      <c r="M10" s="215">
        <f>IFERROR((L10/$L$12),0)</f>
        <v>9.199326740271746E-2</v>
      </c>
      <c r="N10" s="449"/>
      <c r="O10" s="270">
        <v>22.082000000000001</v>
      </c>
      <c r="P10" s="270">
        <v>0</v>
      </c>
      <c r="Q10" s="274">
        <f>O10+P10</f>
        <v>22.082000000000001</v>
      </c>
      <c r="R10" s="215">
        <f>IFERROR((Q10/$Q$12),)</f>
        <v>0.22050908219410634</v>
      </c>
      <c r="S10" s="463"/>
      <c r="T10" s="451"/>
      <c r="U10" s="327">
        <v>14.8154</v>
      </c>
      <c r="V10" s="327">
        <v>14.111399999999998</v>
      </c>
      <c r="W10" s="172">
        <f t="shared" si="0"/>
        <v>0.95248187696585973</v>
      </c>
      <c r="X10" s="453"/>
      <c r="Y10" s="336"/>
    </row>
    <row r="11" spans="1:25" ht="15.75" thickBot="1" x14ac:dyDescent="0.3">
      <c r="A11" s="467"/>
      <c r="B11" s="468"/>
      <c r="C11" s="468"/>
      <c r="D11" s="468"/>
      <c r="E11" s="278" t="s">
        <v>287</v>
      </c>
      <c r="F11" s="279">
        <v>828</v>
      </c>
      <c r="G11" s="279">
        <v>13</v>
      </c>
      <c r="H11" s="280">
        <f>F11+G11</f>
        <v>841</v>
      </c>
      <c r="I11" s="271">
        <f>IFERROR((H11/$H$12),0)</f>
        <v>1.2275042692627677E-2</v>
      </c>
      <c r="J11" s="281">
        <v>33.488</v>
      </c>
      <c r="K11" s="281">
        <v>6.9000000000000006E-2</v>
      </c>
      <c r="L11" s="282">
        <f>J11+K11</f>
        <v>33.557000000000002</v>
      </c>
      <c r="M11" s="271">
        <f>IFERROR((L11/$L$12),0)</f>
        <v>0.14632497863359673</v>
      </c>
      <c r="N11" s="469"/>
      <c r="O11" s="281">
        <v>24.645</v>
      </c>
      <c r="P11" s="281">
        <v>0.63</v>
      </c>
      <c r="Q11" s="282">
        <f>O11+P11</f>
        <v>25.274999999999999</v>
      </c>
      <c r="R11" s="271">
        <f>IFERROR((Q11/$Q$12),)</f>
        <v>0.25239412428475849</v>
      </c>
      <c r="S11" s="464"/>
      <c r="T11" s="452"/>
      <c r="U11" s="335">
        <v>15.424399999999999</v>
      </c>
      <c r="V11" s="335">
        <v>15.170499999999999</v>
      </c>
      <c r="W11" s="172">
        <f t="shared" si="0"/>
        <v>0.98353906797022905</v>
      </c>
      <c r="X11" s="453"/>
      <c r="Y11" s="336"/>
    </row>
    <row r="12" spans="1:25" ht="15.75" thickBot="1" x14ac:dyDescent="0.3">
      <c r="A12" s="454" t="s">
        <v>288</v>
      </c>
      <c r="B12" s="455"/>
      <c r="C12" s="456"/>
      <c r="D12" s="273"/>
      <c r="E12" s="173"/>
      <c r="F12" s="234">
        <f>SUM(F7:F11)</f>
        <v>68476</v>
      </c>
      <c r="G12" s="234">
        <f>SUM(G7:G11)</f>
        <v>37</v>
      </c>
      <c r="H12" s="174">
        <f>SUM(H7:H11)</f>
        <v>68513</v>
      </c>
      <c r="I12" s="216">
        <v>1</v>
      </c>
      <c r="J12" s="203">
        <f>SUM(J7:J11)</f>
        <v>229.232</v>
      </c>
      <c r="K12" s="203">
        <f>SUM(K7:K11)</f>
        <v>0.1</v>
      </c>
      <c r="L12" s="203">
        <f>SUM(L7:L11)</f>
        <v>229.33199999999999</v>
      </c>
      <c r="M12" s="216">
        <v>1</v>
      </c>
      <c r="N12" s="203">
        <f>N7</f>
        <v>110.05</v>
      </c>
      <c r="O12" s="203">
        <f>SUM(O7:O11)</f>
        <v>99.322999999999993</v>
      </c>
      <c r="P12" s="203">
        <f>SUM(P7:P11)</f>
        <v>0.81800000000000006</v>
      </c>
      <c r="Q12" s="203">
        <f>SUM(Q7:Q11)</f>
        <v>100.14099999999999</v>
      </c>
      <c r="R12" s="216">
        <v>1</v>
      </c>
      <c r="S12" s="203">
        <f>S7</f>
        <v>9.909000000000006</v>
      </c>
      <c r="T12" s="213">
        <f>T7</f>
        <v>9.0040890504316282E-2</v>
      </c>
      <c r="U12" s="206">
        <f>SUM(U7:U11)</f>
        <v>59.390799999999999</v>
      </c>
      <c r="V12" s="207">
        <f>SUM(V7:V11)</f>
        <v>55.60479999999999</v>
      </c>
      <c r="W12" s="175">
        <f t="shared" si="0"/>
        <v>0.93625275295163546</v>
      </c>
      <c r="X12" s="213">
        <f>IFERROR(((1-(1-T12)*W12)*1),0)</f>
        <v>0.14804827866124748</v>
      </c>
      <c r="Y12" s="336"/>
    </row>
    <row r="13" spans="1:25" x14ac:dyDescent="0.25">
      <c r="A13" s="465">
        <f>A7+1</f>
        <v>2</v>
      </c>
      <c r="B13" s="459" t="s">
        <v>469</v>
      </c>
      <c r="C13" s="448">
        <v>32</v>
      </c>
      <c r="D13" s="459" t="s">
        <v>729</v>
      </c>
      <c r="E13" s="283" t="s">
        <v>283</v>
      </c>
      <c r="F13" s="284">
        <v>73712</v>
      </c>
      <c r="G13" s="284">
        <v>11</v>
      </c>
      <c r="H13" s="285">
        <f>F13+G13</f>
        <v>73723</v>
      </c>
      <c r="I13" s="272">
        <f>IFERROR((H13/$H$18),0)</f>
        <v>0.8619548696363849</v>
      </c>
      <c r="J13" s="286">
        <v>98.709000000000003</v>
      </c>
      <c r="K13" s="286">
        <v>1.0999999999999999E-2</v>
      </c>
      <c r="L13" s="287">
        <f>J13+K13</f>
        <v>98.72</v>
      </c>
      <c r="M13" s="272">
        <f>IFERROR((L13/$L$18),0)</f>
        <v>0.72893207611255906</v>
      </c>
      <c r="N13" s="460">
        <v>49.71</v>
      </c>
      <c r="O13" s="286">
        <v>20.285999999999998</v>
      </c>
      <c r="P13" s="286">
        <v>0.126</v>
      </c>
      <c r="Q13" s="287">
        <f>O13+P13</f>
        <v>20.411999999999999</v>
      </c>
      <c r="R13" s="272">
        <f>IFERROR((Q13/$Q$18),)</f>
        <v>0.6448066717210007</v>
      </c>
      <c r="S13" s="462">
        <f>N18-Q18</f>
        <v>18.054000000000002</v>
      </c>
      <c r="T13" s="450">
        <f>IFERROR((S13/N18),0)</f>
        <v>0.36318648159324085</v>
      </c>
      <c r="U13" s="327">
        <v>8.4915000000000003</v>
      </c>
      <c r="V13" s="327">
        <v>7.8952999999999998</v>
      </c>
      <c r="W13" s="288">
        <f t="shared" si="0"/>
        <v>0.92978861214155328</v>
      </c>
      <c r="X13" s="453"/>
      <c r="Y13" s="336"/>
    </row>
    <row r="14" spans="1:25" x14ac:dyDescent="0.25">
      <c r="A14" s="466"/>
      <c r="B14" s="448"/>
      <c r="C14" s="448"/>
      <c r="D14" s="448"/>
      <c r="E14" s="170" t="s">
        <v>284</v>
      </c>
      <c r="F14" s="233">
        <v>4169</v>
      </c>
      <c r="G14" s="233">
        <v>46</v>
      </c>
      <c r="H14" s="171">
        <f>F14+G14</f>
        <v>4215</v>
      </c>
      <c r="I14" s="215">
        <f>IFERROR((H14/$H$18),0)</f>
        <v>4.92809540512101E-2</v>
      </c>
      <c r="J14" s="270">
        <v>12.336</v>
      </c>
      <c r="K14" s="270">
        <v>9.9000000000000005E-2</v>
      </c>
      <c r="L14" s="274">
        <f>J14+K14</f>
        <v>12.435</v>
      </c>
      <c r="M14" s="215">
        <f>IFERROR((L14/$L$18),0)</f>
        <v>9.1817973728319208E-2</v>
      </c>
      <c r="N14" s="449"/>
      <c r="O14" s="270">
        <v>0.69399999999999984</v>
      </c>
      <c r="P14" s="270">
        <v>0.114</v>
      </c>
      <c r="Q14" s="274">
        <f>O14+P14</f>
        <v>0.80799999999999983</v>
      </c>
      <c r="R14" s="215">
        <f>IFERROR((Q14/$Q$18),)</f>
        <v>2.5524387161991402E-2</v>
      </c>
      <c r="S14" s="463"/>
      <c r="T14" s="451"/>
      <c r="U14" s="327">
        <v>0.34660000000000002</v>
      </c>
      <c r="V14" s="327">
        <v>0.96979999999999988</v>
      </c>
      <c r="W14" s="172">
        <f t="shared" si="0"/>
        <v>2.7980380842469699</v>
      </c>
      <c r="X14" s="453"/>
      <c r="Y14" s="336"/>
    </row>
    <row r="15" spans="1:25" x14ac:dyDescent="0.25">
      <c r="A15" s="466"/>
      <c r="B15" s="448"/>
      <c r="C15" s="448"/>
      <c r="D15" s="448"/>
      <c r="E15" s="170" t="s">
        <v>285</v>
      </c>
      <c r="F15" s="233">
        <v>5932</v>
      </c>
      <c r="G15" s="233">
        <v>0</v>
      </c>
      <c r="H15" s="171">
        <f>F15+G15</f>
        <v>5932</v>
      </c>
      <c r="I15" s="215">
        <f>IFERROR((H15/$H$18),0)</f>
        <v>6.935578159710043E-2</v>
      </c>
      <c r="J15" s="270">
        <v>16.536999999999999</v>
      </c>
      <c r="K15" s="270">
        <v>0</v>
      </c>
      <c r="L15" s="274">
        <f>J15+K15</f>
        <v>16.536999999999999</v>
      </c>
      <c r="M15" s="215">
        <f>IFERROR((L15/$L$18),0)</f>
        <v>0.12210646011622153</v>
      </c>
      <c r="N15" s="449"/>
      <c r="O15" s="270">
        <v>5.49</v>
      </c>
      <c r="P15" s="270">
        <v>1.7000000000000001E-2</v>
      </c>
      <c r="Q15" s="274">
        <f>O15+P15</f>
        <v>5.5070000000000006</v>
      </c>
      <c r="R15" s="215">
        <f>IFERROR((Q15/$Q$18),)</f>
        <v>0.1739638615112459</v>
      </c>
      <c r="S15" s="463"/>
      <c r="T15" s="451"/>
      <c r="U15" s="327">
        <v>4.0672000000000006</v>
      </c>
      <c r="V15" s="327">
        <v>3.9616999999999996</v>
      </c>
      <c r="W15" s="172">
        <f t="shared" si="0"/>
        <v>0.97406077891424048</v>
      </c>
      <c r="X15" s="453"/>
      <c r="Y15" s="336"/>
    </row>
    <row r="16" spans="1:25" x14ac:dyDescent="0.25">
      <c r="A16" s="466"/>
      <c r="B16" s="448"/>
      <c r="C16" s="448"/>
      <c r="D16" s="448"/>
      <c r="E16" s="170" t="s">
        <v>286</v>
      </c>
      <c r="F16" s="233">
        <v>3</v>
      </c>
      <c r="G16" s="233">
        <v>0</v>
      </c>
      <c r="H16" s="171">
        <f>F16+G16</f>
        <v>3</v>
      </c>
      <c r="I16" s="215">
        <f>IFERROR((H16/$H$18),0)</f>
        <v>3.50754121360926E-5</v>
      </c>
      <c r="J16" s="270">
        <v>1.2509999999999999</v>
      </c>
      <c r="K16" s="270">
        <v>0</v>
      </c>
      <c r="L16" s="274">
        <f>J16+K16</f>
        <v>1.2509999999999999</v>
      </c>
      <c r="M16" s="215">
        <f>IFERROR((L16/$L$18),0)</f>
        <v>9.237176126588446E-3</v>
      </c>
      <c r="N16" s="449"/>
      <c r="O16" s="270">
        <v>1.1879999999999999</v>
      </c>
      <c r="P16" s="270">
        <v>0</v>
      </c>
      <c r="Q16" s="274">
        <f>O16+P16</f>
        <v>1.1879999999999999</v>
      </c>
      <c r="R16" s="215">
        <f>IFERROR((Q16/$Q$18),)</f>
        <v>3.7528430629264593E-2</v>
      </c>
      <c r="S16" s="463"/>
      <c r="T16" s="451"/>
      <c r="U16" s="327">
        <v>1.0747</v>
      </c>
      <c r="V16" s="327">
        <v>0.88359999999999994</v>
      </c>
      <c r="W16" s="172">
        <f t="shared" si="0"/>
        <v>0.8221829347724946</v>
      </c>
      <c r="X16" s="453"/>
      <c r="Y16" s="336"/>
    </row>
    <row r="17" spans="1:25" ht="15.75" thickBot="1" x14ac:dyDescent="0.3">
      <c r="A17" s="467"/>
      <c r="B17" s="468"/>
      <c r="C17" s="468"/>
      <c r="D17" s="468"/>
      <c r="E17" s="278" t="s">
        <v>287</v>
      </c>
      <c r="F17" s="279">
        <v>1592</v>
      </c>
      <c r="G17" s="279">
        <v>65</v>
      </c>
      <c r="H17" s="280">
        <f>F17+G17</f>
        <v>1657</v>
      </c>
      <c r="I17" s="271">
        <f>IFERROR((H17/$H$18),0)</f>
        <v>1.937331930316848E-2</v>
      </c>
      <c r="J17" s="281">
        <v>6.2080000000000002</v>
      </c>
      <c r="K17" s="281">
        <v>0.28000000000000003</v>
      </c>
      <c r="L17" s="282">
        <f>J17+K17</f>
        <v>6.4880000000000004</v>
      </c>
      <c r="M17" s="271">
        <f>IFERROR((L17/$L$18),0)</f>
        <v>4.790631391631163E-2</v>
      </c>
      <c r="N17" s="469"/>
      <c r="O17" s="281">
        <v>3.4219999999999997</v>
      </c>
      <c r="P17" s="281">
        <v>0.31900000000000001</v>
      </c>
      <c r="Q17" s="282">
        <f>O17+P17</f>
        <v>3.7409999999999997</v>
      </c>
      <c r="R17" s="271">
        <f>IFERROR((Q17/$Q$18),)</f>
        <v>0.11817664897649734</v>
      </c>
      <c r="S17" s="464"/>
      <c r="T17" s="452"/>
      <c r="U17" s="335">
        <v>1.9254</v>
      </c>
      <c r="V17" s="335">
        <v>0.77440000000000009</v>
      </c>
      <c r="W17" s="172">
        <f t="shared" si="0"/>
        <v>0.40220213981510339</v>
      </c>
      <c r="X17" s="453"/>
      <c r="Y17" s="336"/>
    </row>
    <row r="18" spans="1:25" ht="15.75" thickBot="1" x14ac:dyDescent="0.3">
      <c r="A18" s="454" t="s">
        <v>288</v>
      </c>
      <c r="B18" s="455"/>
      <c r="C18" s="456"/>
      <c r="D18" s="273"/>
      <c r="E18" s="173"/>
      <c r="F18" s="234">
        <f>SUM(F13:F17)</f>
        <v>85408</v>
      </c>
      <c r="G18" s="234">
        <f>SUM(G13:G17)</f>
        <v>122</v>
      </c>
      <c r="H18" s="174">
        <f>SUM(H13:H17)</f>
        <v>85530</v>
      </c>
      <c r="I18" s="216">
        <v>1</v>
      </c>
      <c r="J18" s="203">
        <f>SUM(J13:J17)</f>
        <v>135.041</v>
      </c>
      <c r="K18" s="203">
        <f>SUM(K13:K17)</f>
        <v>0.39</v>
      </c>
      <c r="L18" s="203">
        <f>SUM(L13:L17)</f>
        <v>135.43100000000001</v>
      </c>
      <c r="M18" s="216">
        <v>1</v>
      </c>
      <c r="N18" s="203">
        <f>N13</f>
        <v>49.71</v>
      </c>
      <c r="O18" s="203">
        <f>SUM(O13:O17)</f>
        <v>31.08</v>
      </c>
      <c r="P18" s="203">
        <f>SUM(P13:P17)</f>
        <v>0.57600000000000007</v>
      </c>
      <c r="Q18" s="203">
        <f>SUM(Q13:Q17)</f>
        <v>31.655999999999999</v>
      </c>
      <c r="R18" s="216">
        <v>1</v>
      </c>
      <c r="S18" s="203">
        <f>S13</f>
        <v>18.054000000000002</v>
      </c>
      <c r="T18" s="213">
        <f>T13</f>
        <v>0.36318648159324085</v>
      </c>
      <c r="U18" s="206">
        <f>SUM(U13:U17)</f>
        <v>15.9054</v>
      </c>
      <c r="V18" s="207">
        <f>SUM(V13:V17)</f>
        <v>14.484799999999998</v>
      </c>
      <c r="W18" s="175">
        <f t="shared" si="0"/>
        <v>0.91068442164296393</v>
      </c>
      <c r="X18" s="213">
        <f>IFERROR(((1-(1-T18)*W18)*1),0)</f>
        <v>0.42006384929531959</v>
      </c>
      <c r="Y18" s="336"/>
    </row>
    <row r="19" spans="1:25" x14ac:dyDescent="0.25">
      <c r="A19" s="465">
        <f>A13+1</f>
        <v>3</v>
      </c>
      <c r="B19" s="459" t="s">
        <v>469</v>
      </c>
      <c r="C19" s="448">
        <v>32</v>
      </c>
      <c r="D19" s="459" t="s">
        <v>730</v>
      </c>
      <c r="E19" s="283" t="s">
        <v>283</v>
      </c>
      <c r="F19" s="284">
        <v>101353</v>
      </c>
      <c r="G19" s="284">
        <v>128</v>
      </c>
      <c r="H19" s="285">
        <f>F19+G19</f>
        <v>101481</v>
      </c>
      <c r="I19" s="272">
        <f>IFERROR((H19/$H$24),0)</f>
        <v>0.86715886077571847</v>
      </c>
      <c r="J19" s="286">
        <v>103.16800000000001</v>
      </c>
      <c r="K19" s="286">
        <v>8.8999999999999996E-2</v>
      </c>
      <c r="L19" s="287">
        <f>J19+K19</f>
        <v>103.25700000000001</v>
      </c>
      <c r="M19" s="272">
        <f>IFERROR((L19/$L$24),0)</f>
        <v>0.57756460454189507</v>
      </c>
      <c r="N19" s="460">
        <v>78.83</v>
      </c>
      <c r="O19" s="286">
        <v>26.888999999999996</v>
      </c>
      <c r="P19" s="286">
        <v>0.16400000000000001</v>
      </c>
      <c r="Q19" s="287">
        <f>O19+P19</f>
        <v>27.052999999999997</v>
      </c>
      <c r="R19" s="272">
        <f>IFERROR((Q19/$Q$24),0)</f>
        <v>0.42429422835633623</v>
      </c>
      <c r="S19" s="462">
        <f>N24-Q24</f>
        <v>15.07</v>
      </c>
      <c r="T19" s="450">
        <f>IFERROR((S19/N24),0)</f>
        <v>0.19117087403272867</v>
      </c>
      <c r="U19" s="327">
        <v>11.187999999999999</v>
      </c>
      <c r="V19" s="327">
        <v>9.906699999999999</v>
      </c>
      <c r="W19" s="288">
        <f t="shared" si="0"/>
        <v>0.88547550947443687</v>
      </c>
      <c r="X19" s="453"/>
      <c r="Y19" s="336"/>
    </row>
    <row r="20" spans="1:25" x14ac:dyDescent="0.25">
      <c r="A20" s="466"/>
      <c r="B20" s="448"/>
      <c r="C20" s="448"/>
      <c r="D20" s="448"/>
      <c r="E20" s="170" t="s">
        <v>284</v>
      </c>
      <c r="F20" s="233">
        <v>4067</v>
      </c>
      <c r="G20" s="233">
        <v>83</v>
      </c>
      <c r="H20" s="171">
        <f>F20+G20</f>
        <v>4150</v>
      </c>
      <c r="I20" s="215">
        <f>IFERROR((H20/$H$24),0)</f>
        <v>3.5461901954249871E-2</v>
      </c>
      <c r="J20" s="270">
        <v>17.712</v>
      </c>
      <c r="K20" s="270">
        <v>0.33800000000000002</v>
      </c>
      <c r="L20" s="274">
        <f>J20+K20</f>
        <v>18.05</v>
      </c>
      <c r="M20" s="215">
        <f>IFERROR((L20/$L$24),0)</f>
        <v>0.10096207629488757</v>
      </c>
      <c r="N20" s="449"/>
      <c r="O20" s="270">
        <v>1.4740000000000002</v>
      </c>
      <c r="P20" s="270">
        <v>0.28700000000000003</v>
      </c>
      <c r="Q20" s="274">
        <f>O20+P20</f>
        <v>1.7610000000000001</v>
      </c>
      <c r="R20" s="215">
        <f>IFERROR((Q20/$Q$24),0)</f>
        <v>2.7619196988707656E-2</v>
      </c>
      <c r="S20" s="463"/>
      <c r="T20" s="451"/>
      <c r="U20" s="327">
        <v>0.5203000000000001</v>
      </c>
      <c r="V20" s="327">
        <v>1.1395999999999999</v>
      </c>
      <c r="W20" s="172">
        <f t="shared" si="0"/>
        <v>2.1902748414376316</v>
      </c>
      <c r="X20" s="453"/>
      <c r="Y20" s="336"/>
    </row>
    <row r="21" spans="1:25" x14ac:dyDescent="0.25">
      <c r="A21" s="466"/>
      <c r="B21" s="448"/>
      <c r="C21" s="448"/>
      <c r="D21" s="448"/>
      <c r="E21" s="170" t="s">
        <v>285</v>
      </c>
      <c r="F21" s="233">
        <v>9102</v>
      </c>
      <c r="G21" s="233">
        <v>9</v>
      </c>
      <c r="H21" s="171">
        <f>F21+G21</f>
        <v>9111</v>
      </c>
      <c r="I21" s="215">
        <f>IFERROR((H21/$H$24),0)</f>
        <v>7.785382860365557E-2</v>
      </c>
      <c r="J21" s="270">
        <v>23.167000000000002</v>
      </c>
      <c r="K21" s="270">
        <v>1.2999999999999999E-2</v>
      </c>
      <c r="L21" s="274">
        <f>J21+K21</f>
        <v>23.180000000000003</v>
      </c>
      <c r="M21" s="215">
        <f>IFERROR((L21/$L$24),0)</f>
        <v>0.12965656113659249</v>
      </c>
      <c r="N21" s="449"/>
      <c r="O21" s="270">
        <v>7.1130000000000004</v>
      </c>
      <c r="P21" s="270">
        <v>5.9000000000000004E-2</v>
      </c>
      <c r="Q21" s="274">
        <f>O21+P21</f>
        <v>7.1720000000000006</v>
      </c>
      <c r="R21" s="215">
        <f>IFERROR((Q21/$Q$24),0)</f>
        <v>0.11248431618569638</v>
      </c>
      <c r="S21" s="463"/>
      <c r="T21" s="451"/>
      <c r="U21" s="327">
        <v>5.2572999999999999</v>
      </c>
      <c r="V21" s="327">
        <v>4.9741</v>
      </c>
      <c r="W21" s="172">
        <f t="shared" si="0"/>
        <v>0.94613204496604719</v>
      </c>
      <c r="X21" s="453"/>
      <c r="Y21" s="336"/>
    </row>
    <row r="22" spans="1:25" x14ac:dyDescent="0.25">
      <c r="A22" s="466"/>
      <c r="B22" s="448"/>
      <c r="C22" s="448"/>
      <c r="D22" s="448"/>
      <c r="E22" s="170" t="s">
        <v>286</v>
      </c>
      <c r="F22" s="233">
        <v>7</v>
      </c>
      <c r="G22" s="233">
        <v>0</v>
      </c>
      <c r="H22" s="171">
        <f>F22+G22</f>
        <v>7</v>
      </c>
      <c r="I22" s="215">
        <f>IFERROR((H22/$H$24),0)</f>
        <v>5.9815256308373284E-5</v>
      </c>
      <c r="J22" s="270">
        <v>1.288</v>
      </c>
      <c r="K22" s="270">
        <v>0</v>
      </c>
      <c r="L22" s="274">
        <f>J22+K22</f>
        <v>1.288</v>
      </c>
      <c r="M22" s="215">
        <f>IFERROR((L22/$L$24),0)</f>
        <v>7.2043852779953019E-3</v>
      </c>
      <c r="N22" s="449"/>
      <c r="O22" s="270">
        <v>0.47299999999999998</v>
      </c>
      <c r="P22" s="270">
        <v>0</v>
      </c>
      <c r="Q22" s="274">
        <f>O22+P22</f>
        <v>0.47299999999999998</v>
      </c>
      <c r="R22" s="215">
        <f>IFERROR((Q22/$Q$24),0)</f>
        <v>7.4184441656210791E-3</v>
      </c>
      <c r="S22" s="463"/>
      <c r="T22" s="451"/>
      <c r="U22" s="327">
        <v>0.39079999999999998</v>
      </c>
      <c r="V22" s="327">
        <v>0.38590000000000002</v>
      </c>
      <c r="W22" s="172">
        <f t="shared" si="0"/>
        <v>0.98746161719549652</v>
      </c>
      <c r="X22" s="453"/>
      <c r="Y22" s="336"/>
    </row>
    <row r="23" spans="1:25" ht="15.75" thickBot="1" x14ac:dyDescent="0.3">
      <c r="A23" s="467"/>
      <c r="B23" s="468"/>
      <c r="C23" s="468"/>
      <c r="D23" s="468"/>
      <c r="E23" s="278" t="s">
        <v>287</v>
      </c>
      <c r="F23" s="279">
        <v>2172</v>
      </c>
      <c r="G23" s="279">
        <v>106</v>
      </c>
      <c r="H23" s="280">
        <f>F23+G23</f>
        <v>2278</v>
      </c>
      <c r="I23" s="271">
        <f>IFERROR((H23/$H$24),0)</f>
        <v>1.9465593410067761E-2</v>
      </c>
      <c r="J23" s="281">
        <v>32.36</v>
      </c>
      <c r="K23" s="281">
        <v>0.64500000000000002</v>
      </c>
      <c r="L23" s="282">
        <f>J23+K23</f>
        <v>33.005000000000003</v>
      </c>
      <c r="M23" s="271">
        <f>IFERROR((L23/$L$24),0)</f>
        <v>0.18461237274862963</v>
      </c>
      <c r="N23" s="469"/>
      <c r="O23" s="281">
        <v>26.592000000000002</v>
      </c>
      <c r="P23" s="281">
        <v>0.70899999999999996</v>
      </c>
      <c r="Q23" s="282">
        <f>O23+P23</f>
        <v>27.301000000000002</v>
      </c>
      <c r="R23" s="271">
        <f>IFERROR((Q23/$Q$24),0)</f>
        <v>0.42818381430363867</v>
      </c>
      <c r="S23" s="464"/>
      <c r="T23" s="452"/>
      <c r="U23" s="335">
        <v>14.8551</v>
      </c>
      <c r="V23" s="335">
        <v>13.663899999999998</v>
      </c>
      <c r="W23" s="172">
        <f t="shared" si="0"/>
        <v>0.91981205108010033</v>
      </c>
      <c r="X23" s="453"/>
      <c r="Y23" s="336"/>
    </row>
    <row r="24" spans="1:25" ht="15.75" thickBot="1" x14ac:dyDescent="0.3">
      <c r="A24" s="454" t="s">
        <v>288</v>
      </c>
      <c r="B24" s="455"/>
      <c r="C24" s="456"/>
      <c r="D24" s="273"/>
      <c r="E24" s="173"/>
      <c r="F24" s="234">
        <f>SUM(F19:F23)</f>
        <v>116701</v>
      </c>
      <c r="G24" s="234">
        <f>SUM(G19:G23)</f>
        <v>326</v>
      </c>
      <c r="H24" s="174">
        <f>SUM(H19:H23)</f>
        <v>117027</v>
      </c>
      <c r="I24" s="216">
        <v>1</v>
      </c>
      <c r="J24" s="203">
        <f>SUM(J19:J23)</f>
        <v>177.69500000000005</v>
      </c>
      <c r="K24" s="203">
        <f>SUM(K19:K23)</f>
        <v>1.085</v>
      </c>
      <c r="L24" s="203">
        <f>SUM(L19:L23)</f>
        <v>178.78</v>
      </c>
      <c r="M24" s="216">
        <v>1</v>
      </c>
      <c r="N24" s="203">
        <f>N19</f>
        <v>78.83</v>
      </c>
      <c r="O24" s="203">
        <f>SUM(O19:O23)</f>
        <v>62.540999999999997</v>
      </c>
      <c r="P24" s="203">
        <f>SUM(P19:P23)</f>
        <v>1.2190000000000001</v>
      </c>
      <c r="Q24" s="203">
        <f>SUM(Q19:Q23)</f>
        <v>63.76</v>
      </c>
      <c r="R24" s="216">
        <v>1</v>
      </c>
      <c r="S24" s="203">
        <f>S19</f>
        <v>15.07</v>
      </c>
      <c r="T24" s="213">
        <f>T19</f>
        <v>0.19117087403272867</v>
      </c>
      <c r="U24" s="206">
        <f>SUM(U19:U23)</f>
        <v>32.211500000000001</v>
      </c>
      <c r="V24" s="207">
        <f>SUM(V19:V23)</f>
        <v>30.070199999999996</v>
      </c>
      <c r="W24" s="175">
        <f t="shared" si="0"/>
        <v>0.93352374152088524</v>
      </c>
      <c r="X24" s="213">
        <f>IFERROR(((1-(1-T24)*W24)*1),0)</f>
        <v>0.24493880807596546</v>
      </c>
      <c r="Y24" s="336"/>
    </row>
    <row r="25" spans="1:25" x14ac:dyDescent="0.25">
      <c r="A25" s="465">
        <f>A19+1</f>
        <v>4</v>
      </c>
      <c r="B25" s="459" t="s">
        <v>469</v>
      </c>
      <c r="C25" s="448">
        <v>32</v>
      </c>
      <c r="D25" s="459" t="s">
        <v>731</v>
      </c>
      <c r="E25" s="283" t="s">
        <v>283</v>
      </c>
      <c r="F25" s="284">
        <v>102883</v>
      </c>
      <c r="G25" s="284">
        <v>12</v>
      </c>
      <c r="H25" s="285">
        <f>F25+G25</f>
        <v>102895</v>
      </c>
      <c r="I25" s="272">
        <f>IFERROR((H25/$H$30),0)</f>
        <v>0.88513350767325027</v>
      </c>
      <c r="J25" s="286">
        <v>127.937</v>
      </c>
      <c r="K25" s="286">
        <v>1.2E-2</v>
      </c>
      <c r="L25" s="287">
        <f>J25+K25</f>
        <v>127.949</v>
      </c>
      <c r="M25" s="272">
        <f>IFERROR((L25/$L$30),0)</f>
        <v>0.42776141458244871</v>
      </c>
      <c r="N25" s="460">
        <v>241.36799999999999</v>
      </c>
      <c r="O25" s="286">
        <v>31.570000000000004</v>
      </c>
      <c r="P25" s="286">
        <v>0.31599999999999995</v>
      </c>
      <c r="Q25" s="287">
        <f>O25+P25</f>
        <v>31.886000000000003</v>
      </c>
      <c r="R25" s="272">
        <f>IFERROR((Q25/$Q$30),0)</f>
        <v>0.14473570731485896</v>
      </c>
      <c r="S25" s="462">
        <f>N30-Q30</f>
        <v>21.063000000000017</v>
      </c>
      <c r="T25" s="450">
        <f>IFERROR((S25/N30),0)</f>
        <v>8.7265088992741449E-2</v>
      </c>
      <c r="U25" s="327">
        <v>13.8714</v>
      </c>
      <c r="V25" s="327">
        <v>12.2705</v>
      </c>
      <c r="W25" s="288">
        <f t="shared" si="0"/>
        <v>0.88458987557131941</v>
      </c>
      <c r="X25" s="453"/>
      <c r="Y25" s="336"/>
    </row>
    <row r="26" spans="1:25" x14ac:dyDescent="0.25">
      <c r="A26" s="466"/>
      <c r="B26" s="448"/>
      <c r="C26" s="448"/>
      <c r="D26" s="448"/>
      <c r="E26" s="170" t="s">
        <v>284</v>
      </c>
      <c r="F26" s="233">
        <v>1997</v>
      </c>
      <c r="G26" s="233">
        <v>26</v>
      </c>
      <c r="H26" s="171">
        <f>F26+G26</f>
        <v>2023</v>
      </c>
      <c r="I26" s="215">
        <f>IFERROR((H26/$H$30),0)</f>
        <v>1.7402449934622533E-2</v>
      </c>
      <c r="J26" s="270">
        <v>8.0340000000000007</v>
      </c>
      <c r="K26" s="270">
        <v>0.127</v>
      </c>
      <c r="L26" s="274">
        <f>J26+K26</f>
        <v>8.1610000000000014</v>
      </c>
      <c r="M26" s="215">
        <f>IFERROR((L26/$L$30),0)</f>
        <v>2.7284003035642049E-2</v>
      </c>
      <c r="N26" s="449"/>
      <c r="O26" s="270">
        <v>1.026</v>
      </c>
      <c r="P26" s="270">
        <v>0.127</v>
      </c>
      <c r="Q26" s="274">
        <f>O26+P26</f>
        <v>1.153</v>
      </c>
      <c r="R26" s="215">
        <f>IFERROR((Q26/$Q$30),0)</f>
        <v>5.2336533442273216E-3</v>
      </c>
      <c r="S26" s="463"/>
      <c r="T26" s="451"/>
      <c r="U26" s="327">
        <v>0.34410000000000002</v>
      </c>
      <c r="V26" s="327">
        <v>0.25939999999999996</v>
      </c>
      <c r="W26" s="172">
        <f t="shared" si="0"/>
        <v>0.75385062481836662</v>
      </c>
      <c r="X26" s="453"/>
      <c r="Y26" s="336"/>
    </row>
    <row r="27" spans="1:25" x14ac:dyDescent="0.25">
      <c r="A27" s="466"/>
      <c r="B27" s="448"/>
      <c r="C27" s="448"/>
      <c r="D27" s="448"/>
      <c r="E27" s="170" t="s">
        <v>285</v>
      </c>
      <c r="F27" s="233">
        <v>8477</v>
      </c>
      <c r="G27" s="233">
        <v>0</v>
      </c>
      <c r="H27" s="171">
        <f>F27+G27</f>
        <v>8477</v>
      </c>
      <c r="I27" s="215">
        <f>IFERROR((H27/$H$30),0)</f>
        <v>7.2921684674144935E-2</v>
      </c>
      <c r="J27" s="270">
        <v>32.334000000000003</v>
      </c>
      <c r="K27" s="270">
        <v>0</v>
      </c>
      <c r="L27" s="274">
        <f>J27+K27</f>
        <v>32.334000000000003</v>
      </c>
      <c r="M27" s="215">
        <f>IFERROR((L27/$L$30),0)</f>
        <v>0.10809961452695134</v>
      </c>
      <c r="N27" s="449"/>
      <c r="O27" s="270">
        <v>9.4489999999999998</v>
      </c>
      <c r="P27" s="270">
        <v>0.04</v>
      </c>
      <c r="Q27" s="274">
        <f>O27+P27</f>
        <v>9.488999999999999</v>
      </c>
      <c r="R27" s="215">
        <f>IFERROR((Q27/$Q$30),0)</f>
        <v>4.3072104582283652E-2</v>
      </c>
      <c r="S27" s="463"/>
      <c r="T27" s="451"/>
      <c r="U27" s="327">
        <v>7.1979000000000006</v>
      </c>
      <c r="V27" s="327">
        <v>7.4321000000000002</v>
      </c>
      <c r="W27" s="172">
        <f t="shared" si="0"/>
        <v>1.0325372678142235</v>
      </c>
      <c r="X27" s="453"/>
      <c r="Y27" s="336"/>
    </row>
    <row r="28" spans="1:25" x14ac:dyDescent="0.25">
      <c r="A28" s="466"/>
      <c r="B28" s="448"/>
      <c r="C28" s="448"/>
      <c r="D28" s="448"/>
      <c r="E28" s="170" t="s">
        <v>286</v>
      </c>
      <c r="F28" s="233">
        <v>81</v>
      </c>
      <c r="G28" s="233">
        <v>0</v>
      </c>
      <c r="H28" s="171">
        <f>F28+G28</f>
        <v>81</v>
      </c>
      <c r="I28" s="215">
        <f>IFERROR((H28/$H$30),0)</f>
        <v>6.9678618126763471E-4</v>
      </c>
      <c r="J28" s="270">
        <v>104.36499999999999</v>
      </c>
      <c r="K28" s="270">
        <v>0</v>
      </c>
      <c r="L28" s="274">
        <f>J28+K28</f>
        <v>104.36499999999999</v>
      </c>
      <c r="M28" s="215">
        <f>IFERROR((L28/$L$30),0)</f>
        <v>0.34891495856081139</v>
      </c>
      <c r="N28" s="449"/>
      <c r="O28" s="270">
        <v>165.27499999999998</v>
      </c>
      <c r="P28" s="270">
        <v>0</v>
      </c>
      <c r="Q28" s="274">
        <f>O28+P28</f>
        <v>165.27499999999998</v>
      </c>
      <c r="R28" s="215">
        <f>IFERROR((Q28/$Q$30),0)</f>
        <v>0.75020993622477927</v>
      </c>
      <c r="S28" s="463"/>
      <c r="T28" s="451"/>
      <c r="U28" s="327">
        <v>99.51100000000001</v>
      </c>
      <c r="V28" s="327">
        <v>116.09450000000001</v>
      </c>
      <c r="W28" s="172">
        <f t="shared" si="0"/>
        <v>1.1666499180995067</v>
      </c>
      <c r="X28" s="453"/>
      <c r="Y28" s="336"/>
    </row>
    <row r="29" spans="1:25" ht="15.75" thickBot="1" x14ac:dyDescent="0.3">
      <c r="A29" s="467"/>
      <c r="B29" s="468"/>
      <c r="C29" s="468"/>
      <c r="D29" s="468"/>
      <c r="E29" s="278" t="s">
        <v>287</v>
      </c>
      <c r="F29" s="279">
        <v>2670</v>
      </c>
      <c r="G29" s="279">
        <v>102</v>
      </c>
      <c r="H29" s="280">
        <f>F29+G29</f>
        <v>2772</v>
      </c>
      <c r="I29" s="271">
        <f>IFERROR((H29/$H$30),0)</f>
        <v>2.384557153671461E-2</v>
      </c>
      <c r="J29" s="281">
        <v>25.96</v>
      </c>
      <c r="K29" s="281">
        <v>0.34399999999999997</v>
      </c>
      <c r="L29" s="282">
        <f>J29+K29</f>
        <v>26.304000000000002</v>
      </c>
      <c r="M29" s="271">
        <f>IFERROR((L29/$L$30),0)</f>
        <v>8.7940009294146346E-2</v>
      </c>
      <c r="N29" s="469"/>
      <c r="O29" s="281">
        <v>12.015999999999998</v>
      </c>
      <c r="P29" s="281">
        <v>0.48599999999999999</v>
      </c>
      <c r="Q29" s="282">
        <f>O29+P29</f>
        <v>12.501999999999999</v>
      </c>
      <c r="R29" s="271">
        <f>IFERROR((Q29/$Q$30),0)</f>
        <v>5.6748598533850801E-2</v>
      </c>
      <c r="S29" s="464"/>
      <c r="T29" s="452"/>
      <c r="U29" s="335">
        <v>4.4667999999999992</v>
      </c>
      <c r="V29" s="335">
        <v>3.3807</v>
      </c>
      <c r="W29" s="172">
        <f t="shared" si="0"/>
        <v>0.75685054177487254</v>
      </c>
      <c r="X29" s="453"/>
      <c r="Y29" s="336"/>
    </row>
    <row r="30" spans="1:25" ht="15.75" thickBot="1" x14ac:dyDescent="0.3">
      <c r="A30" s="454" t="s">
        <v>288</v>
      </c>
      <c r="B30" s="455"/>
      <c r="C30" s="456"/>
      <c r="D30" s="273"/>
      <c r="E30" s="173"/>
      <c r="F30" s="234">
        <f>SUM(F25:F29)</f>
        <v>116108</v>
      </c>
      <c r="G30" s="234">
        <f>SUM(G25:G29)</f>
        <v>140</v>
      </c>
      <c r="H30" s="174">
        <f>SUM(H25:H29)</f>
        <v>116248</v>
      </c>
      <c r="I30" s="216">
        <v>1</v>
      </c>
      <c r="J30" s="203">
        <f>SUM(J25:J29)</f>
        <v>298.63</v>
      </c>
      <c r="K30" s="203">
        <f>SUM(K25:K29)</f>
        <v>0.48299999999999998</v>
      </c>
      <c r="L30" s="203">
        <f>SUM(L25:L29)</f>
        <v>299.11300000000006</v>
      </c>
      <c r="M30" s="216">
        <v>1</v>
      </c>
      <c r="N30" s="203">
        <f>N25</f>
        <v>241.36799999999999</v>
      </c>
      <c r="O30" s="203">
        <f>SUM(O25:O29)</f>
        <v>219.33599999999998</v>
      </c>
      <c r="P30" s="203">
        <f>SUM(P25:P29)</f>
        <v>0.96899999999999986</v>
      </c>
      <c r="Q30" s="203">
        <f>SUM(Q25:Q29)</f>
        <v>220.30499999999998</v>
      </c>
      <c r="R30" s="216">
        <v>1</v>
      </c>
      <c r="S30" s="203">
        <f>S25</f>
        <v>21.063000000000017</v>
      </c>
      <c r="T30" s="213">
        <f>T25</f>
        <v>8.7265088992741449E-2</v>
      </c>
      <c r="U30" s="206">
        <f>SUM(U25:U29)</f>
        <v>125.3912</v>
      </c>
      <c r="V30" s="207">
        <f>SUM(V25:V29)</f>
        <v>139.43719999999999</v>
      </c>
      <c r="W30" s="175">
        <f t="shared" si="0"/>
        <v>1.1120174302502885</v>
      </c>
      <c r="X30" s="213">
        <f>IFERROR(((1-(1-T30)*W30)*1),0)</f>
        <v>-1.49771302380175E-2</v>
      </c>
      <c r="Y30" s="336"/>
    </row>
    <row r="31" spans="1:25" x14ac:dyDescent="0.25">
      <c r="A31" s="465">
        <f>A25+1</f>
        <v>5</v>
      </c>
      <c r="B31" s="459" t="s">
        <v>469</v>
      </c>
      <c r="C31" s="448">
        <v>32</v>
      </c>
      <c r="D31" s="459" t="s">
        <v>471</v>
      </c>
      <c r="E31" s="283" t="s">
        <v>283</v>
      </c>
      <c r="F31" s="284">
        <v>143290</v>
      </c>
      <c r="G31" s="284">
        <v>81</v>
      </c>
      <c r="H31" s="285">
        <f>F31+G31</f>
        <v>143371</v>
      </c>
      <c r="I31" s="272">
        <f>IFERROR((H31/$H$36),0)</f>
        <v>0.90089982531324231</v>
      </c>
      <c r="J31" s="286">
        <v>164.59200000000001</v>
      </c>
      <c r="K31" s="286">
        <v>7.8E-2</v>
      </c>
      <c r="L31" s="287">
        <f>J31+K31</f>
        <v>164.67000000000002</v>
      </c>
      <c r="M31" s="272">
        <f>IFERROR((L31/$L$36),0)</f>
        <v>0.7149835224238319</v>
      </c>
      <c r="N31" s="460">
        <v>81.48</v>
      </c>
      <c r="O31" s="286">
        <v>41.935000000000002</v>
      </c>
      <c r="P31" s="286">
        <v>0.48</v>
      </c>
      <c r="Q31" s="287">
        <f>O31+P31</f>
        <v>42.414999999999999</v>
      </c>
      <c r="R31" s="272">
        <f>IFERROR((Q31/$Q$36),0)</f>
        <v>0.62455825185534231</v>
      </c>
      <c r="S31" s="462">
        <f>N36-Q36</f>
        <v>13.568000000000012</v>
      </c>
      <c r="T31" s="450">
        <f>IFERROR((S31/N36),0)</f>
        <v>0.16651939126165943</v>
      </c>
      <c r="U31" s="327">
        <v>17.526199999999999</v>
      </c>
      <c r="V31" s="327">
        <v>15.3895</v>
      </c>
      <c r="W31" s="288">
        <f t="shared" si="0"/>
        <v>0.87808538074425724</v>
      </c>
      <c r="X31" s="453"/>
      <c r="Y31" s="336"/>
    </row>
    <row r="32" spans="1:25" x14ac:dyDescent="0.25">
      <c r="A32" s="466"/>
      <c r="B32" s="448"/>
      <c r="C32" s="448"/>
      <c r="D32" s="448"/>
      <c r="E32" s="170" t="s">
        <v>284</v>
      </c>
      <c r="F32" s="233">
        <v>2751</v>
      </c>
      <c r="G32" s="233">
        <v>25</v>
      </c>
      <c r="H32" s="171">
        <f>F32+G32</f>
        <v>2776</v>
      </c>
      <c r="I32" s="215">
        <f>IFERROR((H32/$H$36),0)</f>
        <v>1.7443540988551106E-2</v>
      </c>
      <c r="J32" s="270">
        <v>10.090999999999999</v>
      </c>
      <c r="K32" s="270">
        <v>0.13600000000000001</v>
      </c>
      <c r="L32" s="274">
        <f>J32+K32</f>
        <v>10.226999999999999</v>
      </c>
      <c r="M32" s="215">
        <f>IFERROR((L32/$L$36),0)</f>
        <v>4.4404788266402664E-2</v>
      </c>
      <c r="N32" s="449"/>
      <c r="O32" s="270">
        <v>0.68000000000000016</v>
      </c>
      <c r="P32" s="270">
        <v>0.16699999999999998</v>
      </c>
      <c r="Q32" s="274">
        <f>O32+P32</f>
        <v>0.8470000000000002</v>
      </c>
      <c r="R32" s="215">
        <f>IFERROR((Q32/$Q$36),0)</f>
        <v>1.2472022617505012E-2</v>
      </c>
      <c r="S32" s="463"/>
      <c r="T32" s="451"/>
      <c r="U32" s="327">
        <v>0.20870000000000005</v>
      </c>
      <c r="V32" s="327">
        <v>0.15920000000000001</v>
      </c>
      <c r="W32" s="172">
        <f t="shared" si="0"/>
        <v>0.76281744130330598</v>
      </c>
      <c r="X32" s="453"/>
      <c r="Y32" s="336"/>
    </row>
    <row r="33" spans="1:25" x14ac:dyDescent="0.25">
      <c r="A33" s="466"/>
      <c r="B33" s="448"/>
      <c r="C33" s="448"/>
      <c r="D33" s="448"/>
      <c r="E33" s="170" t="s">
        <v>285</v>
      </c>
      <c r="F33" s="233">
        <v>9326</v>
      </c>
      <c r="G33" s="233">
        <v>3</v>
      </c>
      <c r="H33" s="171">
        <f>F33+G33</f>
        <v>9329</v>
      </c>
      <c r="I33" s="215">
        <f>IFERROR((H33/$H$36),0)</f>
        <v>5.8620602983499012E-2</v>
      </c>
      <c r="J33" s="270">
        <v>28.082000000000001</v>
      </c>
      <c r="K33" s="270">
        <v>3.0000000000000001E-3</v>
      </c>
      <c r="L33" s="274">
        <f>J33+K33</f>
        <v>28.085000000000001</v>
      </c>
      <c r="M33" s="215">
        <f>IFERROR((L33/$L$36),0)</f>
        <v>0.12194274747843151</v>
      </c>
      <c r="N33" s="449"/>
      <c r="O33" s="270">
        <v>8.7250000000000014</v>
      </c>
      <c r="P33" s="270">
        <v>7.8E-2</v>
      </c>
      <c r="Q33" s="274">
        <f>O33+P33</f>
        <v>8.8030000000000008</v>
      </c>
      <c r="R33" s="215">
        <f>IFERROR((Q33/$Q$36),0)</f>
        <v>0.12962363058075158</v>
      </c>
      <c r="S33" s="463"/>
      <c r="T33" s="451"/>
      <c r="U33" s="327">
        <v>6.4537000000000004</v>
      </c>
      <c r="V33" s="327">
        <v>6.6798999999999999</v>
      </c>
      <c r="W33" s="172">
        <f t="shared" si="0"/>
        <v>1.0350496614345259</v>
      </c>
      <c r="X33" s="453"/>
      <c r="Y33" s="336"/>
    </row>
    <row r="34" spans="1:25" x14ac:dyDescent="0.25">
      <c r="A34" s="466"/>
      <c r="B34" s="448"/>
      <c r="C34" s="448"/>
      <c r="D34" s="448"/>
      <c r="E34" s="170" t="s">
        <v>286</v>
      </c>
      <c r="F34" s="233">
        <v>47</v>
      </c>
      <c r="G34" s="233">
        <v>0</v>
      </c>
      <c r="H34" s="171">
        <f>F34+G34</f>
        <v>47</v>
      </c>
      <c r="I34" s="215">
        <f>IFERROR((H34/$H$36),0)</f>
        <v>2.9533372711163615E-4</v>
      </c>
      <c r="J34" s="270">
        <v>13.977</v>
      </c>
      <c r="K34" s="270">
        <v>0</v>
      </c>
      <c r="L34" s="274">
        <f>J34+K34</f>
        <v>13.977</v>
      </c>
      <c r="M34" s="215">
        <f>IFERROR((L34/$L$36),0)</f>
        <v>6.0686978155814031E-2</v>
      </c>
      <c r="N34" s="449"/>
      <c r="O34" s="270">
        <v>11.524999999999999</v>
      </c>
      <c r="P34" s="270">
        <v>0</v>
      </c>
      <c r="Q34" s="274">
        <f>O34+P34</f>
        <v>11.524999999999999</v>
      </c>
      <c r="R34" s="215">
        <f>IFERROR((Q34/$Q$36),0)</f>
        <v>0.16970491223936859</v>
      </c>
      <c r="S34" s="463"/>
      <c r="T34" s="451"/>
      <c r="U34" s="327">
        <v>8.1965000000000003</v>
      </c>
      <c r="V34" s="327">
        <v>8.0227000000000004</v>
      </c>
      <c r="W34" s="172">
        <f t="shared" si="0"/>
        <v>0.97879582748734217</v>
      </c>
      <c r="X34" s="453"/>
      <c r="Y34" s="336"/>
    </row>
    <row r="35" spans="1:25" ht="15.75" thickBot="1" x14ac:dyDescent="0.3">
      <c r="A35" s="467"/>
      <c r="B35" s="468"/>
      <c r="C35" s="468"/>
      <c r="D35" s="468"/>
      <c r="E35" s="278" t="s">
        <v>287</v>
      </c>
      <c r="F35" s="279">
        <v>3492</v>
      </c>
      <c r="G35" s="279">
        <v>127</v>
      </c>
      <c r="H35" s="280">
        <f>F35+G35</f>
        <v>3619</v>
      </c>
      <c r="I35" s="271">
        <f>IFERROR((H35/$H$36),0)</f>
        <v>2.2740696987595982E-2</v>
      </c>
      <c r="J35" s="281">
        <v>12.528</v>
      </c>
      <c r="K35" s="281">
        <v>0.82599999999999996</v>
      </c>
      <c r="L35" s="282">
        <f>J35+K35</f>
        <v>13.354000000000001</v>
      </c>
      <c r="M35" s="271">
        <f>IFERROR((L35/$L$36),0)</f>
        <v>5.7981963675519832E-2</v>
      </c>
      <c r="N35" s="469"/>
      <c r="O35" s="281">
        <v>3.351</v>
      </c>
      <c r="P35" s="281">
        <v>0.97099999999999986</v>
      </c>
      <c r="Q35" s="282">
        <f>O35+P35</f>
        <v>4.3220000000000001</v>
      </c>
      <c r="R35" s="271">
        <f>IFERROR((Q35/$Q$36),0)</f>
        <v>6.3641182707032645E-2</v>
      </c>
      <c r="S35" s="464"/>
      <c r="T35" s="452"/>
      <c r="U35" s="335">
        <v>2.3693</v>
      </c>
      <c r="V35" s="335">
        <v>0.95279999999999987</v>
      </c>
      <c r="W35" s="172">
        <f t="shared" si="0"/>
        <v>0.402144093192082</v>
      </c>
      <c r="X35" s="453"/>
      <c r="Y35" s="336"/>
    </row>
    <row r="36" spans="1:25" ht="15.75" thickBot="1" x14ac:dyDescent="0.3">
      <c r="A36" s="454" t="s">
        <v>288</v>
      </c>
      <c r="B36" s="455"/>
      <c r="C36" s="456"/>
      <c r="D36" s="273"/>
      <c r="E36" s="173"/>
      <c r="F36" s="234">
        <f>SUM(F31:F35)</f>
        <v>158906</v>
      </c>
      <c r="G36" s="234">
        <f>SUM(G31:G35)</f>
        <v>236</v>
      </c>
      <c r="H36" s="174">
        <f>SUM(H31:H35)</f>
        <v>159142</v>
      </c>
      <c r="I36" s="216">
        <v>1</v>
      </c>
      <c r="J36" s="203">
        <f>SUM(J31:J35)</f>
        <v>229.27</v>
      </c>
      <c r="K36" s="203">
        <f>SUM(K31:K35)</f>
        <v>1.0429999999999999</v>
      </c>
      <c r="L36" s="203">
        <f>SUM(L31:L35)</f>
        <v>230.31300000000005</v>
      </c>
      <c r="M36" s="216">
        <v>1</v>
      </c>
      <c r="N36" s="203">
        <f>N31</f>
        <v>81.48</v>
      </c>
      <c r="O36" s="203">
        <f>SUM(O31:O35)</f>
        <v>66.216000000000008</v>
      </c>
      <c r="P36" s="203">
        <f>SUM(P31:P35)</f>
        <v>1.6959999999999997</v>
      </c>
      <c r="Q36" s="203">
        <f>SUM(Q31:Q35)</f>
        <v>67.911999999999992</v>
      </c>
      <c r="R36" s="216">
        <v>1</v>
      </c>
      <c r="S36" s="203">
        <f>S31</f>
        <v>13.568000000000012</v>
      </c>
      <c r="T36" s="213">
        <f>T31</f>
        <v>0.16651939126165943</v>
      </c>
      <c r="U36" s="206">
        <f>SUM(U31:U35)</f>
        <v>34.754400000000004</v>
      </c>
      <c r="V36" s="207">
        <f>SUM(V31:V35)</f>
        <v>31.2041</v>
      </c>
      <c r="W36" s="175">
        <f t="shared" si="0"/>
        <v>0.89784602812881242</v>
      </c>
      <c r="X36" s="213">
        <f>IFERROR(((1-(1-T36)*W36)*1),0)</f>
        <v>0.25166274592189608</v>
      </c>
      <c r="Y36" s="336"/>
    </row>
    <row r="37" spans="1:25" x14ac:dyDescent="0.25">
      <c r="A37" s="465">
        <f>A31+1</f>
        <v>6</v>
      </c>
      <c r="B37" s="459" t="s">
        <v>472</v>
      </c>
      <c r="C37" s="459">
        <v>42</v>
      </c>
      <c r="D37" s="459" t="s">
        <v>732</v>
      </c>
      <c r="E37" s="283" t="s">
        <v>283</v>
      </c>
      <c r="F37" s="284">
        <v>166180</v>
      </c>
      <c r="G37" s="284">
        <v>125</v>
      </c>
      <c r="H37" s="285">
        <f>F37+G37</f>
        <v>166305</v>
      </c>
      <c r="I37" s="272">
        <f>IFERROR((H37/$H$42),0)</f>
        <v>0.90597829639798655</v>
      </c>
      <c r="J37" s="286">
        <v>204.77600000000001</v>
      </c>
      <c r="K37" s="286">
        <v>9.7000000000000003E-2</v>
      </c>
      <c r="L37" s="287">
        <f>J37+K37</f>
        <v>204.87300000000002</v>
      </c>
      <c r="M37" s="272">
        <f>IFERROR((L37/$L$42),0)</f>
        <v>0.59305092399610948</v>
      </c>
      <c r="N37" s="460">
        <v>178.01</v>
      </c>
      <c r="O37" s="286">
        <v>61.036999999999999</v>
      </c>
      <c r="P37" s="286">
        <v>0.85699999999999998</v>
      </c>
      <c r="Q37" s="287">
        <f>O37+P37</f>
        <v>61.893999999999998</v>
      </c>
      <c r="R37" s="272">
        <f>IFERROR((Q37/$Q$42),0)</f>
        <v>0.43968799727210717</v>
      </c>
      <c r="S37" s="462">
        <f>N42-Q42</f>
        <v>37.241999999999962</v>
      </c>
      <c r="T37" s="450">
        <f>IFERROR((S37/N42),0)</f>
        <v>0.20921296556373217</v>
      </c>
      <c r="U37" s="286">
        <v>27.1738</v>
      </c>
      <c r="V37" s="286">
        <v>22.491699999999994</v>
      </c>
      <c r="W37" s="288">
        <f t="shared" si="0"/>
        <v>0.82769800322369325</v>
      </c>
      <c r="X37" s="453"/>
      <c r="Y37" s="336"/>
    </row>
    <row r="38" spans="1:25" x14ac:dyDescent="0.25">
      <c r="A38" s="466"/>
      <c r="B38" s="448"/>
      <c r="C38" s="448"/>
      <c r="D38" s="448"/>
      <c r="E38" s="170" t="s">
        <v>284</v>
      </c>
      <c r="F38" s="233">
        <v>785</v>
      </c>
      <c r="G38" s="233">
        <v>2</v>
      </c>
      <c r="H38" s="171">
        <f>F38+G38</f>
        <v>787</v>
      </c>
      <c r="I38" s="215">
        <f>IFERROR((H38/$H$42),0)</f>
        <v>4.2873330282626222E-3</v>
      </c>
      <c r="J38" s="270">
        <v>3.3330000000000002</v>
      </c>
      <c r="K38" s="270">
        <v>0.01</v>
      </c>
      <c r="L38" s="274">
        <f>J38+K38</f>
        <v>3.343</v>
      </c>
      <c r="M38" s="215">
        <f>IFERROR((L38/$L$42),0)</f>
        <v>9.6770645176230824E-3</v>
      </c>
      <c r="N38" s="449"/>
      <c r="O38" s="270">
        <v>0.25400000000000006</v>
      </c>
      <c r="P38" s="270">
        <v>4.1000000000000002E-2</v>
      </c>
      <c r="Q38" s="274">
        <f>O38+P38</f>
        <v>0.29500000000000004</v>
      </c>
      <c r="R38" s="215">
        <f>IFERROR((Q38/$Q$42),0)</f>
        <v>2.0956467378949761E-3</v>
      </c>
      <c r="S38" s="463"/>
      <c r="T38" s="451"/>
      <c r="U38" s="270">
        <v>6.93E-2</v>
      </c>
      <c r="V38" s="270">
        <v>7.3599999999999999E-2</v>
      </c>
      <c r="W38" s="172">
        <f t="shared" si="0"/>
        <v>1.0620490620490621</v>
      </c>
      <c r="X38" s="453"/>
      <c r="Y38" s="336"/>
    </row>
    <row r="39" spans="1:25" x14ac:dyDescent="0.25">
      <c r="A39" s="466"/>
      <c r="B39" s="448"/>
      <c r="C39" s="448"/>
      <c r="D39" s="448"/>
      <c r="E39" s="170" t="s">
        <v>285</v>
      </c>
      <c r="F39" s="233">
        <v>13602</v>
      </c>
      <c r="G39" s="233">
        <v>1</v>
      </c>
      <c r="H39" s="171">
        <f>F39+G39</f>
        <v>13603</v>
      </c>
      <c r="I39" s="215">
        <f>IFERROR((H39/$H$42),0)</f>
        <v>7.4104944324595232E-2</v>
      </c>
      <c r="J39" s="270">
        <v>47.106999999999999</v>
      </c>
      <c r="K39" s="270">
        <v>1E-3</v>
      </c>
      <c r="L39" s="274">
        <f>J39+K39</f>
        <v>47.107999999999997</v>
      </c>
      <c r="M39" s="215">
        <f>IFERROR((L39/$L$42),0)</f>
        <v>0.13636468899078319</v>
      </c>
      <c r="N39" s="449"/>
      <c r="O39" s="270">
        <v>16.860999999999997</v>
      </c>
      <c r="P39" s="270">
        <v>9.4E-2</v>
      </c>
      <c r="Q39" s="274">
        <f>O39+P39</f>
        <v>16.954999999999998</v>
      </c>
      <c r="R39" s="215">
        <f>IFERROR((Q39/$Q$42),0)</f>
        <v>0.12044640827460783</v>
      </c>
      <c r="S39" s="463"/>
      <c r="T39" s="451"/>
      <c r="U39" s="270">
        <v>12.300999999999998</v>
      </c>
      <c r="V39" s="270">
        <v>11.913399999999999</v>
      </c>
      <c r="W39" s="172">
        <f t="shared" si="0"/>
        <v>0.96849036663685883</v>
      </c>
      <c r="X39" s="453"/>
      <c r="Y39" s="336"/>
    </row>
    <row r="40" spans="1:25" x14ac:dyDescent="0.25">
      <c r="A40" s="466"/>
      <c r="B40" s="448"/>
      <c r="C40" s="448"/>
      <c r="D40" s="448"/>
      <c r="E40" s="170" t="s">
        <v>286</v>
      </c>
      <c r="F40" s="233">
        <v>53</v>
      </c>
      <c r="G40" s="233">
        <v>0</v>
      </c>
      <c r="H40" s="171">
        <f>F40+G40</f>
        <v>53</v>
      </c>
      <c r="I40" s="215">
        <f>IFERROR((H40/$H$42),0)</f>
        <v>2.8872763722734307E-4</v>
      </c>
      <c r="J40" s="270">
        <v>50.197000000000003</v>
      </c>
      <c r="K40" s="270">
        <v>0</v>
      </c>
      <c r="L40" s="274">
        <f>J40+K40</f>
        <v>50.197000000000003</v>
      </c>
      <c r="M40" s="215">
        <f>IFERROR((L40/$L$42),0)</f>
        <v>0.14530649344634339</v>
      </c>
      <c r="N40" s="449"/>
      <c r="O40" s="270">
        <v>33.901000000000003</v>
      </c>
      <c r="P40" s="270">
        <v>0</v>
      </c>
      <c r="Q40" s="274">
        <f>O40+P40</f>
        <v>33.901000000000003</v>
      </c>
      <c r="R40" s="215">
        <f>IFERROR((Q40/$Q$42),0)</f>
        <v>0.24082888156399179</v>
      </c>
      <c r="S40" s="463"/>
      <c r="T40" s="451"/>
      <c r="U40" s="327">
        <v>23.7712</v>
      </c>
      <c r="V40" s="270">
        <v>21.586800000000004</v>
      </c>
      <c r="W40" s="172">
        <f t="shared" si="0"/>
        <v>0.90810728949316832</v>
      </c>
      <c r="X40" s="453"/>
      <c r="Y40" s="336"/>
    </row>
    <row r="41" spans="1:25" ht="15.75" thickBot="1" x14ac:dyDescent="0.3">
      <c r="A41" s="467"/>
      <c r="B41" s="468"/>
      <c r="C41" s="468"/>
      <c r="D41" s="468"/>
      <c r="E41" s="278" t="s">
        <v>287</v>
      </c>
      <c r="F41" s="279">
        <v>2697</v>
      </c>
      <c r="G41" s="279">
        <v>119</v>
      </c>
      <c r="H41" s="280">
        <f>F41+G41</f>
        <v>2816</v>
      </c>
      <c r="I41" s="271">
        <f>IFERROR((H41/$H$42),0)</f>
        <v>1.5340698611928265E-2</v>
      </c>
      <c r="J41" s="281">
        <v>39.262</v>
      </c>
      <c r="K41" s="281">
        <v>0.67300000000000004</v>
      </c>
      <c r="L41" s="282">
        <f>J41+K41</f>
        <v>39.935000000000002</v>
      </c>
      <c r="M41" s="271">
        <f>IFERROR((L41/$L$42),0)</f>
        <v>0.11560082904914085</v>
      </c>
      <c r="N41" s="469"/>
      <c r="O41" s="281">
        <v>26.635999999999999</v>
      </c>
      <c r="P41" s="281">
        <v>1.087</v>
      </c>
      <c r="Q41" s="282">
        <f>O41+P41</f>
        <v>27.722999999999999</v>
      </c>
      <c r="R41" s="271">
        <f>IFERROR((Q41/$Q$42),0)</f>
        <v>0.196941066151398</v>
      </c>
      <c r="S41" s="464"/>
      <c r="T41" s="452"/>
      <c r="U41" s="335">
        <v>15.437899999999999</v>
      </c>
      <c r="V41" s="281">
        <v>14.978499999999999</v>
      </c>
      <c r="W41" s="172">
        <f t="shared" si="0"/>
        <v>0.97024206660232282</v>
      </c>
      <c r="X41" s="453"/>
      <c r="Y41" s="336"/>
    </row>
    <row r="42" spans="1:25" ht="15.75" thickBot="1" x14ac:dyDescent="0.3">
      <c r="A42" s="454" t="s">
        <v>288</v>
      </c>
      <c r="B42" s="455"/>
      <c r="C42" s="456"/>
      <c r="D42" s="273"/>
      <c r="E42" s="173"/>
      <c r="F42" s="234">
        <f>SUM(F37:F41)</f>
        <v>183317</v>
      </c>
      <c r="G42" s="234">
        <f>SUM(G37:G41)</f>
        <v>247</v>
      </c>
      <c r="H42" s="174">
        <f>SUM(H37:H41)</f>
        <v>183564</v>
      </c>
      <c r="I42" s="216">
        <v>1</v>
      </c>
      <c r="J42" s="203">
        <f>SUM(J37:J41)</f>
        <v>344.67500000000001</v>
      </c>
      <c r="K42" s="203">
        <f>SUM(K37:K41)</f>
        <v>0.78100000000000003</v>
      </c>
      <c r="L42" s="203">
        <f>SUM(L37:L41)</f>
        <v>345.45600000000002</v>
      </c>
      <c r="M42" s="216">
        <v>1</v>
      </c>
      <c r="N42" s="203">
        <f>N37</f>
        <v>178.01</v>
      </c>
      <c r="O42" s="203">
        <f>SUM(O37:O41)</f>
        <v>138.68899999999999</v>
      </c>
      <c r="P42" s="203">
        <f>SUM(P37:P41)</f>
        <v>2.0789999999999997</v>
      </c>
      <c r="Q42" s="203">
        <f>SUM(Q37:Q41)</f>
        <v>140.76800000000003</v>
      </c>
      <c r="R42" s="216">
        <v>1</v>
      </c>
      <c r="S42" s="203">
        <f>S37</f>
        <v>37.241999999999962</v>
      </c>
      <c r="T42" s="213">
        <f>T37</f>
        <v>0.20921296556373217</v>
      </c>
      <c r="U42" s="206">
        <f>SUM(U37:U41)</f>
        <v>78.753199999999993</v>
      </c>
      <c r="V42" s="207">
        <f>SUM(V37:V41)</f>
        <v>71.043999999999997</v>
      </c>
      <c r="W42" s="175">
        <f t="shared" si="0"/>
        <v>0.90210937460319074</v>
      </c>
      <c r="X42" s="213">
        <f>IFERROR(((1-(1-T42)*W42)*1),0)</f>
        <v>0.28662360292038658</v>
      </c>
      <c r="Y42" s="336"/>
    </row>
    <row r="43" spans="1:25" x14ac:dyDescent="0.25">
      <c r="A43" s="465">
        <f>A37+1</f>
        <v>7</v>
      </c>
      <c r="B43" s="459" t="s">
        <v>472</v>
      </c>
      <c r="C43" s="459">
        <v>42</v>
      </c>
      <c r="D43" s="459" t="s">
        <v>726</v>
      </c>
      <c r="E43" s="283" t="s">
        <v>283</v>
      </c>
      <c r="F43" s="284">
        <v>105587</v>
      </c>
      <c r="G43" s="284">
        <v>0</v>
      </c>
      <c r="H43" s="285">
        <f>F43+G43</f>
        <v>105587</v>
      </c>
      <c r="I43" s="272">
        <f>IFERROR((H43/$H$48),0)</f>
        <v>0.91781262495436444</v>
      </c>
      <c r="J43" s="286">
        <v>111.408</v>
      </c>
      <c r="K43" s="286">
        <v>0</v>
      </c>
      <c r="L43" s="287">
        <f>J43+K43</f>
        <v>111.408</v>
      </c>
      <c r="M43" s="272">
        <f>IFERROR((L43/$L$48),0)</f>
        <v>0.73664513313540991</v>
      </c>
      <c r="N43" s="460">
        <v>56.756</v>
      </c>
      <c r="O43" s="286">
        <v>32.623000000000005</v>
      </c>
      <c r="P43" s="286">
        <v>0.373</v>
      </c>
      <c r="Q43" s="287">
        <f>O43+P43</f>
        <v>32.996000000000002</v>
      </c>
      <c r="R43" s="272">
        <f>IFERROR((Q43/$Q$48),0)</f>
        <v>0.76951421441731382</v>
      </c>
      <c r="S43" s="462">
        <f>N48-Q48</f>
        <v>13.876999999999995</v>
      </c>
      <c r="T43" s="450">
        <f>IFERROR((S43/N48),0)</f>
        <v>0.24450278384664167</v>
      </c>
      <c r="U43" s="326">
        <v>13.77</v>
      </c>
      <c r="V43" s="286">
        <v>11.8146</v>
      </c>
      <c r="W43" s="288">
        <f t="shared" si="0"/>
        <v>0.85799564270152506</v>
      </c>
      <c r="X43" s="453"/>
      <c r="Y43" s="336"/>
    </row>
    <row r="44" spans="1:25" x14ac:dyDescent="0.25">
      <c r="A44" s="466"/>
      <c r="B44" s="448"/>
      <c r="C44" s="448"/>
      <c r="D44" s="448"/>
      <c r="E44" s="170" t="s">
        <v>284</v>
      </c>
      <c r="F44" s="233">
        <v>1313</v>
      </c>
      <c r="G44" s="233">
        <v>4</v>
      </c>
      <c r="H44" s="171">
        <f>F44+G44</f>
        <v>1317</v>
      </c>
      <c r="I44" s="215">
        <f>IFERROR((H44/$H$48),0)</f>
        <v>1.1447992906938336E-2</v>
      </c>
      <c r="J44" s="270">
        <v>5.6769999999999996</v>
      </c>
      <c r="K44" s="270">
        <v>2.5000000000000001E-2</v>
      </c>
      <c r="L44" s="274">
        <f>J44+K44</f>
        <v>5.702</v>
      </c>
      <c r="M44" s="215">
        <f>IFERROR((L44/$L$48),0)</f>
        <v>3.7702414091789704E-2</v>
      </c>
      <c r="N44" s="449"/>
      <c r="O44" s="270">
        <v>0.54700000000000004</v>
      </c>
      <c r="P44" s="270">
        <v>0.107</v>
      </c>
      <c r="Q44" s="274">
        <f>O44+P44</f>
        <v>0.65400000000000003</v>
      </c>
      <c r="R44" s="215">
        <f>IFERROR((Q44/$Q$48),0)</f>
        <v>1.5252221367102777E-2</v>
      </c>
      <c r="S44" s="463"/>
      <c r="T44" s="451"/>
      <c r="U44" s="327">
        <v>0.14749999999999999</v>
      </c>
      <c r="V44" s="270">
        <v>9.4499999999999987E-2</v>
      </c>
      <c r="W44" s="172">
        <f t="shared" si="0"/>
        <v>0.64067796610169481</v>
      </c>
      <c r="X44" s="453"/>
      <c r="Y44" s="336"/>
    </row>
    <row r="45" spans="1:25" x14ac:dyDescent="0.25">
      <c r="A45" s="466"/>
      <c r="B45" s="448"/>
      <c r="C45" s="448"/>
      <c r="D45" s="448"/>
      <c r="E45" s="170" t="s">
        <v>285</v>
      </c>
      <c r="F45" s="233">
        <v>5891</v>
      </c>
      <c r="G45" s="233">
        <v>0</v>
      </c>
      <c r="H45" s="171">
        <f>F45+G45</f>
        <v>5891</v>
      </c>
      <c r="I45" s="215">
        <f>IFERROR((H45/$H$48),0)</f>
        <v>5.120738512890944E-2</v>
      </c>
      <c r="J45" s="270">
        <v>18.315000000000001</v>
      </c>
      <c r="K45" s="270">
        <v>0</v>
      </c>
      <c r="L45" s="274">
        <f>J45+K45</f>
        <v>18.315000000000001</v>
      </c>
      <c r="M45" s="215">
        <f>IFERROR((L45/$L$48),0)</f>
        <v>0.12110131779921579</v>
      </c>
      <c r="N45" s="449"/>
      <c r="O45" s="270">
        <v>5.6419999999999995</v>
      </c>
      <c r="P45" s="270">
        <v>3.2000000000000001E-2</v>
      </c>
      <c r="Q45" s="274">
        <f>O45+P45</f>
        <v>5.6739999999999995</v>
      </c>
      <c r="R45" s="215">
        <f>IFERROR((Q45/$Q$48),0)</f>
        <v>0.13232584715128615</v>
      </c>
      <c r="S45" s="463"/>
      <c r="T45" s="451"/>
      <c r="U45" s="327">
        <v>4.1783000000000001</v>
      </c>
      <c r="V45" s="270">
        <v>4.1644999999999994</v>
      </c>
      <c r="W45" s="172">
        <f t="shared" si="0"/>
        <v>0.99669722135796834</v>
      </c>
      <c r="X45" s="453"/>
      <c r="Y45" s="336"/>
    </row>
    <row r="46" spans="1:25" x14ac:dyDescent="0.25">
      <c r="A46" s="466"/>
      <c r="B46" s="448"/>
      <c r="C46" s="448"/>
      <c r="D46" s="448"/>
      <c r="E46" s="170" t="s">
        <v>286</v>
      </c>
      <c r="F46" s="233">
        <v>12</v>
      </c>
      <c r="G46" s="233">
        <v>0</v>
      </c>
      <c r="H46" s="171">
        <f>F46+G46</f>
        <v>12</v>
      </c>
      <c r="I46" s="215">
        <f>IFERROR((H46/$H$48),0)</f>
        <v>1.0430973035934702E-4</v>
      </c>
      <c r="J46" s="270">
        <v>7.3390000000000004</v>
      </c>
      <c r="K46" s="270">
        <v>0</v>
      </c>
      <c r="L46" s="274">
        <f>J46+K46</f>
        <v>7.3390000000000004</v>
      </c>
      <c r="M46" s="215">
        <f>IFERROR((L46/$L$48),0)</f>
        <v>4.8526484921018E-2</v>
      </c>
      <c r="N46" s="449"/>
      <c r="O46" s="270">
        <v>0.99</v>
      </c>
      <c r="P46" s="270">
        <v>0</v>
      </c>
      <c r="Q46" s="274">
        <f>O46+P46</f>
        <v>0.99</v>
      </c>
      <c r="R46" s="215">
        <f>IFERROR((Q46/$Q$48),0)</f>
        <v>2.308822500524732E-2</v>
      </c>
      <c r="S46" s="463"/>
      <c r="T46" s="451"/>
      <c r="U46" s="327">
        <v>0.78479999999999994</v>
      </c>
      <c r="V46" s="270">
        <v>0.82820000000000005</v>
      </c>
      <c r="W46" s="172">
        <f t="shared" si="0"/>
        <v>1.0553007135575945</v>
      </c>
      <c r="X46" s="453"/>
      <c r="Y46" s="336"/>
    </row>
    <row r="47" spans="1:25" ht="15.75" thickBot="1" x14ac:dyDescent="0.3">
      <c r="A47" s="467"/>
      <c r="B47" s="468"/>
      <c r="C47" s="468"/>
      <c r="D47" s="468"/>
      <c r="E47" s="278" t="s">
        <v>287</v>
      </c>
      <c r="F47" s="279">
        <v>2137</v>
      </c>
      <c r="G47" s="279">
        <v>98</v>
      </c>
      <c r="H47" s="280">
        <f>F47+G47</f>
        <v>2235</v>
      </c>
      <c r="I47" s="271">
        <f>IFERROR((H47/$H$48),0)</f>
        <v>1.9427687279428382E-2</v>
      </c>
      <c r="J47" s="281">
        <v>7.843</v>
      </c>
      <c r="K47" s="281">
        <v>0.63</v>
      </c>
      <c r="L47" s="282">
        <f>J47+K47</f>
        <v>8.4730000000000008</v>
      </c>
      <c r="M47" s="271">
        <f>IFERROR((L47/$L$48),0)</f>
        <v>5.6024650052566495E-2</v>
      </c>
      <c r="N47" s="469"/>
      <c r="O47" s="281">
        <v>1.8729999999999998</v>
      </c>
      <c r="P47" s="281">
        <v>0.69200000000000006</v>
      </c>
      <c r="Q47" s="282">
        <f>O47+P47</f>
        <v>2.5649999999999999</v>
      </c>
      <c r="R47" s="271">
        <f>IFERROR((Q47/$Q$48),0)</f>
        <v>5.9819492059049878E-2</v>
      </c>
      <c r="S47" s="464"/>
      <c r="T47" s="452"/>
      <c r="U47" s="335">
        <v>1.4496999999999998</v>
      </c>
      <c r="V47" s="281">
        <v>0.79870000000000008</v>
      </c>
      <c r="W47" s="172">
        <f t="shared" si="0"/>
        <v>0.55094157411878331</v>
      </c>
      <c r="X47" s="453"/>
      <c r="Y47" s="336"/>
    </row>
    <row r="48" spans="1:25" ht="15.75" thickBot="1" x14ac:dyDescent="0.3">
      <c r="A48" s="454" t="s">
        <v>288</v>
      </c>
      <c r="B48" s="455"/>
      <c r="C48" s="456"/>
      <c r="D48" s="273"/>
      <c r="E48" s="173"/>
      <c r="F48" s="234">
        <f>SUM(F43:F47)</f>
        <v>114940</v>
      </c>
      <c r="G48" s="234">
        <f>SUM(G43:G47)</f>
        <v>102</v>
      </c>
      <c r="H48" s="174">
        <f>SUM(H43:H47)</f>
        <v>115042</v>
      </c>
      <c r="I48" s="216">
        <v>1</v>
      </c>
      <c r="J48" s="203">
        <f>SUM(J43:J47)</f>
        <v>150.58199999999999</v>
      </c>
      <c r="K48" s="203">
        <f>SUM(K43:K47)</f>
        <v>0.65500000000000003</v>
      </c>
      <c r="L48" s="203">
        <f>SUM(L43:L47)</f>
        <v>151.23700000000002</v>
      </c>
      <c r="M48" s="216">
        <v>1</v>
      </c>
      <c r="N48" s="203">
        <f>N43</f>
        <v>56.756</v>
      </c>
      <c r="O48" s="203">
        <f>SUM(O43:O47)</f>
        <v>41.674999999999997</v>
      </c>
      <c r="P48" s="203">
        <f>SUM(P43:P47)</f>
        <v>1.2040000000000002</v>
      </c>
      <c r="Q48" s="203">
        <f>SUM(Q43:Q47)</f>
        <v>42.879000000000005</v>
      </c>
      <c r="R48" s="216">
        <v>1</v>
      </c>
      <c r="S48" s="203">
        <f>S43</f>
        <v>13.876999999999995</v>
      </c>
      <c r="T48" s="213">
        <f>T43</f>
        <v>0.24450278384664167</v>
      </c>
      <c r="U48" s="206">
        <f>SUM(U43:U47)</f>
        <v>20.330300000000001</v>
      </c>
      <c r="V48" s="207">
        <f>SUM(V43:V47)</f>
        <v>17.700499999999998</v>
      </c>
      <c r="W48" s="175">
        <f t="shared" si="0"/>
        <v>0.87064627673964468</v>
      </c>
      <c r="X48" s="213">
        <f>IFERROR(((1-(1-T48)*W48)*1),0)</f>
        <v>0.34222916166891204</v>
      </c>
      <c r="Y48" s="336"/>
    </row>
    <row r="49" spans="1:25" x14ac:dyDescent="0.25">
      <c r="A49" s="465">
        <f>A43+1</f>
        <v>8</v>
      </c>
      <c r="B49" s="459" t="s">
        <v>473</v>
      </c>
      <c r="C49" s="459">
        <v>52</v>
      </c>
      <c r="D49" s="459" t="s">
        <v>733</v>
      </c>
      <c r="E49" s="283" t="s">
        <v>283</v>
      </c>
      <c r="F49" s="284">
        <v>196399</v>
      </c>
      <c r="G49" s="284">
        <v>16</v>
      </c>
      <c r="H49" s="285">
        <f>F49+G49</f>
        <v>196415</v>
      </c>
      <c r="I49" s="272">
        <f>IFERROR((H49/$H$54),0)</f>
        <v>0.89504119426925743</v>
      </c>
      <c r="J49" s="286">
        <v>228.96700000000001</v>
      </c>
      <c r="K49" s="286">
        <v>1.2999999999999999E-2</v>
      </c>
      <c r="L49" s="287">
        <f>J49+K49</f>
        <v>228.98000000000002</v>
      </c>
      <c r="M49" s="272">
        <f>IFERROR((L49/$L$54),0)</f>
        <v>0.69285210702928079</v>
      </c>
      <c r="N49" s="460">
        <v>112.19499999999999</v>
      </c>
      <c r="O49" s="321">
        <v>53.07</v>
      </c>
      <c r="P49" s="286">
        <v>0.47199999999999998</v>
      </c>
      <c r="Q49" s="287">
        <f>O49+P49</f>
        <v>53.542000000000002</v>
      </c>
      <c r="R49" s="272">
        <f>IFERROR((Q49/$Q$54),0)</f>
        <v>0.59909814145528184</v>
      </c>
      <c r="S49" s="462">
        <f>N54-Q54</f>
        <v>22.823999999999984</v>
      </c>
      <c r="T49" s="450">
        <f>IFERROR((S49/N54),0)</f>
        <v>0.2034315254690493</v>
      </c>
      <c r="U49" s="286">
        <v>23.984400000000001</v>
      </c>
      <c r="V49" s="286">
        <v>22.237799999999996</v>
      </c>
      <c r="W49" s="288">
        <f t="shared" si="0"/>
        <v>0.92717766548256353</v>
      </c>
      <c r="X49" s="453"/>
      <c r="Y49" s="336"/>
    </row>
    <row r="50" spans="1:25" x14ac:dyDescent="0.25">
      <c r="A50" s="466"/>
      <c r="B50" s="448"/>
      <c r="C50" s="448"/>
      <c r="D50" s="448"/>
      <c r="E50" s="170" t="s">
        <v>284</v>
      </c>
      <c r="F50" s="233">
        <v>2636</v>
      </c>
      <c r="G50" s="233">
        <v>4</v>
      </c>
      <c r="H50" s="171">
        <f>F50+G50</f>
        <v>2640</v>
      </c>
      <c r="I50" s="215">
        <f>IFERROR((H50/$H$54),0)</f>
        <v>1.2030184827385075E-2</v>
      </c>
      <c r="J50" s="270">
        <v>12.842000000000001</v>
      </c>
      <c r="K50" s="270">
        <v>1.7000000000000001E-2</v>
      </c>
      <c r="L50" s="274">
        <f>J50+K50</f>
        <v>12.859</v>
      </c>
      <c r="M50" s="215">
        <f>IFERROR((L50/$L$54),0)</f>
        <v>3.890901058734178E-2</v>
      </c>
      <c r="N50" s="449"/>
      <c r="O50" s="322">
        <v>1.7690000000000001</v>
      </c>
      <c r="P50" s="270">
        <v>0.121</v>
      </c>
      <c r="Q50" s="274">
        <f>O50+P50</f>
        <v>1.8900000000000001</v>
      </c>
      <c r="R50" s="215">
        <f>IFERROR((Q50/$Q$54),0)</f>
        <v>2.1147799621801255E-2</v>
      </c>
      <c r="S50" s="463"/>
      <c r="T50" s="451"/>
      <c r="U50" s="270">
        <v>0.39219999999999999</v>
      </c>
      <c r="V50" s="270">
        <v>0.36590000000000006</v>
      </c>
      <c r="W50" s="172">
        <f t="shared" si="0"/>
        <v>0.93294237633860289</v>
      </c>
      <c r="X50" s="453"/>
      <c r="Y50" s="336"/>
    </row>
    <row r="51" spans="1:25" x14ac:dyDescent="0.25">
      <c r="A51" s="466"/>
      <c r="B51" s="448"/>
      <c r="C51" s="448"/>
      <c r="D51" s="448"/>
      <c r="E51" s="170" t="s">
        <v>285</v>
      </c>
      <c r="F51" s="233">
        <v>15584</v>
      </c>
      <c r="G51" s="233">
        <v>0</v>
      </c>
      <c r="H51" s="171">
        <f>F51+G51</f>
        <v>15584</v>
      </c>
      <c r="I51" s="215">
        <f>IFERROR((H51/$H$54),0)</f>
        <v>7.1014545587109471E-2</v>
      </c>
      <c r="J51" s="270">
        <v>52.457999999999998</v>
      </c>
      <c r="K51" s="270">
        <v>0</v>
      </c>
      <c r="L51" s="274">
        <f>J51+K51</f>
        <v>52.457999999999998</v>
      </c>
      <c r="M51" s="215">
        <f>IFERROR((L51/$L$54),0)</f>
        <v>0.15872842969054943</v>
      </c>
      <c r="N51" s="449"/>
      <c r="O51" s="322">
        <v>16.562999999999999</v>
      </c>
      <c r="P51" s="270">
        <v>4.7000000000000007E-2</v>
      </c>
      <c r="Q51" s="274">
        <f>O51+P51</f>
        <v>16.61</v>
      </c>
      <c r="R51" s="215">
        <f>IFERROR((Q51/$Q$54),0)</f>
        <v>0.18585447180852846</v>
      </c>
      <c r="S51" s="463"/>
      <c r="T51" s="451"/>
      <c r="U51" s="270">
        <v>12.2591</v>
      </c>
      <c r="V51" s="270">
        <v>12.184699999999999</v>
      </c>
      <c r="W51" s="172">
        <f t="shared" si="0"/>
        <v>0.99393103898328583</v>
      </c>
      <c r="X51" s="453"/>
      <c r="Y51" s="336"/>
    </row>
    <row r="52" spans="1:25" x14ac:dyDescent="0.25">
      <c r="A52" s="466"/>
      <c r="B52" s="448"/>
      <c r="C52" s="448"/>
      <c r="D52" s="448"/>
      <c r="E52" s="170" t="s">
        <v>286</v>
      </c>
      <c r="F52" s="233">
        <v>45</v>
      </c>
      <c r="G52" s="233">
        <v>0</v>
      </c>
      <c r="H52" s="171">
        <f>F52+G52</f>
        <v>45</v>
      </c>
      <c r="I52" s="215">
        <f>IFERROR((H52/$H$54),0)</f>
        <v>2.0505996864860924E-4</v>
      </c>
      <c r="J52" s="270">
        <v>12.916</v>
      </c>
      <c r="K52" s="270">
        <v>0</v>
      </c>
      <c r="L52" s="274">
        <f>J52+K52</f>
        <v>12.916</v>
      </c>
      <c r="M52" s="215">
        <f>IFERROR((L52/$L$54),0)</f>
        <v>3.908148228836663E-2</v>
      </c>
      <c r="N52" s="449"/>
      <c r="O52" s="322">
        <v>9.036999999999999</v>
      </c>
      <c r="P52" s="270">
        <v>0</v>
      </c>
      <c r="Q52" s="274">
        <f>O52+P52</f>
        <v>9.036999999999999</v>
      </c>
      <c r="R52" s="215">
        <f>IFERROR((Q52/$Q$54),0)</f>
        <v>0.10111781226572376</v>
      </c>
      <c r="S52" s="463"/>
      <c r="T52" s="451"/>
      <c r="U52" s="327">
        <v>6.510699999999999</v>
      </c>
      <c r="V52" s="270">
        <v>6.5505999999999993</v>
      </c>
      <c r="W52" s="172">
        <f t="shared" si="0"/>
        <v>1.0061283732931943</v>
      </c>
      <c r="X52" s="453"/>
      <c r="Y52" s="336"/>
    </row>
    <row r="53" spans="1:25" ht="15.75" thickBot="1" x14ac:dyDescent="0.3">
      <c r="A53" s="467"/>
      <c r="B53" s="468"/>
      <c r="C53" s="468"/>
      <c r="D53" s="468"/>
      <c r="E53" s="278" t="s">
        <v>287</v>
      </c>
      <c r="F53" s="279">
        <v>4657</v>
      </c>
      <c r="G53" s="279">
        <v>107</v>
      </c>
      <c r="H53" s="280">
        <f>F53+G53</f>
        <v>4764</v>
      </c>
      <c r="I53" s="271">
        <f>IFERROR((H53/$H$54),0)</f>
        <v>2.170901534759943E-2</v>
      </c>
      <c r="J53" s="281">
        <v>23.216000000000001</v>
      </c>
      <c r="K53" s="281">
        <v>0.06</v>
      </c>
      <c r="L53" s="282">
        <f>J53+K53</f>
        <v>23.276</v>
      </c>
      <c r="M53" s="271">
        <f>IFERROR((L53/$L$54),0)</f>
        <v>7.0428970404461264E-2</v>
      </c>
      <c r="N53" s="469"/>
      <c r="O53" s="323">
        <v>7.7709999999999999</v>
      </c>
      <c r="P53" s="281">
        <v>0.52099999999999991</v>
      </c>
      <c r="Q53" s="282">
        <f>O53+P53</f>
        <v>8.2919999999999998</v>
      </c>
      <c r="R53" s="271">
        <f>IFERROR((Q53/$Q$54),0)</f>
        <v>9.2781774848664539E-2</v>
      </c>
      <c r="S53" s="464"/>
      <c r="T53" s="452"/>
      <c r="U53" s="335">
        <v>5.7795000000000005</v>
      </c>
      <c r="V53" s="281">
        <v>4.6919000000000004</v>
      </c>
      <c r="W53" s="172">
        <f t="shared" si="0"/>
        <v>0.8118176312829829</v>
      </c>
      <c r="X53" s="453"/>
      <c r="Y53" s="336"/>
    </row>
    <row r="54" spans="1:25" ht="15.75" thickBot="1" x14ac:dyDescent="0.3">
      <c r="A54" s="454" t="s">
        <v>288</v>
      </c>
      <c r="B54" s="455"/>
      <c r="C54" s="456"/>
      <c r="D54" s="273"/>
      <c r="E54" s="173"/>
      <c r="F54" s="234">
        <f>SUM(F49:F53)</f>
        <v>219321</v>
      </c>
      <c r="G54" s="234">
        <f>SUM(G49:G53)</f>
        <v>127</v>
      </c>
      <c r="H54" s="174">
        <f>SUM(H49:H53)</f>
        <v>219448</v>
      </c>
      <c r="I54" s="216">
        <v>1</v>
      </c>
      <c r="J54" s="203">
        <f>SUM(J49:J53)</f>
        <v>330.39900000000006</v>
      </c>
      <c r="K54" s="203">
        <f>SUM(K49:K53)</f>
        <v>0.09</v>
      </c>
      <c r="L54" s="203">
        <f>SUM(L49:L53)</f>
        <v>330.48900000000003</v>
      </c>
      <c r="M54" s="216">
        <v>1</v>
      </c>
      <c r="N54" s="203">
        <f>N49</f>
        <v>112.19499999999999</v>
      </c>
      <c r="O54" s="203">
        <f>SUM(O49:O53)</f>
        <v>88.21</v>
      </c>
      <c r="P54" s="203">
        <f>SUM(P49:P53)</f>
        <v>1.161</v>
      </c>
      <c r="Q54" s="203">
        <f>SUM(Q49:Q53)</f>
        <v>89.371000000000009</v>
      </c>
      <c r="R54" s="216">
        <v>1</v>
      </c>
      <c r="S54" s="203">
        <f>S49</f>
        <v>22.823999999999984</v>
      </c>
      <c r="T54" s="213">
        <f>T49</f>
        <v>0.2034315254690493</v>
      </c>
      <c r="U54" s="206">
        <f>SUM(U49:U53)</f>
        <v>48.925899999999999</v>
      </c>
      <c r="V54" s="207">
        <f>SUM(V49:V53)</f>
        <v>46.030900000000003</v>
      </c>
      <c r="W54" s="175">
        <f t="shared" si="0"/>
        <v>0.9408288861318852</v>
      </c>
      <c r="X54" s="213">
        <f>IFERROR(((1-(1-T54)*W54)*1),0)</f>
        <v>0.25056536937927065</v>
      </c>
      <c r="Y54" s="336"/>
    </row>
    <row r="55" spans="1:25" x14ac:dyDescent="0.25">
      <c r="A55" s="465">
        <f>A49+1</f>
        <v>9</v>
      </c>
      <c r="B55" s="459" t="s">
        <v>473</v>
      </c>
      <c r="C55" s="459">
        <v>52</v>
      </c>
      <c r="D55" s="459" t="s">
        <v>735</v>
      </c>
      <c r="E55" s="283" t="s">
        <v>283</v>
      </c>
      <c r="F55" s="284">
        <v>89105</v>
      </c>
      <c r="G55" s="284">
        <v>9</v>
      </c>
      <c r="H55" s="285">
        <f>F55+G55</f>
        <v>89114</v>
      </c>
      <c r="I55" s="272">
        <f>IFERROR((H55/$H$60),0)</f>
        <v>0.90882574907703917</v>
      </c>
      <c r="J55" s="286">
        <v>79.665999999999997</v>
      </c>
      <c r="K55" s="286">
        <v>8.0000000000000002E-3</v>
      </c>
      <c r="L55" s="287">
        <f>J55+K55</f>
        <v>79.673999999999992</v>
      </c>
      <c r="M55" s="272">
        <f>IFERROR((L55/$L$60),0)</f>
        <v>0.69044585987261153</v>
      </c>
      <c r="N55" s="460">
        <v>33.24</v>
      </c>
      <c r="O55" s="286">
        <v>18.723000000000003</v>
      </c>
      <c r="P55" s="331">
        <v>0.45500000000000002</v>
      </c>
      <c r="Q55" s="287">
        <f>O55+P55</f>
        <v>19.178000000000001</v>
      </c>
      <c r="R55" s="272">
        <f>IFERROR((Q55/$Q$60),0)</f>
        <v>0.70806719586486988</v>
      </c>
      <c r="S55" s="462">
        <f>N60-Q60</f>
        <v>6.1550000000000011</v>
      </c>
      <c r="T55" s="450">
        <f>IFERROR((S55/N60),0)</f>
        <v>0.18516847172081832</v>
      </c>
      <c r="U55" s="286">
        <v>8.3180999999999994</v>
      </c>
      <c r="V55" s="286">
        <v>7.4474999999999998</v>
      </c>
      <c r="W55" s="288">
        <f t="shared" si="0"/>
        <v>0.89533667544270934</v>
      </c>
      <c r="X55" s="453"/>
      <c r="Y55" s="336"/>
    </row>
    <row r="56" spans="1:25" x14ac:dyDescent="0.25">
      <c r="A56" s="466"/>
      <c r="B56" s="448"/>
      <c r="C56" s="448"/>
      <c r="D56" s="448"/>
      <c r="E56" s="170" t="s">
        <v>284</v>
      </c>
      <c r="F56" s="233">
        <v>1345</v>
      </c>
      <c r="G56" s="233">
        <v>1</v>
      </c>
      <c r="H56" s="171">
        <f>F56+G56</f>
        <v>1346</v>
      </c>
      <c r="I56" s="215">
        <f>IFERROR((H56/$H$60),0)</f>
        <v>1.3727129948803721E-2</v>
      </c>
      <c r="J56" s="270">
        <v>14.164</v>
      </c>
      <c r="K56" s="270">
        <v>4.0000000000000001E-3</v>
      </c>
      <c r="L56" s="274">
        <f>J56+K56</f>
        <v>14.167999999999999</v>
      </c>
      <c r="M56" s="215">
        <f>IFERROR((L56/$L$60),0)</f>
        <v>0.12277828328783744</v>
      </c>
      <c r="N56" s="449"/>
      <c r="O56" s="270">
        <v>0.85</v>
      </c>
      <c r="P56" s="332">
        <v>4.5000000000000012E-2</v>
      </c>
      <c r="Q56" s="274">
        <f>O56+P56</f>
        <v>0.89500000000000002</v>
      </c>
      <c r="R56" s="215">
        <f>IFERROR((Q56/$Q$60),0)</f>
        <v>3.3044120361823887E-2</v>
      </c>
      <c r="S56" s="463"/>
      <c r="T56" s="451"/>
      <c r="U56" s="270">
        <v>0.19820000000000002</v>
      </c>
      <c r="V56" s="270">
        <v>0.17240000000000003</v>
      </c>
      <c r="W56" s="172">
        <f t="shared" si="0"/>
        <v>0.86982845610494453</v>
      </c>
      <c r="X56" s="453"/>
      <c r="Y56" s="336"/>
    </row>
    <row r="57" spans="1:25" x14ac:dyDescent="0.25">
      <c r="A57" s="466"/>
      <c r="B57" s="448"/>
      <c r="C57" s="448"/>
      <c r="D57" s="448"/>
      <c r="E57" s="170" t="s">
        <v>285</v>
      </c>
      <c r="F57" s="233">
        <v>5309</v>
      </c>
      <c r="G57" s="233">
        <v>0</v>
      </c>
      <c r="H57" s="171">
        <f>F57+G57</f>
        <v>5309</v>
      </c>
      <c r="I57" s="215">
        <f>IFERROR((H57/$H$60),0)</f>
        <v>5.4143635139820914E-2</v>
      </c>
      <c r="J57" s="270">
        <v>15.577</v>
      </c>
      <c r="K57" s="270">
        <v>0</v>
      </c>
      <c r="L57" s="274">
        <f>J57+K57</f>
        <v>15.577</v>
      </c>
      <c r="M57" s="215">
        <f>IFERROR((L57/$L$60),0)</f>
        <v>0.13498851770007367</v>
      </c>
      <c r="N57" s="449"/>
      <c r="O57" s="270">
        <v>4.6420000000000003</v>
      </c>
      <c r="P57" s="332">
        <v>1.3000000000000001E-2</v>
      </c>
      <c r="Q57" s="274">
        <f>O57+P57</f>
        <v>4.6550000000000002</v>
      </c>
      <c r="R57" s="215">
        <f>IFERROR((Q57/$Q$60),0)</f>
        <v>0.17186634668635778</v>
      </c>
      <c r="S57" s="463"/>
      <c r="T57" s="451"/>
      <c r="U57" s="270">
        <v>3.4249999999999998</v>
      </c>
      <c r="V57" s="270">
        <v>3.3995000000000006</v>
      </c>
      <c r="W57" s="172">
        <f t="shared" si="0"/>
        <v>0.99255474452554771</v>
      </c>
      <c r="X57" s="453"/>
      <c r="Y57" s="336"/>
    </row>
    <row r="58" spans="1:25" x14ac:dyDescent="0.25">
      <c r="A58" s="466"/>
      <c r="B58" s="448"/>
      <c r="C58" s="448"/>
      <c r="D58" s="448"/>
      <c r="E58" s="170" t="s">
        <v>286</v>
      </c>
      <c r="F58" s="233">
        <v>5</v>
      </c>
      <c r="G58" s="233">
        <v>0</v>
      </c>
      <c r="H58" s="171">
        <f>F58+G58</f>
        <v>5</v>
      </c>
      <c r="I58" s="215">
        <f>IFERROR((H58/$H$60),0)</f>
        <v>5.0992310359597772E-5</v>
      </c>
      <c r="J58" s="270">
        <v>1.006</v>
      </c>
      <c r="K58" s="270">
        <v>0</v>
      </c>
      <c r="L58" s="274">
        <f>J58+K58</f>
        <v>1.006</v>
      </c>
      <c r="M58" s="215">
        <f>IFERROR((L58/$L$60),0)</f>
        <v>8.7178820572815126E-3</v>
      </c>
      <c r="N58" s="449"/>
      <c r="O58" s="270">
        <v>0.64700000000000002</v>
      </c>
      <c r="P58" s="332">
        <v>0</v>
      </c>
      <c r="Q58" s="274">
        <f>O58+P58</f>
        <v>0.64700000000000002</v>
      </c>
      <c r="R58" s="215">
        <f>IFERROR((Q58/$Q$60),0)</f>
        <v>2.3887760753184419E-2</v>
      </c>
      <c r="S58" s="463"/>
      <c r="T58" s="451"/>
      <c r="U58" s="327">
        <v>0.56720000000000004</v>
      </c>
      <c r="V58" s="270">
        <v>0.56169999999999998</v>
      </c>
      <c r="W58" s="172">
        <f t="shared" si="0"/>
        <v>0.99030324400564163</v>
      </c>
      <c r="X58" s="453"/>
      <c r="Y58" s="336"/>
    </row>
    <row r="59" spans="1:25" ht="15.75" thickBot="1" x14ac:dyDescent="0.3">
      <c r="A59" s="467"/>
      <c r="B59" s="468"/>
      <c r="C59" s="468"/>
      <c r="D59" s="468"/>
      <c r="E59" s="278" t="s">
        <v>287</v>
      </c>
      <c r="F59" s="279">
        <v>2207</v>
      </c>
      <c r="G59" s="279">
        <v>73</v>
      </c>
      <c r="H59" s="280">
        <f>F59+G59</f>
        <v>2280</v>
      </c>
      <c r="I59" s="271">
        <f>IFERROR((H59/$H$60),0)</f>
        <v>2.3252493523976583E-2</v>
      </c>
      <c r="J59" s="281">
        <v>4.766</v>
      </c>
      <c r="K59" s="281">
        <v>0.20399999999999999</v>
      </c>
      <c r="L59" s="282">
        <f>J59+K59</f>
        <v>4.97</v>
      </c>
      <c r="M59" s="271">
        <f>IFERROR((L59/$L$60),0)</f>
        <v>4.3069457082195943E-2</v>
      </c>
      <c r="N59" s="469"/>
      <c r="O59" s="281">
        <v>1.4579999999999997</v>
      </c>
      <c r="P59" s="333">
        <v>0.252</v>
      </c>
      <c r="Q59" s="282">
        <f>O59+P59</f>
        <v>1.7099999999999997</v>
      </c>
      <c r="R59" s="271">
        <f>IFERROR((Q59/$Q$60),0)</f>
        <v>6.313457633376407E-2</v>
      </c>
      <c r="S59" s="464"/>
      <c r="T59" s="452"/>
      <c r="U59" s="335">
        <v>1.3068</v>
      </c>
      <c r="V59" s="281">
        <v>1.1600999999999999</v>
      </c>
      <c r="W59" s="172">
        <f t="shared" si="0"/>
        <v>0.88774104683195587</v>
      </c>
      <c r="X59" s="453"/>
      <c r="Y59" s="336"/>
    </row>
    <row r="60" spans="1:25" ht="15.75" thickBot="1" x14ac:dyDescent="0.3">
      <c r="A60" s="454" t="s">
        <v>288</v>
      </c>
      <c r="B60" s="455"/>
      <c r="C60" s="456"/>
      <c r="D60" s="273"/>
      <c r="E60" s="173"/>
      <c r="F60" s="234">
        <f>SUM(F55:F59)</f>
        <v>97971</v>
      </c>
      <c r="G60" s="234">
        <f>SUM(G55:G59)</f>
        <v>83</v>
      </c>
      <c r="H60" s="174">
        <f>SUM(H55:H59)</f>
        <v>98054</v>
      </c>
      <c r="I60" s="216">
        <v>1</v>
      </c>
      <c r="J60" s="203">
        <f>SUM(J55:J59)</f>
        <v>115.179</v>
      </c>
      <c r="K60" s="203">
        <f>SUM(K55:K59)</f>
        <v>0.216</v>
      </c>
      <c r="L60" s="203">
        <f>SUM(L55:L59)</f>
        <v>115.39499999999998</v>
      </c>
      <c r="M60" s="216">
        <v>1</v>
      </c>
      <c r="N60" s="203">
        <f>N55</f>
        <v>33.24</v>
      </c>
      <c r="O60" s="203">
        <f>SUM(O55:O59)</f>
        <v>26.32</v>
      </c>
      <c r="P60" s="203">
        <f>SUM(P55:P59)</f>
        <v>0.76500000000000001</v>
      </c>
      <c r="Q60" s="203">
        <f>SUM(Q55:Q59)</f>
        <v>27.085000000000001</v>
      </c>
      <c r="R60" s="216">
        <v>1</v>
      </c>
      <c r="S60" s="203">
        <f>S55</f>
        <v>6.1550000000000011</v>
      </c>
      <c r="T60" s="213">
        <f>T55</f>
        <v>0.18516847172081832</v>
      </c>
      <c r="U60" s="206">
        <f>SUM(U55:U59)</f>
        <v>13.815299999999997</v>
      </c>
      <c r="V60" s="207">
        <f>SUM(V55:V59)</f>
        <v>12.741200000000001</v>
      </c>
      <c r="W60" s="175">
        <f t="shared" si="0"/>
        <v>0.92225286457767863</v>
      </c>
      <c r="X60" s="213">
        <f>IFERROR(((1-(1-T60)*W60)*1),0)</f>
        <v>0.24851928889631691</v>
      </c>
      <c r="Y60" s="336"/>
    </row>
    <row r="61" spans="1:25" x14ac:dyDescent="0.25">
      <c r="A61" s="465">
        <f>A55+1</f>
        <v>10</v>
      </c>
      <c r="B61" s="459" t="s">
        <v>473</v>
      </c>
      <c r="C61" s="459">
        <v>52</v>
      </c>
      <c r="D61" s="459" t="s">
        <v>734</v>
      </c>
      <c r="E61" s="283" t="s">
        <v>283</v>
      </c>
      <c r="F61" s="284">
        <v>174294</v>
      </c>
      <c r="G61" s="284">
        <v>33</v>
      </c>
      <c r="H61" s="285">
        <f>F61+G61</f>
        <v>174327</v>
      </c>
      <c r="I61" s="272">
        <f>IFERROR((H61/$H$66),0)</f>
        <v>0.90947839606005909</v>
      </c>
      <c r="J61" s="286">
        <v>154.596</v>
      </c>
      <c r="K61" s="286">
        <v>2.4E-2</v>
      </c>
      <c r="L61" s="287">
        <f>J61+K61</f>
        <v>154.62</v>
      </c>
      <c r="M61" s="272">
        <f>IFERROR((L61/$L$66),0)</f>
        <v>0.66563920650227304</v>
      </c>
      <c r="N61" s="460">
        <v>63.945999999999998</v>
      </c>
      <c r="O61" s="286">
        <v>30.711999999999996</v>
      </c>
      <c r="P61" s="286">
        <v>0.52900000000000003</v>
      </c>
      <c r="Q61" s="287">
        <f>O61+P61</f>
        <v>31.240999999999996</v>
      </c>
      <c r="R61" s="272">
        <f>IFERROR((Q61/$Q$66),0)</f>
        <v>0.59781090338506282</v>
      </c>
      <c r="S61" s="462">
        <f>N66-Q66</f>
        <v>11.686999999999998</v>
      </c>
      <c r="T61" s="450">
        <f>IFERROR((S61/N66),0)</f>
        <v>0.18276358177212018</v>
      </c>
      <c r="U61" s="286">
        <v>13.548899999999998</v>
      </c>
      <c r="V61" s="286">
        <v>13.409799999999997</v>
      </c>
      <c r="W61" s="288">
        <f t="shared" si="0"/>
        <v>0.98973348389906179</v>
      </c>
      <c r="X61" s="453"/>
      <c r="Y61" s="336"/>
    </row>
    <row r="62" spans="1:25" x14ac:dyDescent="0.25">
      <c r="A62" s="466"/>
      <c r="B62" s="448"/>
      <c r="C62" s="448"/>
      <c r="D62" s="448"/>
      <c r="E62" s="170" t="s">
        <v>284</v>
      </c>
      <c r="F62" s="233">
        <v>2838</v>
      </c>
      <c r="G62" s="233">
        <v>15</v>
      </c>
      <c r="H62" s="171">
        <f>F62+G62</f>
        <v>2853</v>
      </c>
      <c r="I62" s="215">
        <f>IFERROR((H62/$H$66),0)</f>
        <v>1.4884337273969888E-2</v>
      </c>
      <c r="J62" s="270">
        <v>17.63</v>
      </c>
      <c r="K62" s="270">
        <v>0.152</v>
      </c>
      <c r="L62" s="274">
        <f>J62+K62</f>
        <v>17.782</v>
      </c>
      <c r="M62" s="215">
        <f>IFERROR((L62/$L$66),0)</f>
        <v>7.6551522248243561E-2</v>
      </c>
      <c r="N62" s="449"/>
      <c r="O62" s="270">
        <v>0.79500000000000015</v>
      </c>
      <c r="P62" s="270">
        <v>0.20800000000000002</v>
      </c>
      <c r="Q62" s="274">
        <f>O62+P62</f>
        <v>1.0030000000000001</v>
      </c>
      <c r="R62" s="215">
        <f>IFERROR((Q62/$Q$66),0)</f>
        <v>1.9192866300541536E-2</v>
      </c>
      <c r="S62" s="463"/>
      <c r="T62" s="451"/>
      <c r="U62" s="270">
        <v>0.2742</v>
      </c>
      <c r="V62" s="270">
        <v>0.13120000000000001</v>
      </c>
      <c r="W62" s="172">
        <f t="shared" si="0"/>
        <v>0.47848285922684175</v>
      </c>
      <c r="X62" s="453"/>
      <c r="Y62" s="336"/>
    </row>
    <row r="63" spans="1:25" x14ac:dyDescent="0.25">
      <c r="A63" s="466"/>
      <c r="B63" s="448"/>
      <c r="C63" s="448"/>
      <c r="D63" s="448"/>
      <c r="E63" s="170" t="s">
        <v>285</v>
      </c>
      <c r="F63" s="233">
        <v>9695</v>
      </c>
      <c r="G63" s="233">
        <v>0</v>
      </c>
      <c r="H63" s="171">
        <f>F63+G63</f>
        <v>9695</v>
      </c>
      <c r="I63" s="215">
        <f>IFERROR((H63/$H$66),0)</f>
        <v>5.0579617900854558E-2</v>
      </c>
      <c r="J63" s="270">
        <v>32.009</v>
      </c>
      <c r="K63" s="270">
        <v>0</v>
      </c>
      <c r="L63" s="274">
        <f>J63+K63</f>
        <v>32.009</v>
      </c>
      <c r="M63" s="215">
        <f>IFERROR((L63/$L$66),0)</f>
        <v>0.13779876704780272</v>
      </c>
      <c r="N63" s="449"/>
      <c r="O63" s="270">
        <v>8.9329999999999998</v>
      </c>
      <c r="P63" s="270">
        <v>5.8000000000000003E-2</v>
      </c>
      <c r="Q63" s="274">
        <f>O63+P63</f>
        <v>8.9909999999999997</v>
      </c>
      <c r="R63" s="215">
        <f>IFERROR((Q63/$Q$66),0)</f>
        <v>0.17204692014772574</v>
      </c>
      <c r="S63" s="463"/>
      <c r="T63" s="451"/>
      <c r="U63" s="270">
        <v>6.5846</v>
      </c>
      <c r="V63" s="270">
        <v>6.5272000000000006</v>
      </c>
      <c r="W63" s="172">
        <f t="shared" si="0"/>
        <v>0.99128268991282698</v>
      </c>
      <c r="X63" s="453"/>
      <c r="Y63" s="336"/>
    </row>
    <row r="64" spans="1:25" x14ac:dyDescent="0.25">
      <c r="A64" s="466"/>
      <c r="B64" s="448"/>
      <c r="C64" s="448"/>
      <c r="D64" s="448"/>
      <c r="E64" s="170" t="s">
        <v>286</v>
      </c>
      <c r="F64" s="233">
        <v>24</v>
      </c>
      <c r="G64" s="233">
        <v>0</v>
      </c>
      <c r="H64" s="171">
        <f>F64+G64</f>
        <v>24</v>
      </c>
      <c r="I64" s="215">
        <f>IFERROR((H64/$H$66),0)</f>
        <v>1.2520998758334289E-4</v>
      </c>
      <c r="J64" s="270">
        <v>9.8149999999999995</v>
      </c>
      <c r="K64" s="270">
        <v>0</v>
      </c>
      <c r="L64" s="274">
        <f>J64+K64</f>
        <v>9.8149999999999995</v>
      </c>
      <c r="M64" s="215">
        <f>IFERROR((L64/$L$66),0)</f>
        <v>4.2253581760573075E-2</v>
      </c>
      <c r="N64" s="449"/>
      <c r="O64" s="270">
        <v>3.7149999999999999</v>
      </c>
      <c r="P64" s="270">
        <v>0</v>
      </c>
      <c r="Q64" s="274">
        <f>O64+P64</f>
        <v>3.7149999999999999</v>
      </c>
      <c r="R64" s="215">
        <f>IFERROR((Q64/$Q$66),0)</f>
        <v>7.1088233605694703E-2</v>
      </c>
      <c r="S64" s="463"/>
      <c r="T64" s="451"/>
      <c r="U64" s="327">
        <v>3.1628999999999996</v>
      </c>
      <c r="V64" s="270">
        <v>3.8061000000000003</v>
      </c>
      <c r="W64" s="172">
        <f t="shared" si="0"/>
        <v>1.2033576780802431</v>
      </c>
      <c r="X64" s="453"/>
      <c r="Y64" s="336"/>
    </row>
    <row r="65" spans="1:25" ht="15.75" thickBot="1" x14ac:dyDescent="0.3">
      <c r="A65" s="467"/>
      <c r="B65" s="468"/>
      <c r="C65" s="468"/>
      <c r="D65" s="468"/>
      <c r="E65" s="278" t="s">
        <v>287</v>
      </c>
      <c r="F65" s="279">
        <v>4644</v>
      </c>
      <c r="G65" s="279">
        <v>135</v>
      </c>
      <c r="H65" s="280">
        <f>F65+G65</f>
        <v>4779</v>
      </c>
      <c r="I65" s="271">
        <f>IFERROR((H65/$H$66),0)</f>
        <v>2.4932438777533154E-2</v>
      </c>
      <c r="J65" s="281">
        <v>17.93</v>
      </c>
      <c r="K65" s="281">
        <v>0.13200000000000001</v>
      </c>
      <c r="L65" s="282">
        <f>J65+K65</f>
        <v>18.062000000000001</v>
      </c>
      <c r="M65" s="271">
        <f>IFERROR((L65/$L$66),0)</f>
        <v>7.7756922441107587E-2</v>
      </c>
      <c r="N65" s="469"/>
      <c r="O65" s="281">
        <v>6.7919999999999989</v>
      </c>
      <c r="P65" s="281">
        <v>0.51700000000000002</v>
      </c>
      <c r="Q65" s="282">
        <f>O65+P65</f>
        <v>7.3089999999999993</v>
      </c>
      <c r="R65" s="271">
        <f>IFERROR((Q65/$Q$66),0)</f>
        <v>0.13986107656097513</v>
      </c>
      <c r="S65" s="464"/>
      <c r="T65" s="452"/>
      <c r="U65" s="335">
        <v>5.194</v>
      </c>
      <c r="V65" s="281">
        <v>3.1877999999999997</v>
      </c>
      <c r="W65" s="172">
        <f t="shared" si="0"/>
        <v>0.61374663072776281</v>
      </c>
      <c r="X65" s="453"/>
      <c r="Y65" s="336"/>
    </row>
    <row r="66" spans="1:25" ht="15.75" thickBot="1" x14ac:dyDescent="0.3">
      <c r="A66" s="454" t="s">
        <v>288</v>
      </c>
      <c r="B66" s="455"/>
      <c r="C66" s="456"/>
      <c r="D66" s="273"/>
      <c r="E66" s="173"/>
      <c r="F66" s="234">
        <f>SUM(F61:F65)</f>
        <v>191495</v>
      </c>
      <c r="G66" s="234">
        <f>SUM(G61:G65)</f>
        <v>183</v>
      </c>
      <c r="H66" s="174">
        <f>SUM(H61:H65)</f>
        <v>191678</v>
      </c>
      <c r="I66" s="216">
        <v>1</v>
      </c>
      <c r="J66" s="203">
        <f>SUM(J61:J65)</f>
        <v>231.98000000000002</v>
      </c>
      <c r="K66" s="203">
        <f>SUM(K61:K65)</f>
        <v>0.308</v>
      </c>
      <c r="L66" s="203">
        <f>SUM(L61:L65)</f>
        <v>232.28800000000001</v>
      </c>
      <c r="M66" s="216">
        <v>1</v>
      </c>
      <c r="N66" s="203">
        <f>N61</f>
        <v>63.945999999999998</v>
      </c>
      <c r="O66" s="203">
        <f>SUM(O61:O65)</f>
        <v>50.947000000000003</v>
      </c>
      <c r="P66" s="203">
        <f>SUM(P61:P65)</f>
        <v>1.3120000000000003</v>
      </c>
      <c r="Q66" s="203">
        <f>SUM(Q61:Q65)</f>
        <v>52.259</v>
      </c>
      <c r="R66" s="216">
        <v>1</v>
      </c>
      <c r="S66" s="203">
        <f>S61</f>
        <v>11.686999999999998</v>
      </c>
      <c r="T66" s="213">
        <f>T61</f>
        <v>0.18276358177212018</v>
      </c>
      <c r="U66" s="206">
        <f>SUM(U61:U65)</f>
        <v>28.764599999999998</v>
      </c>
      <c r="V66" s="207">
        <f>SUM(V61:V65)</f>
        <v>27.062099999999997</v>
      </c>
      <c r="W66" s="175">
        <f t="shared" si="0"/>
        <v>0.94081266556809406</v>
      </c>
      <c r="X66" s="213">
        <f>IFERROR(((1-(1-T66)*W66)*1),0)</f>
        <v>0.23113362696770667</v>
      </c>
      <c r="Y66" s="336"/>
    </row>
    <row r="67" spans="1:25" x14ac:dyDescent="0.25">
      <c r="A67" s="465">
        <f>A61+1</f>
        <v>11</v>
      </c>
      <c r="B67" s="459" t="s">
        <v>475</v>
      </c>
      <c r="C67" s="459">
        <v>61</v>
      </c>
      <c r="D67" s="459" t="s">
        <v>736</v>
      </c>
      <c r="E67" s="283" t="s">
        <v>283</v>
      </c>
      <c r="F67" s="284">
        <v>89145</v>
      </c>
      <c r="G67" s="284">
        <v>94</v>
      </c>
      <c r="H67" s="285">
        <f>F67+G67</f>
        <v>89239</v>
      </c>
      <c r="I67" s="272">
        <f>IFERROR((H67/$H$72),0)</f>
        <v>0.89268458591335142</v>
      </c>
      <c r="J67" s="286">
        <v>131.98599999999999</v>
      </c>
      <c r="K67" s="286">
        <v>7.0000000000000007E-2</v>
      </c>
      <c r="L67" s="287">
        <f>J67+K67</f>
        <v>132.05599999999998</v>
      </c>
      <c r="M67" s="272">
        <f>IFERROR((L67/$L$72),0)</f>
        <v>0.18113857671737765</v>
      </c>
      <c r="N67" s="460">
        <v>538.87900000000002</v>
      </c>
      <c r="O67" s="286">
        <v>45.747000000000007</v>
      </c>
      <c r="P67" s="286">
        <v>0.60499999999999998</v>
      </c>
      <c r="Q67" s="287">
        <f>O67+P67</f>
        <v>46.352000000000004</v>
      </c>
      <c r="R67" s="272">
        <f>IFERROR((Q67/$Q$72),0)</f>
        <v>8.9241604238745179E-2</v>
      </c>
      <c r="S67" s="462">
        <f>N72-Q72</f>
        <v>19.480000000000018</v>
      </c>
      <c r="T67" s="450">
        <f>IFERROR((S67/N72),0)</f>
        <v>3.6149116963177297E-2</v>
      </c>
      <c r="U67" s="326">
        <v>21.625799999999998</v>
      </c>
      <c r="V67" s="286">
        <v>18.845500000000001</v>
      </c>
      <c r="W67" s="288">
        <f t="shared" si="0"/>
        <v>0.87143596999879791</v>
      </c>
      <c r="X67" s="453"/>
      <c r="Y67" s="336"/>
    </row>
    <row r="68" spans="1:25" x14ac:dyDescent="0.25">
      <c r="A68" s="466"/>
      <c r="B68" s="448"/>
      <c r="C68" s="448"/>
      <c r="D68" s="448"/>
      <c r="E68" s="170" t="s">
        <v>284</v>
      </c>
      <c r="F68" s="233">
        <v>1699</v>
      </c>
      <c r="G68" s="233">
        <v>48</v>
      </c>
      <c r="H68" s="171">
        <f>F68+G68</f>
        <v>1747</v>
      </c>
      <c r="I68" s="215">
        <f>IFERROR((H68/$H$72),0)</f>
        <v>1.7475767003111025E-2</v>
      </c>
      <c r="J68" s="270">
        <v>9.6370000000000005</v>
      </c>
      <c r="K68" s="270">
        <v>0.22500000000000001</v>
      </c>
      <c r="L68" s="274">
        <f>J68+K68</f>
        <v>9.8620000000000001</v>
      </c>
      <c r="M68" s="215">
        <f>IFERROR((L68/$L$72),0)</f>
        <v>1.3527508356960521E-2</v>
      </c>
      <c r="N68" s="449"/>
      <c r="O68" s="270">
        <v>0.27100000000000002</v>
      </c>
      <c r="P68" s="270">
        <v>0.16300000000000001</v>
      </c>
      <c r="Q68" s="274">
        <f>O68+P68</f>
        <v>0.43400000000000005</v>
      </c>
      <c r="R68" s="215">
        <f>IFERROR((Q68/$Q$72),0)</f>
        <v>8.3558112356781598E-4</v>
      </c>
      <c r="S68" s="463"/>
      <c r="T68" s="451"/>
      <c r="U68" s="327">
        <v>0.1042</v>
      </c>
      <c r="V68" s="270">
        <v>8.3999999999999991E-2</v>
      </c>
      <c r="W68" s="172">
        <f t="shared" si="0"/>
        <v>0.80614203454894429</v>
      </c>
      <c r="X68" s="453"/>
      <c r="Y68" s="336"/>
    </row>
    <row r="69" spans="1:25" x14ac:dyDescent="0.25">
      <c r="A69" s="466"/>
      <c r="B69" s="448"/>
      <c r="C69" s="448"/>
      <c r="D69" s="448"/>
      <c r="E69" s="170" t="s">
        <v>285</v>
      </c>
      <c r="F69" s="233">
        <v>7441</v>
      </c>
      <c r="G69" s="233">
        <v>2</v>
      </c>
      <c r="H69" s="171">
        <f>F69+G69</f>
        <v>7443</v>
      </c>
      <c r="I69" s="215">
        <f>IFERROR((H69/$H$72),0)</f>
        <v>7.4454570008102669E-2</v>
      </c>
      <c r="J69" s="270">
        <v>36.835999999999999</v>
      </c>
      <c r="K69" s="270">
        <v>1E-3</v>
      </c>
      <c r="L69" s="274">
        <f>J69+K69</f>
        <v>36.836999999999996</v>
      </c>
      <c r="M69" s="215">
        <f>IFERROR((L69/$L$72),0)</f>
        <v>5.0528576895696072E-2</v>
      </c>
      <c r="N69" s="449"/>
      <c r="O69" s="270">
        <v>14.034000000000001</v>
      </c>
      <c r="P69" s="270">
        <v>0.14600000000000002</v>
      </c>
      <c r="Q69" s="274">
        <f>O69+P69</f>
        <v>14.180000000000001</v>
      </c>
      <c r="R69" s="215">
        <f>IFERROR((Q69/$Q$72),0)</f>
        <v>2.7300784175556751E-2</v>
      </c>
      <c r="S69" s="463"/>
      <c r="T69" s="451"/>
      <c r="U69" s="327">
        <v>10.472899999999999</v>
      </c>
      <c r="V69" s="270">
        <v>10.1707</v>
      </c>
      <c r="W69" s="172">
        <f t="shared" si="0"/>
        <v>0.9711445731363807</v>
      </c>
      <c r="X69" s="453"/>
      <c r="Y69" s="336"/>
    </row>
    <row r="70" spans="1:25" x14ac:dyDescent="0.25">
      <c r="A70" s="466"/>
      <c r="B70" s="448"/>
      <c r="C70" s="448"/>
      <c r="D70" s="448"/>
      <c r="E70" s="170" t="s">
        <v>286</v>
      </c>
      <c r="F70" s="233">
        <v>73</v>
      </c>
      <c r="G70" s="233">
        <v>0</v>
      </c>
      <c r="H70" s="171">
        <f>F70+G70</f>
        <v>73</v>
      </c>
      <c r="I70" s="215">
        <f>IFERROR((H70/$H$72),0)</f>
        <v>7.3024097952324263E-4</v>
      </c>
      <c r="J70" s="270">
        <v>495.57799999999997</v>
      </c>
      <c r="K70" s="270">
        <v>0</v>
      </c>
      <c r="L70" s="274">
        <f>J70+K70</f>
        <v>495.57799999999997</v>
      </c>
      <c r="M70" s="215">
        <f>IFERROR((L70/$L$72),0)</f>
        <v>0.67977444093751582</v>
      </c>
      <c r="N70" s="449"/>
      <c r="O70" s="270">
        <v>415.24700000000001</v>
      </c>
      <c r="P70" s="270">
        <v>0</v>
      </c>
      <c r="Q70" s="274">
        <f>O70+P70</f>
        <v>415.24700000000001</v>
      </c>
      <c r="R70" s="215">
        <f>IFERROR((Q70/$Q$72),0)</f>
        <v>0.79947593276074846</v>
      </c>
      <c r="S70" s="463"/>
      <c r="T70" s="451"/>
      <c r="U70" s="327">
        <v>278.577</v>
      </c>
      <c r="V70" s="270">
        <v>263.62389999999999</v>
      </c>
      <c r="W70" s="172">
        <f t="shared" si="0"/>
        <v>0.94632327866263188</v>
      </c>
      <c r="X70" s="453"/>
      <c r="Y70" s="336"/>
    </row>
    <row r="71" spans="1:25" ht="15.75" thickBot="1" x14ac:dyDescent="0.3">
      <c r="A71" s="467"/>
      <c r="B71" s="468"/>
      <c r="C71" s="468"/>
      <c r="D71" s="468"/>
      <c r="E71" s="278" t="s">
        <v>287</v>
      </c>
      <c r="F71" s="279">
        <v>1446</v>
      </c>
      <c r="G71" s="279">
        <v>19</v>
      </c>
      <c r="H71" s="280">
        <f>F71+G71</f>
        <v>1465</v>
      </c>
      <c r="I71" s="271">
        <f>IFERROR((H71/$H$72),0)</f>
        <v>1.4654836095911651E-2</v>
      </c>
      <c r="J71" s="281">
        <v>54.607999999999997</v>
      </c>
      <c r="K71" s="281">
        <v>9.1999999999999998E-2</v>
      </c>
      <c r="L71" s="282">
        <f>J71+K71</f>
        <v>54.699999999999996</v>
      </c>
      <c r="M71" s="271">
        <f>IFERROR((L71/$L$72),0)</f>
        <v>7.5030897092449853E-2</v>
      </c>
      <c r="N71" s="469"/>
      <c r="O71" s="281">
        <v>42.35</v>
      </c>
      <c r="P71" s="281">
        <v>0.83600000000000008</v>
      </c>
      <c r="Q71" s="282">
        <f>O71+P71</f>
        <v>43.186</v>
      </c>
      <c r="R71" s="271">
        <f>IFERROR((Q71/$Q$72),0)</f>
        <v>8.3146097701381788E-2</v>
      </c>
      <c r="S71" s="464"/>
      <c r="T71" s="452"/>
      <c r="U71" s="335">
        <v>28.494</v>
      </c>
      <c r="V71" s="281">
        <v>28.8294</v>
      </c>
      <c r="W71" s="172">
        <f t="shared" ref="W71:W102" si="1">IFERROR(((V71/U71)*1),0)</f>
        <v>1.0117708991366603</v>
      </c>
      <c r="X71" s="453"/>
      <c r="Y71" s="336"/>
    </row>
    <row r="72" spans="1:25" ht="15.75" thickBot="1" x14ac:dyDescent="0.3">
      <c r="A72" s="454" t="s">
        <v>288</v>
      </c>
      <c r="B72" s="455"/>
      <c r="C72" s="456"/>
      <c r="D72" s="273"/>
      <c r="E72" s="173"/>
      <c r="F72" s="234">
        <f>SUM(F67:F71)</f>
        <v>99804</v>
      </c>
      <c r="G72" s="234">
        <f>SUM(G67:G71)</f>
        <v>163</v>
      </c>
      <c r="H72" s="174">
        <f>SUM(H67:H71)</f>
        <v>99967</v>
      </c>
      <c r="I72" s="216">
        <v>1</v>
      </c>
      <c r="J72" s="203">
        <f>SUM(J67:J71)</f>
        <v>728.64499999999998</v>
      </c>
      <c r="K72" s="203">
        <f>SUM(K67:K71)</f>
        <v>0.38800000000000001</v>
      </c>
      <c r="L72" s="203">
        <f>SUM(L67:L71)</f>
        <v>729.03300000000002</v>
      </c>
      <c r="M72" s="216">
        <v>1</v>
      </c>
      <c r="N72" s="203">
        <f>N67</f>
        <v>538.87900000000002</v>
      </c>
      <c r="O72" s="203">
        <f>SUM(O67:O71)</f>
        <v>517.649</v>
      </c>
      <c r="P72" s="203">
        <f>SUM(P67:P71)</f>
        <v>1.75</v>
      </c>
      <c r="Q72" s="203">
        <f>SUM(Q67:Q71)</f>
        <v>519.399</v>
      </c>
      <c r="R72" s="216">
        <v>1</v>
      </c>
      <c r="S72" s="203">
        <f>S67</f>
        <v>19.480000000000018</v>
      </c>
      <c r="T72" s="213">
        <f>T67</f>
        <v>3.6149116963177297E-2</v>
      </c>
      <c r="U72" s="206">
        <f>SUM(U67:U71)</f>
        <v>339.27390000000003</v>
      </c>
      <c r="V72" s="207">
        <f>SUM(V67:V71)</f>
        <v>321.55350000000004</v>
      </c>
      <c r="W72" s="175">
        <f t="shared" si="1"/>
        <v>0.9477696339152526</v>
      </c>
      <c r="X72" s="213">
        <f>IFERROR(((1-(1-T72)*W72)*1),0)</f>
        <v>8.6491401435297655E-2</v>
      </c>
      <c r="Y72" s="336"/>
    </row>
    <row r="73" spans="1:25" x14ac:dyDescent="0.25">
      <c r="A73" s="465">
        <f>A67+1</f>
        <v>12</v>
      </c>
      <c r="B73" s="459" t="s">
        <v>475</v>
      </c>
      <c r="C73" s="459">
        <v>61</v>
      </c>
      <c r="D73" s="459" t="s">
        <v>737</v>
      </c>
      <c r="E73" s="283" t="s">
        <v>283</v>
      </c>
      <c r="F73" s="284">
        <v>95121</v>
      </c>
      <c r="G73" s="284">
        <v>8</v>
      </c>
      <c r="H73" s="285">
        <f>F73+G73</f>
        <v>95129</v>
      </c>
      <c r="I73" s="272">
        <f>IFERROR((H73/$H$78),0)</f>
        <v>0.91534442445177866</v>
      </c>
      <c r="J73" s="286">
        <v>103.66200000000001</v>
      </c>
      <c r="K73" s="286">
        <v>7.0000000000000001E-3</v>
      </c>
      <c r="L73" s="287">
        <f>J73+K73</f>
        <v>103.66900000000001</v>
      </c>
      <c r="M73" s="272">
        <f>IFERROR((L73/$L$78),0)</f>
        <v>0.742976521514778</v>
      </c>
      <c r="N73" s="460">
        <v>60.686</v>
      </c>
      <c r="O73" s="286">
        <v>38.548999999999999</v>
      </c>
      <c r="P73" s="286">
        <v>0.16699999999999998</v>
      </c>
      <c r="Q73" s="287">
        <f>O73+P73</f>
        <v>38.716000000000001</v>
      </c>
      <c r="R73" s="272">
        <f>IFERROR((Q73/$Q$78),0)</f>
        <v>0.79165729475513746</v>
      </c>
      <c r="S73" s="462">
        <f>N78-Q78</f>
        <v>11.780999999999999</v>
      </c>
      <c r="T73" s="450">
        <f>IFERROR((S73/N78),0)</f>
        <v>0.1941304419470718</v>
      </c>
      <c r="U73" s="286">
        <v>16.790499999999998</v>
      </c>
      <c r="V73" s="286">
        <v>15.070799999999998</v>
      </c>
      <c r="W73" s="288">
        <f t="shared" si="1"/>
        <v>0.89757898811828118</v>
      </c>
      <c r="X73" s="453"/>
      <c r="Y73" s="336"/>
    </row>
    <row r="74" spans="1:25" x14ac:dyDescent="0.25">
      <c r="A74" s="466"/>
      <c r="B74" s="448"/>
      <c r="C74" s="448"/>
      <c r="D74" s="448"/>
      <c r="E74" s="170" t="s">
        <v>284</v>
      </c>
      <c r="F74" s="233">
        <v>1525</v>
      </c>
      <c r="G74" s="233">
        <v>20</v>
      </c>
      <c r="H74" s="171">
        <f>F74+G74</f>
        <v>1545</v>
      </c>
      <c r="I74" s="215">
        <f>IFERROR((H74/$H$78),0)</f>
        <v>1.4866204162537165E-2</v>
      </c>
      <c r="J74" s="270">
        <v>7.0949999999999998</v>
      </c>
      <c r="K74" s="270">
        <v>0.08</v>
      </c>
      <c r="L74" s="274">
        <f>J74+K74</f>
        <v>7.1749999999999998</v>
      </c>
      <c r="M74" s="215">
        <f>IFERROR((L74/$L$78),0)</f>
        <v>5.1421896052518415E-2</v>
      </c>
      <c r="N74" s="449"/>
      <c r="O74" s="270">
        <v>0.24000000000000002</v>
      </c>
      <c r="P74" s="270">
        <v>0.04</v>
      </c>
      <c r="Q74" s="274">
        <f>O74+P74</f>
        <v>0.28000000000000003</v>
      </c>
      <c r="R74" s="215">
        <f>IFERROR((Q74/$Q$78),0)</f>
        <v>5.7253859523566097E-3</v>
      </c>
      <c r="S74" s="463"/>
      <c r="T74" s="451"/>
      <c r="U74" s="270">
        <v>8.77E-2</v>
      </c>
      <c r="V74" s="270">
        <v>4.6699999999999998E-2</v>
      </c>
      <c r="W74" s="172">
        <f t="shared" si="1"/>
        <v>0.53249714937286197</v>
      </c>
      <c r="X74" s="453"/>
      <c r="Y74" s="336"/>
    </row>
    <row r="75" spans="1:25" x14ac:dyDescent="0.25">
      <c r="A75" s="466"/>
      <c r="B75" s="448"/>
      <c r="C75" s="448"/>
      <c r="D75" s="448"/>
      <c r="E75" s="170" t="s">
        <v>285</v>
      </c>
      <c r="F75" s="233">
        <v>5886</v>
      </c>
      <c r="G75" s="233">
        <v>0</v>
      </c>
      <c r="H75" s="171">
        <f>F75+G75</f>
        <v>5886</v>
      </c>
      <c r="I75" s="215">
        <f>IFERROR((H75/$H$78),0)</f>
        <v>5.6635907896889159E-2</v>
      </c>
      <c r="J75" s="270">
        <v>17.919</v>
      </c>
      <c r="K75" s="270">
        <v>0</v>
      </c>
      <c r="L75" s="274">
        <f>J75+K75</f>
        <v>17.919</v>
      </c>
      <c r="M75" s="215">
        <f>IFERROR((L75/$L$78),0)</f>
        <v>0.12842215405785051</v>
      </c>
      <c r="N75" s="449"/>
      <c r="O75" s="270">
        <v>7.008</v>
      </c>
      <c r="P75" s="270">
        <v>2.1000000000000001E-2</v>
      </c>
      <c r="Q75" s="274">
        <f>O75+P75</f>
        <v>7.0289999999999999</v>
      </c>
      <c r="R75" s="215">
        <f>IFERROR((Q75/$Q$78),0)</f>
        <v>0.14372763521112361</v>
      </c>
      <c r="S75" s="463"/>
      <c r="T75" s="451"/>
      <c r="U75" s="270">
        <v>5.101700000000001</v>
      </c>
      <c r="V75" s="270">
        <v>4.9942000000000011</v>
      </c>
      <c r="W75" s="172">
        <f t="shared" si="1"/>
        <v>0.97892859242997432</v>
      </c>
      <c r="X75" s="453"/>
      <c r="Y75" s="336"/>
    </row>
    <row r="76" spans="1:25" x14ac:dyDescent="0.25">
      <c r="A76" s="466"/>
      <c r="B76" s="448"/>
      <c r="C76" s="448"/>
      <c r="D76" s="448"/>
      <c r="E76" s="170" t="s">
        <v>286</v>
      </c>
      <c r="F76" s="233">
        <v>8</v>
      </c>
      <c r="G76" s="233">
        <v>0</v>
      </c>
      <c r="H76" s="171">
        <f>F76+G76</f>
        <v>8</v>
      </c>
      <c r="I76" s="215">
        <f>IFERROR((H76/$H$78),0)</f>
        <v>7.6977108932231282E-5</v>
      </c>
      <c r="J76" s="270">
        <v>1.1679999999999999</v>
      </c>
      <c r="K76" s="270">
        <v>0</v>
      </c>
      <c r="L76" s="274">
        <f>J76+K76</f>
        <v>1.1679999999999999</v>
      </c>
      <c r="M76" s="215">
        <f>IFERROR((L76/$L$78),0)</f>
        <v>8.3708396640197226E-3</v>
      </c>
      <c r="N76" s="449"/>
      <c r="O76" s="270">
        <v>0.16899999999999998</v>
      </c>
      <c r="P76" s="270">
        <v>0</v>
      </c>
      <c r="Q76" s="274">
        <f>O76+P76</f>
        <v>0.16899999999999998</v>
      </c>
      <c r="R76" s="215">
        <f>IFERROR((Q76/$Q$78),0)</f>
        <v>3.4556793783866676E-3</v>
      </c>
      <c r="S76" s="463"/>
      <c r="T76" s="451"/>
      <c r="U76" s="327">
        <v>0.18210000000000001</v>
      </c>
      <c r="V76" s="270">
        <v>0.1517</v>
      </c>
      <c r="W76" s="172">
        <f t="shared" si="1"/>
        <v>0.83305875892366832</v>
      </c>
      <c r="X76" s="453"/>
      <c r="Y76" s="336"/>
    </row>
    <row r="77" spans="1:25" ht="15.75" thickBot="1" x14ac:dyDescent="0.3">
      <c r="A77" s="467"/>
      <c r="B77" s="468"/>
      <c r="C77" s="468"/>
      <c r="D77" s="468"/>
      <c r="E77" s="278" t="s">
        <v>287</v>
      </c>
      <c r="F77" s="279">
        <v>1278</v>
      </c>
      <c r="G77" s="279">
        <v>81</v>
      </c>
      <c r="H77" s="280">
        <f>F77+G77</f>
        <v>1359</v>
      </c>
      <c r="I77" s="271">
        <f>IFERROR((H77/$H$78),0)</f>
        <v>1.3076486379862789E-2</v>
      </c>
      <c r="J77" s="281">
        <v>8.9390000000000001</v>
      </c>
      <c r="K77" s="281">
        <v>0.66200000000000003</v>
      </c>
      <c r="L77" s="282">
        <f>J77+K77</f>
        <v>9.6010000000000009</v>
      </c>
      <c r="M77" s="271">
        <f>IFERROR((L77/$L$78),0)</f>
        <v>6.8808588710833354E-2</v>
      </c>
      <c r="N77" s="469"/>
      <c r="O77" s="281">
        <v>2.0060000000000002</v>
      </c>
      <c r="P77" s="281">
        <v>0.70500000000000007</v>
      </c>
      <c r="Q77" s="282">
        <f>O77+P77</f>
        <v>2.7110000000000003</v>
      </c>
      <c r="R77" s="271">
        <f>IFERROR((Q77/$Q$78),0)</f>
        <v>5.5434004702995608E-2</v>
      </c>
      <c r="S77" s="464"/>
      <c r="T77" s="452"/>
      <c r="U77" s="335">
        <v>2.1631999999999998</v>
      </c>
      <c r="V77" s="281">
        <v>1.4234000000000002</v>
      </c>
      <c r="W77" s="172">
        <f t="shared" si="1"/>
        <v>0.65800665680473391</v>
      </c>
      <c r="X77" s="453"/>
      <c r="Y77" s="336"/>
    </row>
    <row r="78" spans="1:25" ht="15.75" thickBot="1" x14ac:dyDescent="0.3">
      <c r="A78" s="454" t="s">
        <v>288</v>
      </c>
      <c r="B78" s="455"/>
      <c r="C78" s="456"/>
      <c r="D78" s="273"/>
      <c r="E78" s="173"/>
      <c r="F78" s="234">
        <f>SUM(F73:F77)</f>
        <v>103818</v>
      </c>
      <c r="G78" s="234">
        <f>SUM(G73:G77)</f>
        <v>109</v>
      </c>
      <c r="H78" s="174">
        <f>SUM(H73:H77)</f>
        <v>103927</v>
      </c>
      <c r="I78" s="216">
        <v>1</v>
      </c>
      <c r="J78" s="203">
        <f>SUM(J73:J77)</f>
        <v>138.78300000000002</v>
      </c>
      <c r="K78" s="203">
        <f>SUM(K73:K77)</f>
        <v>0.749</v>
      </c>
      <c r="L78" s="203">
        <f>SUM(L73:L77)</f>
        <v>139.53200000000001</v>
      </c>
      <c r="M78" s="216">
        <v>1</v>
      </c>
      <c r="N78" s="203">
        <f>N73</f>
        <v>60.686</v>
      </c>
      <c r="O78" s="203">
        <f>SUM(O73:O77)</f>
        <v>47.972000000000001</v>
      </c>
      <c r="P78" s="203">
        <f>SUM(P73:P77)</f>
        <v>0.93300000000000005</v>
      </c>
      <c r="Q78" s="203">
        <f>SUM(Q73:Q77)</f>
        <v>48.905000000000001</v>
      </c>
      <c r="R78" s="216">
        <v>1</v>
      </c>
      <c r="S78" s="203">
        <f>S73</f>
        <v>11.780999999999999</v>
      </c>
      <c r="T78" s="213">
        <f>T73</f>
        <v>0.1941304419470718</v>
      </c>
      <c r="U78" s="206">
        <f>SUM(U73:U77)</f>
        <v>24.325199999999999</v>
      </c>
      <c r="V78" s="207">
        <f>SUM(V73:V77)</f>
        <v>21.686800000000002</v>
      </c>
      <c r="W78" s="175">
        <f t="shared" si="1"/>
        <v>0.89153634913587565</v>
      </c>
      <c r="X78" s="213">
        <f>IFERROR(((1-(1-T78)*W78)*1),0)</f>
        <v>0.28153799633375076</v>
      </c>
      <c r="Y78" s="336"/>
    </row>
    <row r="79" spans="1:25" x14ac:dyDescent="0.25">
      <c r="A79" s="465">
        <f>A73+1</f>
        <v>13</v>
      </c>
      <c r="B79" s="459" t="s">
        <v>475</v>
      </c>
      <c r="C79" s="459">
        <v>61</v>
      </c>
      <c r="D79" s="459" t="s">
        <v>738</v>
      </c>
      <c r="E79" s="283" t="s">
        <v>283</v>
      </c>
      <c r="F79" s="284">
        <v>104173</v>
      </c>
      <c r="G79" s="284">
        <v>13</v>
      </c>
      <c r="H79" s="285">
        <f>F79+G79</f>
        <v>104186</v>
      </c>
      <c r="I79" s="272">
        <f>IFERROR((H79/$H$84),0)</f>
        <v>0.91934772249969121</v>
      </c>
      <c r="J79" s="286">
        <v>104.738</v>
      </c>
      <c r="K79" s="286">
        <v>8.9999999999999993E-3</v>
      </c>
      <c r="L79" s="287">
        <f>J79+K79</f>
        <v>104.747</v>
      </c>
      <c r="M79" s="272">
        <f>IFERROR((L79/$L$84),0)</f>
        <v>0.60441538807752893</v>
      </c>
      <c r="N79" s="460">
        <v>86.62</v>
      </c>
      <c r="O79" s="286">
        <v>38.11</v>
      </c>
      <c r="P79" s="286">
        <v>0.52699999999999991</v>
      </c>
      <c r="Q79" s="287">
        <f>O79+P79</f>
        <v>38.637</v>
      </c>
      <c r="R79" s="272">
        <f>IFERROR((Q79/$Q$84),0)</f>
        <v>0.62462816864976722</v>
      </c>
      <c r="S79" s="462">
        <f>N84-Q84</f>
        <v>24.76400000000001</v>
      </c>
      <c r="T79" s="450">
        <f>IFERROR((S79/N84),0)</f>
        <v>0.28589240360193963</v>
      </c>
      <c r="U79" s="286">
        <v>16.729099999999999</v>
      </c>
      <c r="V79" s="286">
        <v>15.093299999999999</v>
      </c>
      <c r="W79" s="288">
        <f t="shared" si="1"/>
        <v>0.90221829028459388</v>
      </c>
      <c r="X79" s="453"/>
      <c r="Y79" s="336"/>
    </row>
    <row r="80" spans="1:25" x14ac:dyDescent="0.25">
      <c r="A80" s="466"/>
      <c r="B80" s="448"/>
      <c r="C80" s="448"/>
      <c r="D80" s="448"/>
      <c r="E80" s="170" t="s">
        <v>284</v>
      </c>
      <c r="F80" s="233">
        <v>837</v>
      </c>
      <c r="G80" s="233">
        <v>11</v>
      </c>
      <c r="H80" s="171">
        <f>F80+G80</f>
        <v>848</v>
      </c>
      <c r="I80" s="215">
        <f>IFERROR((H80/$H$84),0)</f>
        <v>7.4828371247551316E-3</v>
      </c>
      <c r="J80" s="270">
        <v>9.9179999999999993</v>
      </c>
      <c r="K80" s="270">
        <v>4.3999999999999997E-2</v>
      </c>
      <c r="L80" s="274">
        <f>J80+K80</f>
        <v>9.9619999999999997</v>
      </c>
      <c r="M80" s="215">
        <f>IFERROR((L80/$L$84),0)</f>
        <v>5.7483136471959517E-2</v>
      </c>
      <c r="N80" s="449"/>
      <c r="O80" s="270">
        <v>0.29299999999999998</v>
      </c>
      <c r="P80" s="270">
        <v>2.1999999999999999E-2</v>
      </c>
      <c r="Q80" s="274">
        <f>O80+P80</f>
        <v>0.315</v>
      </c>
      <c r="R80" s="215">
        <f>IFERROR((Q80/$Q$84),0)</f>
        <v>5.0924728401448528E-3</v>
      </c>
      <c r="S80" s="463"/>
      <c r="T80" s="451"/>
      <c r="U80" s="327">
        <v>9.8799999999999985E-2</v>
      </c>
      <c r="V80" s="270">
        <v>7.85E-2</v>
      </c>
      <c r="W80" s="172">
        <f t="shared" si="1"/>
        <v>0.79453441295546567</v>
      </c>
      <c r="X80" s="453"/>
      <c r="Y80" s="336"/>
    </row>
    <row r="81" spans="1:25" x14ac:dyDescent="0.25">
      <c r="A81" s="466"/>
      <c r="B81" s="448"/>
      <c r="C81" s="448"/>
      <c r="D81" s="448"/>
      <c r="E81" s="170" t="s">
        <v>285</v>
      </c>
      <c r="F81" s="233">
        <v>6705</v>
      </c>
      <c r="G81" s="233">
        <v>1</v>
      </c>
      <c r="H81" s="171">
        <f>F81+G81</f>
        <v>6706</v>
      </c>
      <c r="I81" s="215">
        <f>IFERROR((H81/$H$84),0)</f>
        <v>5.9174417168169707E-2</v>
      </c>
      <c r="J81" s="270">
        <v>24.344999999999999</v>
      </c>
      <c r="K81" s="270">
        <v>1E-3</v>
      </c>
      <c r="L81" s="274">
        <f>J81+K81</f>
        <v>24.346</v>
      </c>
      <c r="M81" s="215">
        <f>IFERROR((L81/$L$84),0)</f>
        <v>0.14048227670611588</v>
      </c>
      <c r="N81" s="449"/>
      <c r="O81" s="270">
        <v>8.9079999999999995</v>
      </c>
      <c r="P81" s="270">
        <v>4.3999999999999997E-2</v>
      </c>
      <c r="Q81" s="274">
        <f>O81+P81</f>
        <v>8.952</v>
      </c>
      <c r="R81" s="215">
        <f>IFERROR((Q81/$Q$84),0)</f>
        <v>0.14472322814278324</v>
      </c>
      <c r="S81" s="463"/>
      <c r="T81" s="451"/>
      <c r="U81" s="327">
        <v>6.6078999999999999</v>
      </c>
      <c r="V81" s="270">
        <v>6.7361000000000004</v>
      </c>
      <c r="W81" s="172">
        <f t="shared" si="1"/>
        <v>1.0194010199912227</v>
      </c>
      <c r="X81" s="453"/>
      <c r="Y81" s="336"/>
    </row>
    <row r="82" spans="1:25" x14ac:dyDescent="0.25">
      <c r="A82" s="466"/>
      <c r="B82" s="448"/>
      <c r="C82" s="448"/>
      <c r="D82" s="448"/>
      <c r="E82" s="170" t="s">
        <v>286</v>
      </c>
      <c r="F82" s="233">
        <v>61</v>
      </c>
      <c r="G82" s="233">
        <v>0</v>
      </c>
      <c r="H82" s="171">
        <f>F82+G82</f>
        <v>61</v>
      </c>
      <c r="I82" s="215">
        <f>IFERROR((H82/$H$84),0)</f>
        <v>5.3827012336092335E-4</v>
      </c>
      <c r="J82" s="270">
        <v>29.422999999999998</v>
      </c>
      <c r="K82" s="270">
        <v>0</v>
      </c>
      <c r="L82" s="274">
        <f>J82+K82</f>
        <v>29.422999999999998</v>
      </c>
      <c r="M82" s="215">
        <f>IFERROR((L82/$L$84),0)</f>
        <v>0.1697777880359832</v>
      </c>
      <c r="N82" s="449"/>
      <c r="O82" s="270">
        <v>11.49</v>
      </c>
      <c r="P82" s="270">
        <v>0</v>
      </c>
      <c r="Q82" s="274">
        <f>O82+P82</f>
        <v>11.49</v>
      </c>
      <c r="R82" s="215">
        <f>IFERROR((Q82/$Q$84),0)</f>
        <v>0.18575400931195035</v>
      </c>
      <c r="S82" s="463"/>
      <c r="T82" s="451"/>
      <c r="U82" s="327">
        <v>9.0402000000000005</v>
      </c>
      <c r="V82" s="270">
        <v>11.3331</v>
      </c>
      <c r="W82" s="172">
        <f t="shared" si="1"/>
        <v>1.2536337691643991</v>
      </c>
      <c r="X82" s="453"/>
      <c r="Y82" s="336"/>
    </row>
    <row r="83" spans="1:25" ht="15.75" thickBot="1" x14ac:dyDescent="0.3">
      <c r="A83" s="467"/>
      <c r="B83" s="468"/>
      <c r="C83" s="468"/>
      <c r="D83" s="468"/>
      <c r="E83" s="278" t="s">
        <v>287</v>
      </c>
      <c r="F83" s="279">
        <v>1422</v>
      </c>
      <c r="G83" s="279">
        <v>103</v>
      </c>
      <c r="H83" s="280">
        <f>F83+G83</f>
        <v>1525</v>
      </c>
      <c r="I83" s="271">
        <f>IFERROR((H83/$H$84),0)</f>
        <v>1.3456753084023084E-2</v>
      </c>
      <c r="J83" s="281">
        <v>4.0750000000000002</v>
      </c>
      <c r="K83" s="281">
        <v>0.75</v>
      </c>
      <c r="L83" s="282">
        <f>J83+K83</f>
        <v>4.8250000000000002</v>
      </c>
      <c r="M83" s="271">
        <f>IFERROR((L83/$L$84),0)</f>
        <v>2.7841410708412437E-2</v>
      </c>
      <c r="N83" s="469"/>
      <c r="O83" s="281">
        <v>1.3609999999999998</v>
      </c>
      <c r="P83" s="281">
        <v>1.101</v>
      </c>
      <c r="Q83" s="282">
        <f>O83+P83</f>
        <v>2.4619999999999997</v>
      </c>
      <c r="R83" s="271">
        <f>IFERROR((Q83/$Q$84),0)</f>
        <v>3.980212105535437E-2</v>
      </c>
      <c r="S83" s="464"/>
      <c r="T83" s="452"/>
      <c r="U83" s="281">
        <v>1.6934</v>
      </c>
      <c r="V83" s="281">
        <v>0.6543000000000001</v>
      </c>
      <c r="W83" s="172">
        <f t="shared" si="1"/>
        <v>0.38638242588874461</v>
      </c>
      <c r="X83" s="453"/>
      <c r="Y83" s="336"/>
    </row>
    <row r="84" spans="1:25" ht="15.75" thickBot="1" x14ac:dyDescent="0.3">
      <c r="A84" s="454" t="s">
        <v>288</v>
      </c>
      <c r="B84" s="455"/>
      <c r="C84" s="456"/>
      <c r="D84" s="273"/>
      <c r="E84" s="173"/>
      <c r="F84" s="234">
        <f>SUM(F79:F83)</f>
        <v>113198</v>
      </c>
      <c r="G84" s="234">
        <f>SUM(G79:G83)</f>
        <v>128</v>
      </c>
      <c r="H84" s="174">
        <f>SUM(H79:H83)</f>
        <v>113326</v>
      </c>
      <c r="I84" s="216">
        <v>1</v>
      </c>
      <c r="J84" s="203">
        <f>SUM(J79:J83)</f>
        <v>172.499</v>
      </c>
      <c r="K84" s="203">
        <f>SUM(K79:K83)</f>
        <v>0.80400000000000005</v>
      </c>
      <c r="L84" s="203">
        <f>SUM(L79:L83)</f>
        <v>173.303</v>
      </c>
      <c r="M84" s="216">
        <v>1</v>
      </c>
      <c r="N84" s="203">
        <f>N79</f>
        <v>86.62</v>
      </c>
      <c r="O84" s="203">
        <f>SUM(O79:O83)</f>
        <v>60.161999999999999</v>
      </c>
      <c r="P84" s="203">
        <f>SUM(P79:P83)</f>
        <v>1.694</v>
      </c>
      <c r="Q84" s="203">
        <f>SUM(Q79:Q83)</f>
        <v>61.855999999999995</v>
      </c>
      <c r="R84" s="216">
        <v>1</v>
      </c>
      <c r="S84" s="203">
        <f>S79</f>
        <v>24.76400000000001</v>
      </c>
      <c r="T84" s="213">
        <f>T79</f>
        <v>0.28589240360193963</v>
      </c>
      <c r="U84" s="206">
        <f>SUM(U79:U83)</f>
        <v>34.169399999999996</v>
      </c>
      <c r="V84" s="207">
        <f>SUM(V79:V83)</f>
        <v>33.895299999999999</v>
      </c>
      <c r="W84" s="175">
        <f t="shared" si="1"/>
        <v>0.9919782027193923</v>
      </c>
      <c r="X84" s="213">
        <f>IFERROR(((1-(1-T84)*W84)*1),0)</f>
        <v>0.29162082997678695</v>
      </c>
      <c r="Y84" s="336"/>
    </row>
    <row r="85" spans="1:25" x14ac:dyDescent="0.25">
      <c r="A85" s="465">
        <f>A79+1</f>
        <v>14</v>
      </c>
      <c r="B85" s="459" t="s">
        <v>479</v>
      </c>
      <c r="C85" s="459">
        <v>62</v>
      </c>
      <c r="D85" s="459" t="s">
        <v>725</v>
      </c>
      <c r="E85" s="283" t="s">
        <v>283</v>
      </c>
      <c r="F85" s="284">
        <v>109016</v>
      </c>
      <c r="G85" s="284">
        <v>110</v>
      </c>
      <c r="H85" s="285">
        <f>F85+G85</f>
        <v>109126</v>
      </c>
      <c r="I85" s="272">
        <f>IFERROR((H85/$H$90),0)</f>
        <v>0.90285269881192709</v>
      </c>
      <c r="J85" s="286">
        <v>99.759</v>
      </c>
      <c r="K85" s="286">
        <v>5.2999999999999999E-2</v>
      </c>
      <c r="L85" s="287">
        <f>J85+K85</f>
        <v>99.811999999999998</v>
      </c>
      <c r="M85" s="272">
        <f>IFERROR((L85/$L$90),0)</f>
        <v>0.4466220993189608</v>
      </c>
      <c r="N85" s="460">
        <v>112.797</v>
      </c>
      <c r="O85" s="286">
        <v>23.516999999999999</v>
      </c>
      <c r="P85" s="286">
        <v>0.30599999999999999</v>
      </c>
      <c r="Q85" s="287">
        <f>O85+P85</f>
        <v>23.823</v>
      </c>
      <c r="R85" s="272">
        <f>IFERROR((Q85/$Q$90),0)</f>
        <v>0.22465414973171263</v>
      </c>
      <c r="S85" s="462">
        <f>N90-Q90</f>
        <v>6.7540000000000049</v>
      </c>
      <c r="T85" s="450">
        <f>IFERROR((S85/N90),0)</f>
        <v>5.9877479010966649E-2</v>
      </c>
      <c r="U85" s="326">
        <v>10.673599999999999</v>
      </c>
      <c r="V85" s="315">
        <v>9.8551999999999982</v>
      </c>
      <c r="W85" s="288">
        <f t="shared" si="1"/>
        <v>0.92332483885474437</v>
      </c>
      <c r="X85" s="453"/>
      <c r="Y85" s="336"/>
    </row>
    <row r="86" spans="1:25" x14ac:dyDescent="0.25">
      <c r="A86" s="466"/>
      <c r="B86" s="448"/>
      <c r="C86" s="448"/>
      <c r="D86" s="448"/>
      <c r="E86" s="170" t="s">
        <v>284</v>
      </c>
      <c r="F86" s="233">
        <v>1387</v>
      </c>
      <c r="G86" s="233">
        <v>4</v>
      </c>
      <c r="H86" s="171">
        <f>F86+G86</f>
        <v>1391</v>
      </c>
      <c r="I86" s="215">
        <f>IFERROR((H86/$H$90),0)</f>
        <v>1.1508422411225469E-2</v>
      </c>
      <c r="J86" s="270">
        <v>10.199999999999999</v>
      </c>
      <c r="K86" s="270">
        <v>2.9000000000000001E-2</v>
      </c>
      <c r="L86" s="274">
        <f>J86+K86</f>
        <v>10.228999999999999</v>
      </c>
      <c r="M86" s="215">
        <f>IFERROR((L86/$L$90),0)</f>
        <v>4.5771024064577906E-2</v>
      </c>
      <c r="N86" s="449"/>
      <c r="O86" s="270">
        <v>0.26700000000000002</v>
      </c>
      <c r="P86" s="270">
        <v>3.1E-2</v>
      </c>
      <c r="Q86" s="274">
        <f>O86+P86</f>
        <v>0.29800000000000004</v>
      </c>
      <c r="R86" s="215">
        <f>IFERROR((Q86/$Q$90),0)</f>
        <v>2.8101807757230563E-3</v>
      </c>
      <c r="S86" s="463"/>
      <c r="T86" s="451"/>
      <c r="U86" s="327">
        <v>0.10189999999999999</v>
      </c>
      <c r="V86" s="314">
        <v>8.1500000000000003E-2</v>
      </c>
      <c r="W86" s="172">
        <f t="shared" si="1"/>
        <v>0.79980372914622189</v>
      </c>
      <c r="X86" s="453"/>
      <c r="Y86" s="336"/>
    </row>
    <row r="87" spans="1:25" x14ac:dyDescent="0.25">
      <c r="A87" s="466"/>
      <c r="B87" s="448"/>
      <c r="C87" s="448"/>
      <c r="D87" s="448"/>
      <c r="E87" s="170" t="s">
        <v>285</v>
      </c>
      <c r="F87" s="233">
        <v>8017</v>
      </c>
      <c r="G87" s="233">
        <v>1</v>
      </c>
      <c r="H87" s="171">
        <f>F87+G87</f>
        <v>8018</v>
      </c>
      <c r="I87" s="215">
        <f>IFERROR((H87/$H$90),0)</f>
        <v>6.6336830261111299E-2</v>
      </c>
      <c r="J87" s="270">
        <v>29.93</v>
      </c>
      <c r="K87" s="270">
        <v>4.0000000000000001E-3</v>
      </c>
      <c r="L87" s="274">
        <f>J87+K87</f>
        <v>29.934000000000001</v>
      </c>
      <c r="M87" s="215">
        <f>IFERROR((L87/$L$90),0)</f>
        <v>0.13394367331597176</v>
      </c>
      <c r="N87" s="449"/>
      <c r="O87" s="270">
        <v>9.5109999999999992</v>
      </c>
      <c r="P87" s="270">
        <v>4.3999999999999997E-2</v>
      </c>
      <c r="Q87" s="274">
        <f>O87+P87</f>
        <v>9.5549999999999997</v>
      </c>
      <c r="R87" s="215">
        <f>IFERROR((Q87/$Q$90),0)</f>
        <v>9.0104957422932216E-2</v>
      </c>
      <c r="S87" s="463"/>
      <c r="T87" s="451"/>
      <c r="U87" s="327">
        <v>7.07</v>
      </c>
      <c r="V87" s="314">
        <v>6.7960000000000003</v>
      </c>
      <c r="W87" s="172">
        <f t="shared" si="1"/>
        <v>0.96124469589816119</v>
      </c>
      <c r="X87" s="453"/>
      <c r="Y87" s="336"/>
    </row>
    <row r="88" spans="1:25" x14ac:dyDescent="0.25">
      <c r="A88" s="466"/>
      <c r="B88" s="448"/>
      <c r="C88" s="448"/>
      <c r="D88" s="448"/>
      <c r="E88" s="170" t="s">
        <v>286</v>
      </c>
      <c r="F88" s="233">
        <v>40</v>
      </c>
      <c r="G88" s="233">
        <v>0</v>
      </c>
      <c r="H88" s="171">
        <f>F88+G88</f>
        <v>40</v>
      </c>
      <c r="I88" s="215">
        <f>IFERROR((H88/$H$90),0)</f>
        <v>3.309395373465268E-4</v>
      </c>
      <c r="J88" s="270">
        <v>41.811</v>
      </c>
      <c r="K88" s="270">
        <v>0</v>
      </c>
      <c r="L88" s="274">
        <f>J88+K88</f>
        <v>41.811</v>
      </c>
      <c r="M88" s="215">
        <f>IFERROR((L88/$L$90),0)</f>
        <v>0.18708889306521331</v>
      </c>
      <c r="N88" s="449"/>
      <c r="O88" s="270">
        <v>49.492999999999995</v>
      </c>
      <c r="P88" s="270">
        <v>0</v>
      </c>
      <c r="Q88" s="274">
        <f>O88+P88</f>
        <v>49.492999999999995</v>
      </c>
      <c r="R88" s="215">
        <f>IFERROR((Q88/$Q$90),0)</f>
        <v>0.46672576219080936</v>
      </c>
      <c r="S88" s="463"/>
      <c r="T88" s="451"/>
      <c r="U88" s="327">
        <v>31.316099999999995</v>
      </c>
      <c r="V88" s="314">
        <v>31.076800000000002</v>
      </c>
      <c r="W88" s="172">
        <f t="shared" si="1"/>
        <v>0.99235856316718896</v>
      </c>
      <c r="X88" s="453"/>
      <c r="Y88" s="336"/>
    </row>
    <row r="89" spans="1:25" ht="15.75" thickBot="1" x14ac:dyDescent="0.3">
      <c r="A89" s="467"/>
      <c r="B89" s="468"/>
      <c r="C89" s="468"/>
      <c r="D89" s="468"/>
      <c r="E89" s="278" t="s">
        <v>287</v>
      </c>
      <c r="F89" s="279">
        <v>2198</v>
      </c>
      <c r="G89" s="279">
        <v>95</v>
      </c>
      <c r="H89" s="280">
        <f>F89+G89</f>
        <v>2293</v>
      </c>
      <c r="I89" s="271">
        <f>IFERROR((H89/$H$90),0)</f>
        <v>1.8971108978389647E-2</v>
      </c>
      <c r="J89" s="281">
        <v>41.036000000000001</v>
      </c>
      <c r="K89" s="281">
        <v>0.66</v>
      </c>
      <c r="L89" s="282">
        <f>J89+K89</f>
        <v>41.695999999999998</v>
      </c>
      <c r="M89" s="271">
        <f>IFERROR((L89/$L$90),0)</f>
        <v>0.18657431023527621</v>
      </c>
      <c r="N89" s="469"/>
      <c r="O89" s="281">
        <v>22.141999999999999</v>
      </c>
      <c r="P89" s="281">
        <v>0.73199999999999998</v>
      </c>
      <c r="Q89" s="282">
        <f>O89+P89</f>
        <v>22.873999999999999</v>
      </c>
      <c r="R89" s="271">
        <f>IFERROR((Q89/$Q$90),0)</f>
        <v>0.21570494987882274</v>
      </c>
      <c r="S89" s="464"/>
      <c r="T89" s="452"/>
      <c r="U89" s="335">
        <v>15.523800000000001</v>
      </c>
      <c r="V89" s="316">
        <v>15.714700000000002</v>
      </c>
      <c r="W89" s="172">
        <f t="shared" si="1"/>
        <v>1.0122972468081268</v>
      </c>
      <c r="X89" s="453"/>
      <c r="Y89" s="336"/>
    </row>
    <row r="90" spans="1:25" ht="15.75" thickBot="1" x14ac:dyDescent="0.3">
      <c r="A90" s="454" t="s">
        <v>288</v>
      </c>
      <c r="B90" s="455"/>
      <c r="C90" s="456"/>
      <c r="D90" s="273"/>
      <c r="E90" s="173"/>
      <c r="F90" s="234">
        <f>SUM(F85:F89)</f>
        <v>120658</v>
      </c>
      <c r="G90" s="234">
        <f>SUM(G85:G89)</f>
        <v>210</v>
      </c>
      <c r="H90" s="174">
        <f>SUM(H85:H89)</f>
        <v>120868</v>
      </c>
      <c r="I90" s="216">
        <v>1</v>
      </c>
      <c r="J90" s="203">
        <f>SUM(J85:J89)</f>
        <v>222.73600000000002</v>
      </c>
      <c r="K90" s="203">
        <f>SUM(K85:K89)</f>
        <v>0.746</v>
      </c>
      <c r="L90" s="203">
        <f>SUM(L85:L89)</f>
        <v>223.482</v>
      </c>
      <c r="M90" s="216">
        <v>1</v>
      </c>
      <c r="N90" s="203">
        <f>N85</f>
        <v>112.797</v>
      </c>
      <c r="O90" s="203">
        <f>SUM(O85:O89)</f>
        <v>104.92999999999999</v>
      </c>
      <c r="P90" s="203">
        <f>SUM(P85:P89)</f>
        <v>1.113</v>
      </c>
      <c r="Q90" s="203">
        <f>SUM(Q85:Q89)</f>
        <v>106.04299999999999</v>
      </c>
      <c r="R90" s="216">
        <v>1</v>
      </c>
      <c r="S90" s="203">
        <f>S85</f>
        <v>6.7540000000000049</v>
      </c>
      <c r="T90" s="213">
        <f>T85</f>
        <v>5.9877479010966649E-2</v>
      </c>
      <c r="U90" s="206">
        <f>SUM(U85:U89)</f>
        <v>64.685399999999987</v>
      </c>
      <c r="V90" s="207">
        <f>SUM(V85:V89)</f>
        <v>63.5242</v>
      </c>
      <c r="W90" s="175">
        <f t="shared" si="1"/>
        <v>0.98204849935224969</v>
      </c>
      <c r="X90" s="213">
        <f>IFERROR(((1-(1-T90)*W90)*1),0)</f>
        <v>7.6754089055465879E-2</v>
      </c>
      <c r="Y90" s="336"/>
    </row>
    <row r="91" spans="1:25" x14ac:dyDescent="0.25">
      <c r="A91" s="465">
        <f>A85+1</f>
        <v>15</v>
      </c>
      <c r="B91" s="459" t="s">
        <v>479</v>
      </c>
      <c r="C91" s="459">
        <v>62</v>
      </c>
      <c r="D91" s="459" t="s">
        <v>739</v>
      </c>
      <c r="E91" s="283" t="s">
        <v>283</v>
      </c>
      <c r="F91" s="284">
        <v>82004</v>
      </c>
      <c r="G91" s="284">
        <v>130</v>
      </c>
      <c r="H91" s="285">
        <f>F91+G91</f>
        <v>82134</v>
      </c>
      <c r="I91" s="272">
        <f>IFERROR((H91/$H$96),0)</f>
        <v>0.88917517402648016</v>
      </c>
      <c r="J91" s="286">
        <v>91.516999999999996</v>
      </c>
      <c r="K91" s="286">
        <v>6.7000000000000004E-2</v>
      </c>
      <c r="L91" s="287">
        <f>J91+K91</f>
        <v>91.583999999999989</v>
      </c>
      <c r="M91" s="272">
        <f>IFERROR((L91/$L$96),0)</f>
        <v>0.24756513911753017</v>
      </c>
      <c r="N91" s="460">
        <v>235.30699999999999</v>
      </c>
      <c r="O91" s="286">
        <v>24.760999999999996</v>
      </c>
      <c r="P91" s="286">
        <v>0.29100000000000004</v>
      </c>
      <c r="Q91" s="287">
        <f>O91+P91</f>
        <v>25.051999999999996</v>
      </c>
      <c r="R91" s="272">
        <f>IFERROR((Q91/$Q$96),0)</f>
        <v>0.11012206969005638</v>
      </c>
      <c r="S91" s="462">
        <f>N96-Q96</f>
        <v>7.813999999999993</v>
      </c>
      <c r="T91" s="450">
        <f>IFERROR((S91/N96),0)</f>
        <v>3.3207681879417077E-2</v>
      </c>
      <c r="U91" s="326">
        <v>11.2476</v>
      </c>
      <c r="V91" s="286">
        <v>9.9235999999999986</v>
      </c>
      <c r="W91" s="288">
        <f t="shared" si="1"/>
        <v>0.88228599879085301</v>
      </c>
      <c r="X91" s="453"/>
      <c r="Y91" s="336"/>
    </row>
    <row r="92" spans="1:25" x14ac:dyDescent="0.25">
      <c r="A92" s="466"/>
      <c r="B92" s="448"/>
      <c r="C92" s="448"/>
      <c r="D92" s="448"/>
      <c r="E92" s="170" t="s">
        <v>284</v>
      </c>
      <c r="F92" s="233">
        <v>992</v>
      </c>
      <c r="G92" s="233">
        <v>12</v>
      </c>
      <c r="H92" s="171">
        <f>F92+G92</f>
        <v>1004</v>
      </c>
      <c r="I92" s="215">
        <f>IFERROR((H92/$H$96),0)</f>
        <v>1.0869212198633771E-2</v>
      </c>
      <c r="J92" s="270">
        <v>10.050000000000001</v>
      </c>
      <c r="K92" s="270">
        <v>7.5999999999999998E-2</v>
      </c>
      <c r="L92" s="274">
        <f>J92+K92</f>
        <v>10.126000000000001</v>
      </c>
      <c r="M92" s="215">
        <f>IFERROR((L92/$L$96),0)</f>
        <v>2.737208026188102E-2</v>
      </c>
      <c r="N92" s="449"/>
      <c r="O92" s="270">
        <v>0.55899999999999994</v>
      </c>
      <c r="P92" s="270">
        <v>6.4000000000000001E-2</v>
      </c>
      <c r="Q92" s="274">
        <f>O92+P92</f>
        <v>0.623</v>
      </c>
      <c r="R92" s="215">
        <f>IFERROR((Q92/$Q$96),0)</f>
        <v>2.7385458014092742E-3</v>
      </c>
      <c r="S92" s="463"/>
      <c r="T92" s="451"/>
      <c r="U92" s="327">
        <v>0.15839999999999999</v>
      </c>
      <c r="V92" s="270">
        <v>6.2900000000000011E-2</v>
      </c>
      <c r="W92" s="172">
        <f t="shared" si="1"/>
        <v>0.39709595959595972</v>
      </c>
      <c r="X92" s="453"/>
      <c r="Y92" s="336"/>
    </row>
    <row r="93" spans="1:25" x14ac:dyDescent="0.25">
      <c r="A93" s="466"/>
      <c r="B93" s="448"/>
      <c r="C93" s="448"/>
      <c r="D93" s="448"/>
      <c r="E93" s="170" t="s">
        <v>285</v>
      </c>
      <c r="F93" s="233">
        <v>7663</v>
      </c>
      <c r="G93" s="233">
        <v>0</v>
      </c>
      <c r="H93" s="171">
        <f>F93+G93</f>
        <v>7663</v>
      </c>
      <c r="I93" s="215">
        <f>IFERROR((H93/$H$96),0)</f>
        <v>8.2958937328815319E-2</v>
      </c>
      <c r="J93" s="270">
        <v>30.881</v>
      </c>
      <c r="K93" s="270">
        <v>0</v>
      </c>
      <c r="L93" s="274">
        <f>J93+K93</f>
        <v>30.881</v>
      </c>
      <c r="M93" s="215">
        <f>IFERROR((L93/$L$96),0)</f>
        <v>8.3475924409159352E-2</v>
      </c>
      <c r="N93" s="449"/>
      <c r="O93" s="270">
        <v>9.9640000000000004</v>
      </c>
      <c r="P93" s="270">
        <v>3.9E-2</v>
      </c>
      <c r="Q93" s="274">
        <f>O93+P93</f>
        <v>10.003</v>
      </c>
      <c r="R93" s="215">
        <f>IFERROR((Q93/$Q$96),0)</f>
        <v>4.3970583710268012E-2</v>
      </c>
      <c r="S93" s="463"/>
      <c r="T93" s="451"/>
      <c r="U93" s="327">
        <v>7.3937999999999997</v>
      </c>
      <c r="V93" s="270">
        <v>7.273299999999999</v>
      </c>
      <c r="W93" s="172">
        <f t="shared" si="1"/>
        <v>0.98370256160566949</v>
      </c>
      <c r="X93" s="453"/>
      <c r="Y93" s="336"/>
    </row>
    <row r="94" spans="1:25" x14ac:dyDescent="0.25">
      <c r="A94" s="466"/>
      <c r="B94" s="448"/>
      <c r="C94" s="448"/>
      <c r="D94" s="448"/>
      <c r="E94" s="170" t="s">
        <v>286</v>
      </c>
      <c r="F94" s="233">
        <v>80</v>
      </c>
      <c r="G94" s="233">
        <v>0</v>
      </c>
      <c r="H94" s="171">
        <f>F94+G94</f>
        <v>80</v>
      </c>
      <c r="I94" s="215">
        <f>IFERROR((H94/$H$96),0)</f>
        <v>8.6607268515010122E-4</v>
      </c>
      <c r="J94" s="270">
        <v>186.99199999999999</v>
      </c>
      <c r="K94" s="270">
        <v>0</v>
      </c>
      <c r="L94" s="274">
        <f>J94+K94</f>
        <v>186.99199999999999</v>
      </c>
      <c r="M94" s="215">
        <f>IFERROR((L94/$L$96),0)</f>
        <v>0.50546711755181262</v>
      </c>
      <c r="N94" s="449"/>
      <c r="O94" s="270">
        <v>160.31</v>
      </c>
      <c r="P94" s="270">
        <v>0</v>
      </c>
      <c r="Q94" s="274">
        <f>O94+P94</f>
        <v>160.31</v>
      </c>
      <c r="R94" s="215">
        <f>IFERROR((Q94/$Q$96),0)</f>
        <v>0.70468102315236081</v>
      </c>
      <c r="S94" s="463"/>
      <c r="T94" s="451"/>
      <c r="U94" s="327">
        <v>106.0098</v>
      </c>
      <c r="V94" s="270">
        <v>107.89349999999999</v>
      </c>
      <c r="W94" s="172">
        <f t="shared" si="1"/>
        <v>1.0177691119122949</v>
      </c>
      <c r="X94" s="453"/>
      <c r="Y94" s="336"/>
    </row>
    <row r="95" spans="1:25" ht="15.75" thickBot="1" x14ac:dyDescent="0.3">
      <c r="A95" s="467"/>
      <c r="B95" s="468"/>
      <c r="C95" s="468"/>
      <c r="D95" s="468"/>
      <c r="E95" s="278" t="s">
        <v>287</v>
      </c>
      <c r="F95" s="279">
        <v>1456</v>
      </c>
      <c r="G95" s="279">
        <v>34</v>
      </c>
      <c r="H95" s="280">
        <f>F95+G95</f>
        <v>1490</v>
      </c>
      <c r="I95" s="271">
        <f>IFERROR((H95/$H$96),0)</f>
        <v>1.6130603760920636E-2</v>
      </c>
      <c r="J95" s="281">
        <v>49.671999999999997</v>
      </c>
      <c r="K95" s="281">
        <v>0.68400000000000005</v>
      </c>
      <c r="L95" s="282">
        <f>J95+K95</f>
        <v>50.355999999999995</v>
      </c>
      <c r="M95" s="271">
        <f>IFERROR((L95/$L$96),0)</f>
        <v>0.13611973865961685</v>
      </c>
      <c r="N95" s="469"/>
      <c r="O95" s="281">
        <v>30.715999999999998</v>
      </c>
      <c r="P95" s="281">
        <v>0.78900000000000003</v>
      </c>
      <c r="Q95" s="282">
        <f>O95+P95</f>
        <v>31.504999999999999</v>
      </c>
      <c r="R95" s="271">
        <f>IFERROR((Q95/$Q$96),0)</f>
        <v>0.13848777764590559</v>
      </c>
      <c r="S95" s="464"/>
      <c r="T95" s="452"/>
      <c r="U95" s="335">
        <v>21.4269</v>
      </c>
      <c r="V95" s="281">
        <v>21.408000000000001</v>
      </c>
      <c r="W95" s="172">
        <f t="shared" si="1"/>
        <v>0.99911793119863357</v>
      </c>
      <c r="X95" s="453"/>
      <c r="Y95" s="336"/>
    </row>
    <row r="96" spans="1:25" ht="15.75" thickBot="1" x14ac:dyDescent="0.3">
      <c r="A96" s="454" t="s">
        <v>288</v>
      </c>
      <c r="B96" s="455"/>
      <c r="C96" s="456"/>
      <c r="D96" s="273"/>
      <c r="E96" s="173"/>
      <c r="F96" s="234">
        <f>SUM(F91:F95)</f>
        <v>92195</v>
      </c>
      <c r="G96" s="234">
        <f>SUM(G91:G95)</f>
        <v>176</v>
      </c>
      <c r="H96" s="174">
        <f>SUM(H91:H95)</f>
        <v>92371</v>
      </c>
      <c r="I96" s="216">
        <v>1</v>
      </c>
      <c r="J96" s="203">
        <f>SUM(J91:J95)</f>
        <v>369.11199999999997</v>
      </c>
      <c r="K96" s="203">
        <f>SUM(K91:K95)</f>
        <v>0.82700000000000007</v>
      </c>
      <c r="L96" s="203">
        <f>SUM(L91:L95)</f>
        <v>369.93899999999996</v>
      </c>
      <c r="M96" s="216">
        <v>1</v>
      </c>
      <c r="N96" s="203">
        <f>N91</f>
        <v>235.30699999999999</v>
      </c>
      <c r="O96" s="203">
        <f>SUM(O91:O95)</f>
        <v>226.31</v>
      </c>
      <c r="P96" s="203">
        <f>SUM(P91:P95)</f>
        <v>1.1830000000000001</v>
      </c>
      <c r="Q96" s="203">
        <f>SUM(Q91:Q95)</f>
        <v>227.49299999999999</v>
      </c>
      <c r="R96" s="216">
        <v>1</v>
      </c>
      <c r="S96" s="203">
        <f>S91</f>
        <v>7.813999999999993</v>
      </c>
      <c r="T96" s="213">
        <f>T91</f>
        <v>3.3207681879417077E-2</v>
      </c>
      <c r="U96" s="206">
        <f>SUM(U91:U95)</f>
        <v>146.23650000000001</v>
      </c>
      <c r="V96" s="207">
        <f>SUM(V91:V95)</f>
        <v>146.56129999999999</v>
      </c>
      <c r="W96" s="175">
        <f t="shared" si="1"/>
        <v>1.002221059721752</v>
      </c>
      <c r="X96" s="213">
        <f>IFERROR(((1-(1-T96)*W96)*1),0)</f>
        <v>3.1060378402340105E-2</v>
      </c>
      <c r="Y96" s="336"/>
    </row>
    <row r="97" spans="1:25" x14ac:dyDescent="0.25">
      <c r="A97" s="465">
        <f>A91+1</f>
        <v>16</v>
      </c>
      <c r="B97" s="459" t="s">
        <v>479</v>
      </c>
      <c r="C97" s="459">
        <v>62</v>
      </c>
      <c r="D97" s="459" t="s">
        <v>740</v>
      </c>
      <c r="E97" s="283" t="s">
        <v>283</v>
      </c>
      <c r="F97" s="284">
        <v>124980</v>
      </c>
      <c r="G97" s="284">
        <v>69</v>
      </c>
      <c r="H97" s="285">
        <f>F97+G97</f>
        <v>125049</v>
      </c>
      <c r="I97" s="272">
        <f>IFERROR((H97/$H$102),0)</f>
        <v>0.92499389743248339</v>
      </c>
      <c r="J97" s="286">
        <v>108.07899999999999</v>
      </c>
      <c r="K97" s="286">
        <v>5.1999999999999998E-2</v>
      </c>
      <c r="L97" s="287">
        <f>J97+K97</f>
        <v>108.131</v>
      </c>
      <c r="M97" s="272">
        <f>IFERROR((L97/$L$102),0)</f>
        <v>0.71805854384147483</v>
      </c>
      <c r="N97" s="460">
        <v>56.12</v>
      </c>
      <c r="O97" s="286">
        <v>29.514999999999997</v>
      </c>
      <c r="P97" s="286">
        <v>0.66100000000000003</v>
      </c>
      <c r="Q97" s="287">
        <f>O97+P97</f>
        <v>30.175999999999998</v>
      </c>
      <c r="R97" s="272">
        <f>IFERROR((Q97/$Q$102),0)</f>
        <v>0.68290033493256075</v>
      </c>
      <c r="S97" s="462">
        <f>N102-Q102</f>
        <v>11.931999999999995</v>
      </c>
      <c r="T97" s="450">
        <f>IFERROR((S97/N102),0)</f>
        <v>0.21261582323592296</v>
      </c>
      <c r="U97" s="286">
        <v>13.0373</v>
      </c>
      <c r="V97" s="286">
        <v>11.129199999999999</v>
      </c>
      <c r="W97" s="288">
        <f t="shared" si="1"/>
        <v>0.85364300890521805</v>
      </c>
      <c r="X97" s="453"/>
      <c r="Y97" s="336"/>
    </row>
    <row r="98" spans="1:25" x14ac:dyDescent="0.25">
      <c r="A98" s="466"/>
      <c r="B98" s="448"/>
      <c r="C98" s="448"/>
      <c r="D98" s="448"/>
      <c r="E98" s="170" t="s">
        <v>284</v>
      </c>
      <c r="F98" s="233">
        <v>946</v>
      </c>
      <c r="G98" s="233">
        <v>0</v>
      </c>
      <c r="H98" s="171">
        <f>F98+G98</f>
        <v>946</v>
      </c>
      <c r="I98" s="215">
        <f>IFERROR((H98/$H$102),0)</f>
        <v>6.9976107523541118E-3</v>
      </c>
      <c r="J98" s="270">
        <v>3.32</v>
      </c>
      <c r="K98" s="270">
        <v>0</v>
      </c>
      <c r="L98" s="274">
        <f>J98+K98</f>
        <v>3.32</v>
      </c>
      <c r="M98" s="215">
        <f>IFERROR((L98/$L$102),0)</f>
        <v>2.2046909448296011E-2</v>
      </c>
      <c r="N98" s="449"/>
      <c r="O98" s="270">
        <v>0.1</v>
      </c>
      <c r="P98" s="270">
        <v>1.6E-2</v>
      </c>
      <c r="Q98" s="274">
        <f>O98+P98</f>
        <v>0.11600000000000001</v>
      </c>
      <c r="R98" s="215">
        <f>IFERROR((Q98/$Q$102),0)</f>
        <v>2.6251470987598445E-3</v>
      </c>
      <c r="S98" s="463"/>
      <c r="T98" s="451"/>
      <c r="U98" s="270">
        <v>3.8099999999999995E-2</v>
      </c>
      <c r="V98" s="270">
        <v>3.9199999999999999E-2</v>
      </c>
      <c r="W98" s="172">
        <f t="shared" si="1"/>
        <v>1.0288713910761156</v>
      </c>
      <c r="X98" s="453"/>
      <c r="Y98" s="336"/>
    </row>
    <row r="99" spans="1:25" x14ac:dyDescent="0.25">
      <c r="A99" s="466"/>
      <c r="B99" s="448"/>
      <c r="C99" s="448"/>
      <c r="D99" s="448"/>
      <c r="E99" s="170" t="s">
        <v>285</v>
      </c>
      <c r="F99" s="233">
        <v>6534</v>
      </c>
      <c r="G99" s="233">
        <v>3</v>
      </c>
      <c r="H99" s="171">
        <f>F99+G99</f>
        <v>6537</v>
      </c>
      <c r="I99" s="215">
        <f>IFERROR((H99/$H$102),0)</f>
        <v>4.8354525885981846E-2</v>
      </c>
      <c r="J99" s="270">
        <v>20.552</v>
      </c>
      <c r="K99" s="270">
        <v>2.1000000000000001E-2</v>
      </c>
      <c r="L99" s="274">
        <f>J99+K99</f>
        <v>20.573</v>
      </c>
      <c r="M99" s="215">
        <f>IFERROR((L99/$L$102),0)</f>
        <v>0.13661779159029938</v>
      </c>
      <c r="N99" s="449"/>
      <c r="O99" s="270">
        <v>6.6050000000000004</v>
      </c>
      <c r="P99" s="270">
        <v>0.109</v>
      </c>
      <c r="Q99" s="274">
        <f>O99+P99</f>
        <v>6.7140000000000004</v>
      </c>
      <c r="R99" s="215">
        <f>IFERROR((Q99/$Q$102),0)</f>
        <v>0.15194170362994477</v>
      </c>
      <c r="S99" s="463"/>
      <c r="T99" s="451"/>
      <c r="U99" s="270">
        <v>5.0360000000000005</v>
      </c>
      <c r="V99" s="270">
        <v>4.9901</v>
      </c>
      <c r="W99" s="172">
        <f t="shared" si="1"/>
        <v>0.99088562351072274</v>
      </c>
      <c r="X99" s="453"/>
      <c r="Y99" s="336"/>
    </row>
    <row r="100" spans="1:25" x14ac:dyDescent="0.25">
      <c r="A100" s="466"/>
      <c r="B100" s="448"/>
      <c r="C100" s="448"/>
      <c r="D100" s="448"/>
      <c r="E100" s="170" t="s">
        <v>286</v>
      </c>
      <c r="F100" s="233">
        <v>23</v>
      </c>
      <c r="G100" s="233">
        <v>0</v>
      </c>
      <c r="H100" s="171">
        <f>F100+G100</f>
        <v>23</v>
      </c>
      <c r="I100" s="215">
        <f>IFERROR((H100/$H$102),0)</f>
        <v>1.7013218531093506E-4</v>
      </c>
      <c r="J100" s="270">
        <v>6.1790000000000003</v>
      </c>
      <c r="K100" s="270">
        <v>0</v>
      </c>
      <c r="L100" s="274">
        <f>J100+K100</f>
        <v>6.1790000000000003</v>
      </c>
      <c r="M100" s="215">
        <f>IFERROR((L100/$L$102),0)</f>
        <v>4.1032485988259357E-2</v>
      </c>
      <c r="N100" s="449"/>
      <c r="O100" s="270">
        <v>2.8319999999999999</v>
      </c>
      <c r="P100" s="270">
        <v>0</v>
      </c>
      <c r="Q100" s="274">
        <f>O100+P100</f>
        <v>2.8319999999999999</v>
      </c>
      <c r="R100" s="215">
        <f>IFERROR((Q100/$Q$102),0)</f>
        <v>6.4089798135240336E-2</v>
      </c>
      <c r="S100" s="463"/>
      <c r="T100" s="451"/>
      <c r="U100" s="327">
        <v>2.2561</v>
      </c>
      <c r="V100" s="270">
        <v>2.4213999999999998</v>
      </c>
      <c r="W100" s="172">
        <f t="shared" si="1"/>
        <v>1.0732680288994281</v>
      </c>
      <c r="X100" s="453"/>
      <c r="Y100" s="336"/>
    </row>
    <row r="101" spans="1:25" ht="15.75" thickBot="1" x14ac:dyDescent="0.3">
      <c r="A101" s="467"/>
      <c r="B101" s="468"/>
      <c r="C101" s="468"/>
      <c r="D101" s="468"/>
      <c r="E101" s="278" t="s">
        <v>287</v>
      </c>
      <c r="F101" s="279">
        <v>2506</v>
      </c>
      <c r="G101" s="279">
        <v>128</v>
      </c>
      <c r="H101" s="280">
        <f>F101+G101</f>
        <v>2634</v>
      </c>
      <c r="I101" s="271">
        <f>IFERROR((H101/$H$102),0)</f>
        <v>1.9483833743869694E-2</v>
      </c>
      <c r="J101" s="281">
        <v>12.164999999999999</v>
      </c>
      <c r="K101" s="281">
        <v>0.22</v>
      </c>
      <c r="L101" s="282">
        <f>J101+K101</f>
        <v>12.385</v>
      </c>
      <c r="M101" s="271">
        <f>IFERROR((L101/$L$102),0)</f>
        <v>8.2244269131670517E-2</v>
      </c>
      <c r="N101" s="469"/>
      <c r="O101" s="281">
        <v>3.8379999999999996</v>
      </c>
      <c r="P101" s="281">
        <v>0.51200000000000001</v>
      </c>
      <c r="Q101" s="282">
        <f>O101+P101</f>
        <v>4.3499999999999996</v>
      </c>
      <c r="R101" s="271">
        <f>IFERROR((Q101/$Q$102),0)</f>
        <v>9.8443016203494146E-2</v>
      </c>
      <c r="S101" s="464"/>
      <c r="T101" s="452"/>
      <c r="U101" s="335">
        <v>3.05</v>
      </c>
      <c r="V101" s="281">
        <v>1.8257999999999999</v>
      </c>
      <c r="W101" s="172">
        <f t="shared" si="1"/>
        <v>0.59862295081967209</v>
      </c>
      <c r="X101" s="453"/>
      <c r="Y101" s="336"/>
    </row>
    <row r="102" spans="1:25" ht="15.75" thickBot="1" x14ac:dyDescent="0.3">
      <c r="A102" s="454" t="s">
        <v>288</v>
      </c>
      <c r="B102" s="455"/>
      <c r="C102" s="456"/>
      <c r="D102" s="273"/>
      <c r="E102" s="173"/>
      <c r="F102" s="234">
        <f>SUM(F97:F101)</f>
        <v>134989</v>
      </c>
      <c r="G102" s="234">
        <f>SUM(G97:G101)</f>
        <v>200</v>
      </c>
      <c r="H102" s="174">
        <f>SUM(H97:H101)</f>
        <v>135189</v>
      </c>
      <c r="I102" s="216">
        <v>1</v>
      </c>
      <c r="J102" s="203">
        <f>SUM(J97:J101)</f>
        <v>150.29499999999999</v>
      </c>
      <c r="K102" s="203">
        <f>SUM(K97:K101)</f>
        <v>0.29299999999999998</v>
      </c>
      <c r="L102" s="203">
        <f>SUM(L97:L101)</f>
        <v>150.58799999999999</v>
      </c>
      <c r="M102" s="216">
        <v>1</v>
      </c>
      <c r="N102" s="203">
        <f>N97</f>
        <v>56.12</v>
      </c>
      <c r="O102" s="203">
        <f>SUM(O97:O101)</f>
        <v>42.89</v>
      </c>
      <c r="P102" s="203">
        <f>SUM(P97:P101)</f>
        <v>1.298</v>
      </c>
      <c r="Q102" s="203">
        <f>SUM(Q97:Q101)</f>
        <v>44.188000000000002</v>
      </c>
      <c r="R102" s="216">
        <v>1</v>
      </c>
      <c r="S102" s="203">
        <f>S97</f>
        <v>11.931999999999995</v>
      </c>
      <c r="T102" s="213">
        <f>T97</f>
        <v>0.21261582323592296</v>
      </c>
      <c r="U102" s="206">
        <f>SUM(U97:U101)</f>
        <v>23.4175</v>
      </c>
      <c r="V102" s="207">
        <f>SUM(V97:V101)</f>
        <v>20.405699999999996</v>
      </c>
      <c r="W102" s="175">
        <f t="shared" si="1"/>
        <v>0.87138678338849129</v>
      </c>
      <c r="X102" s="213">
        <f>IFERROR(((1-(1-T102)*W102)*1),0)</f>
        <v>0.31388383491855565</v>
      </c>
      <c r="Y102" s="336"/>
    </row>
    <row r="103" spans="1:25" ht="15.75" hidden="1" thickBot="1" x14ac:dyDescent="0.3">
      <c r="A103" s="457">
        <f>A97+1</f>
        <v>17</v>
      </c>
      <c r="B103" s="458"/>
      <c r="C103" s="459"/>
      <c r="D103" s="459"/>
      <c r="E103" s="289" t="s">
        <v>283</v>
      </c>
      <c r="F103" s="284">
        <v>0</v>
      </c>
      <c r="G103" s="284">
        <v>0</v>
      </c>
      <c r="H103" s="290">
        <f>F103+G103</f>
        <v>0</v>
      </c>
      <c r="I103" s="265">
        <f>IFERROR((H103/$H$108),0)</f>
        <v>0</v>
      </c>
      <c r="J103" s="286">
        <v>0</v>
      </c>
      <c r="K103" s="286">
        <v>0</v>
      </c>
      <c r="L103" s="291">
        <f>J103+K103</f>
        <v>0</v>
      </c>
      <c r="M103" s="265">
        <f>IFERROR((L103/$L$108),0)</f>
        <v>0</v>
      </c>
      <c r="N103" s="460">
        <v>0</v>
      </c>
      <c r="O103" s="286">
        <v>0</v>
      </c>
      <c r="P103" s="286">
        <v>0</v>
      </c>
      <c r="Q103" s="291">
        <f>O103+P103</f>
        <v>0</v>
      </c>
      <c r="R103" s="265">
        <f>IFERROR((Q103/$Q$108),0)</f>
        <v>0</v>
      </c>
      <c r="S103" s="461">
        <f>N108-Q108</f>
        <v>0</v>
      </c>
      <c r="T103" s="445">
        <f>IFERROR((S103/N108),0)</f>
        <v>0</v>
      </c>
      <c r="U103" s="286">
        <v>0</v>
      </c>
      <c r="V103" s="286">
        <v>0</v>
      </c>
      <c r="W103" s="292">
        <f>IFERROR(((V103/U103)*1),0)</f>
        <v>0</v>
      </c>
      <c r="X103" s="427"/>
      <c r="Y103" s="336"/>
    </row>
    <row r="104" spans="1:25" ht="15.75" hidden="1" thickBot="1" x14ac:dyDescent="0.3">
      <c r="A104" s="446"/>
      <c r="B104" s="447"/>
      <c r="C104" s="448"/>
      <c r="D104" s="448"/>
      <c r="E104" s="146" t="s">
        <v>284</v>
      </c>
      <c r="F104" s="233">
        <v>0</v>
      </c>
      <c r="G104" s="233">
        <v>0</v>
      </c>
      <c r="H104" s="147">
        <f t="shared" ref="H104:H107" si="2">F104+G104</f>
        <v>0</v>
      </c>
      <c r="I104" s="217">
        <f t="shared" ref="I104:I107" si="3">IFERROR((H104/$H$108),0)</f>
        <v>0</v>
      </c>
      <c r="J104" s="270">
        <v>0</v>
      </c>
      <c r="K104" s="270">
        <v>0</v>
      </c>
      <c r="L104" s="269">
        <f t="shared" ref="L104:L107" si="4">J104+K104</f>
        <v>0</v>
      </c>
      <c r="M104" s="217">
        <f t="shared" ref="M104:M107" si="5">IFERROR((L104/$L$108),0)</f>
        <v>0</v>
      </c>
      <c r="N104" s="449"/>
      <c r="O104" s="270">
        <v>0</v>
      </c>
      <c r="P104" s="270">
        <v>0</v>
      </c>
      <c r="Q104" s="269">
        <f t="shared" ref="Q104:Q107" si="6">O104+P104</f>
        <v>0</v>
      </c>
      <c r="R104" s="217">
        <f t="shared" ref="R104:R107" si="7">IFERROR((Q104/$Q$108),0)</f>
        <v>0</v>
      </c>
      <c r="S104" s="443"/>
      <c r="T104" s="424"/>
      <c r="U104" s="270">
        <v>0</v>
      </c>
      <c r="V104" s="270">
        <v>0</v>
      </c>
      <c r="W104" s="148">
        <f t="shared" ref="W104:W105" si="8">IFERROR(((V104/U104)*1),0)</f>
        <v>0</v>
      </c>
      <c r="X104" s="427"/>
      <c r="Y104" s="336"/>
    </row>
    <row r="105" spans="1:25" ht="15.75" hidden="1" thickBot="1" x14ac:dyDescent="0.3">
      <c r="A105" s="446"/>
      <c r="B105" s="447"/>
      <c r="C105" s="448"/>
      <c r="D105" s="448"/>
      <c r="E105" s="146" t="s">
        <v>285</v>
      </c>
      <c r="F105" s="233">
        <v>0</v>
      </c>
      <c r="G105" s="233">
        <v>0</v>
      </c>
      <c r="H105" s="147">
        <f t="shared" si="2"/>
        <v>0</v>
      </c>
      <c r="I105" s="217">
        <f t="shared" si="3"/>
        <v>0</v>
      </c>
      <c r="J105" s="270">
        <v>0</v>
      </c>
      <c r="K105" s="270">
        <v>0</v>
      </c>
      <c r="L105" s="269">
        <f t="shared" si="4"/>
        <v>0</v>
      </c>
      <c r="M105" s="217">
        <f t="shared" si="5"/>
        <v>0</v>
      </c>
      <c r="N105" s="449"/>
      <c r="O105" s="270">
        <v>0</v>
      </c>
      <c r="P105" s="270">
        <v>0</v>
      </c>
      <c r="Q105" s="269">
        <f t="shared" si="6"/>
        <v>0</v>
      </c>
      <c r="R105" s="217">
        <f t="shared" si="7"/>
        <v>0</v>
      </c>
      <c r="S105" s="443"/>
      <c r="T105" s="424"/>
      <c r="U105" s="270">
        <v>0</v>
      </c>
      <c r="V105" s="270">
        <v>0</v>
      </c>
      <c r="W105" s="148">
        <f t="shared" si="8"/>
        <v>0</v>
      </c>
      <c r="X105" s="427"/>
      <c r="Y105" s="336"/>
    </row>
    <row r="106" spans="1:25" ht="15.75" hidden="1" thickBot="1" x14ac:dyDescent="0.3">
      <c r="A106" s="446"/>
      <c r="B106" s="447"/>
      <c r="C106" s="448"/>
      <c r="D106" s="448"/>
      <c r="E106" s="146" t="s">
        <v>286</v>
      </c>
      <c r="F106" s="233">
        <v>0</v>
      </c>
      <c r="G106" s="233">
        <v>0</v>
      </c>
      <c r="H106" s="147">
        <f t="shared" si="2"/>
        <v>0</v>
      </c>
      <c r="I106" s="217">
        <f t="shared" si="3"/>
        <v>0</v>
      </c>
      <c r="J106" s="270">
        <v>0</v>
      </c>
      <c r="K106" s="270">
        <v>0</v>
      </c>
      <c r="L106" s="269">
        <f t="shared" si="4"/>
        <v>0</v>
      </c>
      <c r="M106" s="217">
        <f t="shared" si="5"/>
        <v>0</v>
      </c>
      <c r="N106" s="449"/>
      <c r="O106" s="270">
        <v>0</v>
      </c>
      <c r="P106" s="270">
        <v>0</v>
      </c>
      <c r="Q106" s="269">
        <f t="shared" si="6"/>
        <v>0</v>
      </c>
      <c r="R106" s="217">
        <f t="shared" si="7"/>
        <v>0</v>
      </c>
      <c r="S106" s="443"/>
      <c r="T106" s="424"/>
      <c r="U106" s="270">
        <v>0</v>
      </c>
      <c r="V106" s="270">
        <v>0</v>
      </c>
      <c r="W106" s="148">
        <f>IFERROR(((V106/U106)*1),0)</f>
        <v>0</v>
      </c>
      <c r="X106" s="427"/>
      <c r="Y106" s="336"/>
    </row>
    <row r="107" spans="1:25" ht="15.75" hidden="1" thickBot="1" x14ac:dyDescent="0.3">
      <c r="A107" s="446"/>
      <c r="B107" s="447"/>
      <c r="C107" s="448"/>
      <c r="D107" s="448"/>
      <c r="E107" s="146" t="s">
        <v>287</v>
      </c>
      <c r="F107" s="233">
        <v>0</v>
      </c>
      <c r="G107" s="233">
        <v>0</v>
      </c>
      <c r="H107" s="147">
        <f t="shared" si="2"/>
        <v>0</v>
      </c>
      <c r="I107" s="217">
        <f t="shared" si="3"/>
        <v>0</v>
      </c>
      <c r="J107" s="270">
        <v>0</v>
      </c>
      <c r="K107" s="270">
        <v>0</v>
      </c>
      <c r="L107" s="269">
        <f t="shared" si="4"/>
        <v>0</v>
      </c>
      <c r="M107" s="217">
        <f t="shared" si="5"/>
        <v>0</v>
      </c>
      <c r="N107" s="449"/>
      <c r="O107" s="270">
        <v>0</v>
      </c>
      <c r="P107" s="270">
        <v>0</v>
      </c>
      <c r="Q107" s="269">
        <f t="shared" si="6"/>
        <v>0</v>
      </c>
      <c r="R107" s="217">
        <f t="shared" si="7"/>
        <v>0</v>
      </c>
      <c r="S107" s="443"/>
      <c r="T107" s="424"/>
      <c r="U107" s="270">
        <v>0</v>
      </c>
      <c r="V107" s="270">
        <v>0</v>
      </c>
      <c r="W107" s="148">
        <f>IFERROR(((V107/U107)*1),0)</f>
        <v>0</v>
      </c>
      <c r="X107" s="445"/>
      <c r="Y107" s="336"/>
    </row>
    <row r="108" spans="1:25" ht="15.75" hidden="1" thickBot="1" x14ac:dyDescent="0.3">
      <c r="A108" s="434" t="s">
        <v>288</v>
      </c>
      <c r="B108" s="435"/>
      <c r="C108" s="436"/>
      <c r="D108" s="266"/>
      <c r="E108" s="149"/>
      <c r="F108" s="235">
        <f>SUM(F103:F107)</f>
        <v>0</v>
      </c>
      <c r="G108" s="235">
        <f t="shared" ref="G108:H108" si="9">SUM(G103:G107)</f>
        <v>0</v>
      </c>
      <c r="H108" s="150">
        <f t="shared" si="9"/>
        <v>0</v>
      </c>
      <c r="I108" s="218">
        <v>1</v>
      </c>
      <c r="J108" s="204">
        <f t="shared" ref="J108:L108" si="10">SUM(J103:J107)</f>
        <v>0</v>
      </c>
      <c r="K108" s="204">
        <f t="shared" si="10"/>
        <v>0</v>
      </c>
      <c r="L108" s="204">
        <f t="shared" si="10"/>
        <v>0</v>
      </c>
      <c r="M108" s="218">
        <v>1</v>
      </c>
      <c r="N108" s="204">
        <f>N103</f>
        <v>0</v>
      </c>
      <c r="O108" s="204">
        <f t="shared" ref="O108:Q108" si="11">SUM(O103:O107)</f>
        <v>0</v>
      </c>
      <c r="P108" s="204">
        <f t="shared" si="11"/>
        <v>0</v>
      </c>
      <c r="Q108" s="204">
        <f t="shared" si="11"/>
        <v>0</v>
      </c>
      <c r="R108" s="218">
        <v>1</v>
      </c>
      <c r="S108" s="204">
        <f>S103</f>
        <v>0</v>
      </c>
      <c r="T108" s="214">
        <f>T103</f>
        <v>0</v>
      </c>
      <c r="U108" s="208">
        <f>SUM(U103:U107)</f>
        <v>0</v>
      </c>
      <c r="V108" s="209">
        <f>SUM(V103:V107)</f>
        <v>0</v>
      </c>
      <c r="W108" s="151">
        <f>IFERROR(((V108/U108)*1),0)</f>
        <v>0</v>
      </c>
      <c r="X108" s="293">
        <f>IFERROR(((1-(1-T108)*W108)*1),0)</f>
        <v>1</v>
      </c>
      <c r="Y108" s="336"/>
    </row>
    <row r="109" spans="1:25" ht="15.75" hidden="1" thickBot="1" x14ac:dyDescent="0.3">
      <c r="A109" s="446">
        <f>A103+1</f>
        <v>18</v>
      </c>
      <c r="B109" s="447"/>
      <c r="C109" s="448"/>
      <c r="D109" s="448"/>
      <c r="E109" s="146" t="s">
        <v>283</v>
      </c>
      <c r="F109" s="233">
        <v>0</v>
      </c>
      <c r="G109" s="233">
        <v>0</v>
      </c>
      <c r="H109" s="147">
        <f>F109+G109</f>
        <v>0</v>
      </c>
      <c r="I109" s="217">
        <f>IFERROR((H109/$H$114),0)</f>
        <v>0</v>
      </c>
      <c r="J109" s="270">
        <v>0</v>
      </c>
      <c r="K109" s="270">
        <v>0</v>
      </c>
      <c r="L109" s="269">
        <f>J109+K109</f>
        <v>0</v>
      </c>
      <c r="M109" s="217">
        <f>IFERROR((L109/$L$114),0)</f>
        <v>0</v>
      </c>
      <c r="N109" s="449">
        <v>0</v>
      </c>
      <c r="O109" s="270">
        <v>0</v>
      </c>
      <c r="P109" s="270">
        <v>0</v>
      </c>
      <c r="Q109" s="269">
        <f>O109+P109</f>
        <v>0</v>
      </c>
      <c r="R109" s="217">
        <f>IFERROR((Q109/$Q$114),0)</f>
        <v>0</v>
      </c>
      <c r="S109" s="443">
        <f>N114-Q114</f>
        <v>0</v>
      </c>
      <c r="T109" s="424">
        <f>IFERROR((S109/N114),0)</f>
        <v>0</v>
      </c>
      <c r="U109" s="270">
        <v>0</v>
      </c>
      <c r="V109" s="270">
        <v>0</v>
      </c>
      <c r="W109" s="148">
        <f>IFERROR(((V109/U109)*1),0)</f>
        <v>0</v>
      </c>
      <c r="X109" s="425"/>
      <c r="Y109" s="336"/>
    </row>
    <row r="110" spans="1:25" ht="15.75" hidden="1" thickBot="1" x14ac:dyDescent="0.3">
      <c r="A110" s="446"/>
      <c r="B110" s="447"/>
      <c r="C110" s="448"/>
      <c r="D110" s="448"/>
      <c r="E110" s="146" t="s">
        <v>284</v>
      </c>
      <c r="F110" s="233">
        <v>0</v>
      </c>
      <c r="G110" s="233">
        <v>0</v>
      </c>
      <c r="H110" s="147">
        <f t="shared" ref="H110:H113" si="12">F110+G110</f>
        <v>0</v>
      </c>
      <c r="I110" s="217">
        <f t="shared" ref="I110:I112" si="13">IFERROR((H110/$H$114),0)</f>
        <v>0</v>
      </c>
      <c r="J110" s="270">
        <v>0</v>
      </c>
      <c r="K110" s="270">
        <v>0</v>
      </c>
      <c r="L110" s="269">
        <f t="shared" ref="L110:L113" si="14">J110+K110</f>
        <v>0</v>
      </c>
      <c r="M110" s="217">
        <f t="shared" ref="M110:M113" si="15">IFERROR((L110/$L$114),0)</f>
        <v>0</v>
      </c>
      <c r="N110" s="449"/>
      <c r="O110" s="270">
        <v>0</v>
      </c>
      <c r="P110" s="270">
        <v>0</v>
      </c>
      <c r="Q110" s="269">
        <f t="shared" ref="Q110:Q113" si="16">O110+P110</f>
        <v>0</v>
      </c>
      <c r="R110" s="217">
        <f t="shared" ref="R110:R113" si="17">IFERROR((Q110/$Q$114),0)</f>
        <v>0</v>
      </c>
      <c r="S110" s="443"/>
      <c r="T110" s="424"/>
      <c r="U110" s="270">
        <v>0</v>
      </c>
      <c r="V110" s="270">
        <v>0</v>
      </c>
      <c r="W110" s="148">
        <f t="shared" ref="W110:W111" si="18">IFERROR(((V110/U110)*1),0)</f>
        <v>0</v>
      </c>
      <c r="X110" s="427"/>
      <c r="Y110" s="336"/>
    </row>
    <row r="111" spans="1:25" ht="15.75" hidden="1" thickBot="1" x14ac:dyDescent="0.3">
      <c r="A111" s="446"/>
      <c r="B111" s="447"/>
      <c r="C111" s="448"/>
      <c r="D111" s="448"/>
      <c r="E111" s="146" t="s">
        <v>285</v>
      </c>
      <c r="F111" s="233">
        <v>0</v>
      </c>
      <c r="G111" s="233">
        <v>0</v>
      </c>
      <c r="H111" s="147">
        <f t="shared" si="12"/>
        <v>0</v>
      </c>
      <c r="I111" s="217">
        <f t="shared" si="13"/>
        <v>0</v>
      </c>
      <c r="J111" s="270">
        <v>0</v>
      </c>
      <c r="K111" s="270">
        <v>0</v>
      </c>
      <c r="L111" s="269">
        <f t="shared" si="14"/>
        <v>0</v>
      </c>
      <c r="M111" s="217">
        <f t="shared" si="15"/>
        <v>0</v>
      </c>
      <c r="N111" s="449"/>
      <c r="O111" s="270">
        <v>0</v>
      </c>
      <c r="P111" s="270">
        <v>0</v>
      </c>
      <c r="Q111" s="269">
        <f t="shared" si="16"/>
        <v>0</v>
      </c>
      <c r="R111" s="217">
        <f t="shared" si="17"/>
        <v>0</v>
      </c>
      <c r="S111" s="443"/>
      <c r="T111" s="424"/>
      <c r="U111" s="270">
        <v>0</v>
      </c>
      <c r="V111" s="270">
        <v>0</v>
      </c>
      <c r="W111" s="148">
        <f t="shared" si="18"/>
        <v>0</v>
      </c>
      <c r="X111" s="427"/>
      <c r="Y111" s="336"/>
    </row>
    <row r="112" spans="1:25" ht="15.75" hidden="1" thickBot="1" x14ac:dyDescent="0.3">
      <c r="A112" s="446"/>
      <c r="B112" s="447"/>
      <c r="C112" s="448"/>
      <c r="D112" s="448"/>
      <c r="E112" s="146" t="s">
        <v>286</v>
      </c>
      <c r="F112" s="233">
        <v>0</v>
      </c>
      <c r="G112" s="233">
        <v>0</v>
      </c>
      <c r="H112" s="147">
        <f t="shared" si="12"/>
        <v>0</v>
      </c>
      <c r="I112" s="217">
        <f t="shared" si="13"/>
        <v>0</v>
      </c>
      <c r="J112" s="270">
        <v>0</v>
      </c>
      <c r="K112" s="270">
        <v>0</v>
      </c>
      <c r="L112" s="269">
        <f t="shared" si="14"/>
        <v>0</v>
      </c>
      <c r="M112" s="217">
        <f t="shared" si="15"/>
        <v>0</v>
      </c>
      <c r="N112" s="449"/>
      <c r="O112" s="270">
        <v>0</v>
      </c>
      <c r="P112" s="270">
        <v>0</v>
      </c>
      <c r="Q112" s="269">
        <f t="shared" si="16"/>
        <v>0</v>
      </c>
      <c r="R112" s="217">
        <f t="shared" si="17"/>
        <v>0</v>
      </c>
      <c r="S112" s="443"/>
      <c r="T112" s="424"/>
      <c r="U112" s="270">
        <v>0</v>
      </c>
      <c r="V112" s="270">
        <v>0</v>
      </c>
      <c r="W112" s="148">
        <f>IFERROR(((V112/U112)*1),0)</f>
        <v>0</v>
      </c>
      <c r="X112" s="427"/>
      <c r="Y112" s="336"/>
    </row>
    <row r="113" spans="1:25" ht="15.75" hidden="1" thickBot="1" x14ac:dyDescent="0.3">
      <c r="A113" s="446"/>
      <c r="B113" s="447"/>
      <c r="C113" s="448"/>
      <c r="D113" s="448"/>
      <c r="E113" s="146" t="s">
        <v>287</v>
      </c>
      <c r="F113" s="233">
        <v>0</v>
      </c>
      <c r="G113" s="233">
        <v>0</v>
      </c>
      <c r="H113" s="147">
        <f t="shared" si="12"/>
        <v>0</v>
      </c>
      <c r="I113" s="217">
        <f>IFERROR((H113/$H$114),0)</f>
        <v>0</v>
      </c>
      <c r="J113" s="270">
        <v>0</v>
      </c>
      <c r="K113" s="270">
        <v>0</v>
      </c>
      <c r="L113" s="269">
        <f t="shared" si="14"/>
        <v>0</v>
      </c>
      <c r="M113" s="217">
        <f t="shared" si="15"/>
        <v>0</v>
      </c>
      <c r="N113" s="449"/>
      <c r="O113" s="270">
        <v>0</v>
      </c>
      <c r="P113" s="270">
        <v>0</v>
      </c>
      <c r="Q113" s="269">
        <f t="shared" si="16"/>
        <v>0</v>
      </c>
      <c r="R113" s="217">
        <f t="shared" si="17"/>
        <v>0</v>
      </c>
      <c r="S113" s="443"/>
      <c r="T113" s="424"/>
      <c r="U113" s="270">
        <v>0</v>
      </c>
      <c r="V113" s="270">
        <v>0</v>
      </c>
      <c r="W113" s="148">
        <f>IFERROR(((V113/U113)*1),0)</f>
        <v>0</v>
      </c>
      <c r="X113" s="445"/>
      <c r="Y113" s="336"/>
    </row>
    <row r="114" spans="1:25" ht="15.75" hidden="1" thickBot="1" x14ac:dyDescent="0.3">
      <c r="A114" s="434" t="s">
        <v>288</v>
      </c>
      <c r="B114" s="435"/>
      <c r="C114" s="436"/>
      <c r="D114" s="266"/>
      <c r="E114" s="149"/>
      <c r="F114" s="235">
        <f>SUM(F109:F113)</f>
        <v>0</v>
      </c>
      <c r="G114" s="235">
        <f t="shared" ref="G114:H114" si="19">SUM(G109:G113)</f>
        <v>0</v>
      </c>
      <c r="H114" s="150">
        <f t="shared" si="19"/>
        <v>0</v>
      </c>
      <c r="I114" s="218">
        <v>1</v>
      </c>
      <c r="J114" s="204">
        <f t="shared" ref="J114:L114" si="20">SUM(J109:J113)</f>
        <v>0</v>
      </c>
      <c r="K114" s="204">
        <f t="shared" si="20"/>
        <v>0</v>
      </c>
      <c r="L114" s="204">
        <f t="shared" si="20"/>
        <v>0</v>
      </c>
      <c r="M114" s="218">
        <v>1</v>
      </c>
      <c r="N114" s="204">
        <f>N109</f>
        <v>0</v>
      </c>
      <c r="O114" s="204">
        <f t="shared" ref="O114:Q114" si="21">SUM(O109:O113)</f>
        <v>0</v>
      </c>
      <c r="P114" s="204">
        <f t="shared" si="21"/>
        <v>0</v>
      </c>
      <c r="Q114" s="204">
        <f t="shared" si="21"/>
        <v>0</v>
      </c>
      <c r="R114" s="218">
        <v>1</v>
      </c>
      <c r="S114" s="204">
        <f>S109</f>
        <v>0</v>
      </c>
      <c r="T114" s="214">
        <f>T109</f>
        <v>0</v>
      </c>
      <c r="U114" s="208">
        <f>SUM(U109:U113)</f>
        <v>0</v>
      </c>
      <c r="V114" s="209">
        <f>SUM(V109:V113)</f>
        <v>0</v>
      </c>
      <c r="W114" s="151">
        <f>IFERROR(((V114/U114)*1),0)</f>
        <v>0</v>
      </c>
      <c r="X114" s="293">
        <f>IFERROR(((1-(1-T114)*W114)*1),0)</f>
        <v>1</v>
      </c>
      <c r="Y114" s="336"/>
    </row>
    <row r="115" spans="1:25" ht="15.75" hidden="1" thickBot="1" x14ac:dyDescent="0.3">
      <c r="A115" s="446">
        <f>A109+1</f>
        <v>19</v>
      </c>
      <c r="B115" s="447"/>
      <c r="C115" s="448"/>
      <c r="D115" s="448"/>
      <c r="E115" s="146" t="s">
        <v>283</v>
      </c>
      <c r="F115" s="233">
        <v>0</v>
      </c>
      <c r="G115" s="233">
        <v>0</v>
      </c>
      <c r="H115" s="147">
        <f>F115+G115</f>
        <v>0</v>
      </c>
      <c r="I115" s="217">
        <f>IFERROR((H115/$H$120),0)</f>
        <v>0</v>
      </c>
      <c r="J115" s="270">
        <v>0</v>
      </c>
      <c r="K115" s="270">
        <v>0</v>
      </c>
      <c r="L115" s="269">
        <f>J115+K115</f>
        <v>0</v>
      </c>
      <c r="M115" s="217">
        <f>IFERROR((L115/$L$120),0)</f>
        <v>0</v>
      </c>
      <c r="N115" s="449">
        <v>0</v>
      </c>
      <c r="O115" s="270">
        <v>0</v>
      </c>
      <c r="P115" s="270">
        <v>0</v>
      </c>
      <c r="Q115" s="269">
        <f>O115+P115</f>
        <v>0</v>
      </c>
      <c r="R115" s="217">
        <f>IFERROR((Q115/$Q$120),0)</f>
        <v>0</v>
      </c>
      <c r="S115" s="443">
        <f>N120-Q120</f>
        <v>0</v>
      </c>
      <c r="T115" s="424">
        <f>IFERROR((S115/N120),0)</f>
        <v>0</v>
      </c>
      <c r="U115" s="270">
        <v>0</v>
      </c>
      <c r="V115" s="270">
        <v>0</v>
      </c>
      <c r="W115" s="148">
        <f>IFERROR(((V115/U115)*1),0)</f>
        <v>0</v>
      </c>
      <c r="X115" s="425"/>
      <c r="Y115" s="336"/>
    </row>
    <row r="116" spans="1:25" ht="15.75" hidden="1" thickBot="1" x14ac:dyDescent="0.3">
      <c r="A116" s="446"/>
      <c r="B116" s="447"/>
      <c r="C116" s="448"/>
      <c r="D116" s="448"/>
      <c r="E116" s="146" t="s">
        <v>284</v>
      </c>
      <c r="F116" s="233">
        <v>0</v>
      </c>
      <c r="G116" s="233">
        <v>0</v>
      </c>
      <c r="H116" s="147">
        <f t="shared" ref="H116:H119" si="22">F116+G116</f>
        <v>0</v>
      </c>
      <c r="I116" s="217">
        <f t="shared" ref="I116:I119" si="23">IFERROR((H116/$H$120),0)</f>
        <v>0</v>
      </c>
      <c r="J116" s="270">
        <v>0</v>
      </c>
      <c r="K116" s="270">
        <v>0</v>
      </c>
      <c r="L116" s="269">
        <f t="shared" ref="L116:L119" si="24">J116+K116</f>
        <v>0</v>
      </c>
      <c r="M116" s="217">
        <f t="shared" ref="M116:M119" si="25">IFERROR((L116/$L$120),0)</f>
        <v>0</v>
      </c>
      <c r="N116" s="449"/>
      <c r="O116" s="270">
        <v>0</v>
      </c>
      <c r="P116" s="270">
        <v>0</v>
      </c>
      <c r="Q116" s="269">
        <f t="shared" ref="Q116:Q119" si="26">O116+P116</f>
        <v>0</v>
      </c>
      <c r="R116" s="217">
        <f t="shared" ref="R116:R119" si="27">IFERROR((Q116/$Q$120),0)</f>
        <v>0</v>
      </c>
      <c r="S116" s="443"/>
      <c r="T116" s="424"/>
      <c r="U116" s="270">
        <v>0</v>
      </c>
      <c r="V116" s="270">
        <v>0</v>
      </c>
      <c r="W116" s="148">
        <f t="shared" ref="W116:W117" si="28">IFERROR(((V116/U116)*1),0)</f>
        <v>0</v>
      </c>
      <c r="X116" s="427"/>
      <c r="Y116" s="336"/>
    </row>
    <row r="117" spans="1:25" ht="15.75" hidden="1" thickBot="1" x14ac:dyDescent="0.3">
      <c r="A117" s="446"/>
      <c r="B117" s="447"/>
      <c r="C117" s="448"/>
      <c r="D117" s="448"/>
      <c r="E117" s="146" t="s">
        <v>285</v>
      </c>
      <c r="F117" s="233">
        <v>0</v>
      </c>
      <c r="G117" s="233">
        <v>0</v>
      </c>
      <c r="H117" s="147">
        <f t="shared" si="22"/>
        <v>0</v>
      </c>
      <c r="I117" s="217">
        <f t="shared" si="23"/>
        <v>0</v>
      </c>
      <c r="J117" s="270">
        <v>0</v>
      </c>
      <c r="K117" s="270">
        <v>0</v>
      </c>
      <c r="L117" s="269">
        <f t="shared" si="24"/>
        <v>0</v>
      </c>
      <c r="M117" s="217">
        <f t="shared" si="25"/>
        <v>0</v>
      </c>
      <c r="N117" s="449"/>
      <c r="O117" s="270">
        <v>0</v>
      </c>
      <c r="P117" s="270">
        <v>0</v>
      </c>
      <c r="Q117" s="269">
        <f t="shared" si="26"/>
        <v>0</v>
      </c>
      <c r="R117" s="217">
        <f t="shared" si="27"/>
        <v>0</v>
      </c>
      <c r="S117" s="443"/>
      <c r="T117" s="424"/>
      <c r="U117" s="270">
        <v>0</v>
      </c>
      <c r="V117" s="270">
        <v>0</v>
      </c>
      <c r="W117" s="148">
        <f t="shared" si="28"/>
        <v>0</v>
      </c>
      <c r="X117" s="427"/>
      <c r="Y117" s="336"/>
    </row>
    <row r="118" spans="1:25" ht="15.75" hidden="1" thickBot="1" x14ac:dyDescent="0.3">
      <c r="A118" s="446"/>
      <c r="B118" s="447"/>
      <c r="C118" s="448"/>
      <c r="D118" s="448"/>
      <c r="E118" s="146" t="s">
        <v>286</v>
      </c>
      <c r="F118" s="233">
        <v>0</v>
      </c>
      <c r="G118" s="233">
        <v>0</v>
      </c>
      <c r="H118" s="147">
        <f t="shared" si="22"/>
        <v>0</v>
      </c>
      <c r="I118" s="217">
        <f t="shared" si="23"/>
        <v>0</v>
      </c>
      <c r="J118" s="270">
        <v>0</v>
      </c>
      <c r="K118" s="270">
        <v>0</v>
      </c>
      <c r="L118" s="269">
        <f t="shared" si="24"/>
        <v>0</v>
      </c>
      <c r="M118" s="217">
        <f t="shared" si="25"/>
        <v>0</v>
      </c>
      <c r="N118" s="449"/>
      <c r="O118" s="270">
        <v>0</v>
      </c>
      <c r="P118" s="270">
        <v>0</v>
      </c>
      <c r="Q118" s="269">
        <f t="shared" si="26"/>
        <v>0</v>
      </c>
      <c r="R118" s="217">
        <f t="shared" si="27"/>
        <v>0</v>
      </c>
      <c r="S118" s="443"/>
      <c r="T118" s="424"/>
      <c r="U118" s="270">
        <v>0</v>
      </c>
      <c r="V118" s="270">
        <v>0</v>
      </c>
      <c r="W118" s="148">
        <f>IFERROR(((V118/U118)*1),0)</f>
        <v>0</v>
      </c>
      <c r="X118" s="427"/>
      <c r="Y118" s="336"/>
    </row>
    <row r="119" spans="1:25" ht="15.75" hidden="1" thickBot="1" x14ac:dyDescent="0.3">
      <c r="A119" s="446"/>
      <c r="B119" s="447"/>
      <c r="C119" s="448"/>
      <c r="D119" s="448"/>
      <c r="E119" s="146" t="s">
        <v>287</v>
      </c>
      <c r="F119" s="233">
        <v>0</v>
      </c>
      <c r="G119" s="233">
        <v>0</v>
      </c>
      <c r="H119" s="147">
        <f t="shared" si="22"/>
        <v>0</v>
      </c>
      <c r="I119" s="217">
        <f t="shared" si="23"/>
        <v>0</v>
      </c>
      <c r="J119" s="270">
        <v>0</v>
      </c>
      <c r="K119" s="270">
        <v>0</v>
      </c>
      <c r="L119" s="269">
        <f t="shared" si="24"/>
        <v>0</v>
      </c>
      <c r="M119" s="217">
        <f t="shared" si="25"/>
        <v>0</v>
      </c>
      <c r="N119" s="449"/>
      <c r="O119" s="270">
        <v>0</v>
      </c>
      <c r="P119" s="270">
        <v>0</v>
      </c>
      <c r="Q119" s="269">
        <f t="shared" si="26"/>
        <v>0</v>
      </c>
      <c r="R119" s="217">
        <f t="shared" si="27"/>
        <v>0</v>
      </c>
      <c r="S119" s="443"/>
      <c r="T119" s="424"/>
      <c r="U119" s="270">
        <v>0</v>
      </c>
      <c r="V119" s="270">
        <v>0</v>
      </c>
      <c r="W119" s="148">
        <f>IFERROR(((V119/U119)*1),0)</f>
        <v>0</v>
      </c>
      <c r="X119" s="445"/>
      <c r="Y119" s="336"/>
    </row>
    <row r="120" spans="1:25" ht="15.75" hidden="1" thickBot="1" x14ac:dyDescent="0.3">
      <c r="A120" s="434" t="s">
        <v>288</v>
      </c>
      <c r="B120" s="435"/>
      <c r="C120" s="436"/>
      <c r="D120" s="266"/>
      <c r="E120" s="149"/>
      <c r="F120" s="235">
        <f>SUM(F115:F119)</f>
        <v>0</v>
      </c>
      <c r="G120" s="235">
        <f t="shared" ref="G120:H120" si="29">SUM(G115:G119)</f>
        <v>0</v>
      </c>
      <c r="H120" s="150">
        <f t="shared" si="29"/>
        <v>0</v>
      </c>
      <c r="I120" s="218">
        <v>1</v>
      </c>
      <c r="J120" s="204">
        <f t="shared" ref="J120:L120" si="30">SUM(J115:J119)</f>
        <v>0</v>
      </c>
      <c r="K120" s="204">
        <f t="shared" si="30"/>
        <v>0</v>
      </c>
      <c r="L120" s="204">
        <f t="shared" si="30"/>
        <v>0</v>
      </c>
      <c r="M120" s="218">
        <v>1</v>
      </c>
      <c r="N120" s="204">
        <f>N115</f>
        <v>0</v>
      </c>
      <c r="O120" s="204">
        <f t="shared" ref="O120:Q120" si="31">SUM(O115:O119)</f>
        <v>0</v>
      </c>
      <c r="P120" s="204">
        <f t="shared" si="31"/>
        <v>0</v>
      </c>
      <c r="Q120" s="204">
        <f t="shared" si="31"/>
        <v>0</v>
      </c>
      <c r="R120" s="218">
        <v>1</v>
      </c>
      <c r="S120" s="204">
        <f>S115</f>
        <v>0</v>
      </c>
      <c r="T120" s="214">
        <f>T115</f>
        <v>0</v>
      </c>
      <c r="U120" s="208">
        <f>SUM(U115:U119)</f>
        <v>0</v>
      </c>
      <c r="V120" s="209">
        <f>SUM(V115:V119)</f>
        <v>0</v>
      </c>
      <c r="W120" s="151">
        <f>IFERROR(((V120/U120)*1),0)</f>
        <v>0</v>
      </c>
      <c r="X120" s="293">
        <f>IFERROR(((1-(1-T120)*W120)*1),0)</f>
        <v>1</v>
      </c>
      <c r="Y120" s="336"/>
    </row>
    <row r="121" spans="1:25" ht="15.75" hidden="1" thickBot="1" x14ac:dyDescent="0.3">
      <c r="A121" s="446">
        <f>A115+1</f>
        <v>20</v>
      </c>
      <c r="B121" s="447"/>
      <c r="C121" s="448"/>
      <c r="D121" s="448"/>
      <c r="E121" s="146" t="s">
        <v>283</v>
      </c>
      <c r="F121" s="233">
        <v>0</v>
      </c>
      <c r="G121" s="233">
        <v>0</v>
      </c>
      <c r="H121" s="147">
        <f>F121+G121</f>
        <v>0</v>
      </c>
      <c r="I121" s="217" t="e">
        <f>H121/$H$126</f>
        <v>#DIV/0!</v>
      </c>
      <c r="J121" s="270">
        <v>0</v>
      </c>
      <c r="K121" s="270">
        <v>0</v>
      </c>
      <c r="L121" s="269">
        <f>J121+K121</f>
        <v>0</v>
      </c>
      <c r="M121" s="217" t="e">
        <f>L121/$L$126</f>
        <v>#DIV/0!</v>
      </c>
      <c r="N121" s="449">
        <v>0</v>
      </c>
      <c r="O121" s="270">
        <v>0</v>
      </c>
      <c r="P121" s="270">
        <v>0</v>
      </c>
      <c r="Q121" s="269">
        <f>O121+P121</f>
        <v>0</v>
      </c>
      <c r="R121" s="217" t="e">
        <f>Q121/$Q$126</f>
        <v>#DIV/0!</v>
      </c>
      <c r="S121" s="443">
        <f>N126-Q126</f>
        <v>0</v>
      </c>
      <c r="T121" s="424">
        <f>IFERROR((S121/N126),0)</f>
        <v>0</v>
      </c>
      <c r="U121" s="270">
        <v>0</v>
      </c>
      <c r="V121" s="270">
        <v>0</v>
      </c>
      <c r="W121" s="148">
        <f>IFERROR(((V121/U121)*1),0)</f>
        <v>0</v>
      </c>
      <c r="X121" s="425"/>
      <c r="Y121" s="336"/>
    </row>
    <row r="122" spans="1:25" ht="15.75" hidden="1" thickBot="1" x14ac:dyDescent="0.3">
      <c r="A122" s="446"/>
      <c r="B122" s="447"/>
      <c r="C122" s="448"/>
      <c r="D122" s="448"/>
      <c r="E122" s="146" t="s">
        <v>284</v>
      </c>
      <c r="F122" s="233">
        <v>0</v>
      </c>
      <c r="G122" s="233">
        <v>0</v>
      </c>
      <c r="H122" s="147">
        <f t="shared" ref="H122:H125" si="32">F122+G122</f>
        <v>0</v>
      </c>
      <c r="I122" s="217" t="e">
        <f t="shared" ref="I122:I125" si="33">H122/$H$126</f>
        <v>#DIV/0!</v>
      </c>
      <c r="J122" s="270">
        <v>0</v>
      </c>
      <c r="K122" s="270">
        <v>0</v>
      </c>
      <c r="L122" s="269">
        <f t="shared" ref="L122:L125" si="34">J122+K122</f>
        <v>0</v>
      </c>
      <c r="M122" s="217" t="e">
        <f t="shared" ref="M122:M125" si="35">L122/$L$126</f>
        <v>#DIV/0!</v>
      </c>
      <c r="N122" s="449"/>
      <c r="O122" s="270">
        <v>0</v>
      </c>
      <c r="P122" s="270">
        <v>0</v>
      </c>
      <c r="Q122" s="269">
        <f t="shared" ref="Q122:Q125" si="36">O122+P122</f>
        <v>0</v>
      </c>
      <c r="R122" s="217" t="e">
        <f t="shared" ref="R122:R125" si="37">Q122/$Q$126</f>
        <v>#DIV/0!</v>
      </c>
      <c r="S122" s="443"/>
      <c r="T122" s="424"/>
      <c r="U122" s="270">
        <v>0</v>
      </c>
      <c r="V122" s="270">
        <v>0</v>
      </c>
      <c r="W122" s="148">
        <f t="shared" ref="W122:W123" si="38">IFERROR(((V122/U122)*1),0)</f>
        <v>0</v>
      </c>
      <c r="X122" s="427"/>
      <c r="Y122" s="336"/>
    </row>
    <row r="123" spans="1:25" ht="15.75" hidden="1" thickBot="1" x14ac:dyDescent="0.3">
      <c r="A123" s="446"/>
      <c r="B123" s="447"/>
      <c r="C123" s="448"/>
      <c r="D123" s="448"/>
      <c r="E123" s="146" t="s">
        <v>285</v>
      </c>
      <c r="F123" s="233">
        <v>0</v>
      </c>
      <c r="G123" s="233">
        <v>0</v>
      </c>
      <c r="H123" s="147">
        <f t="shared" si="32"/>
        <v>0</v>
      </c>
      <c r="I123" s="217" t="e">
        <f t="shared" si="33"/>
        <v>#DIV/0!</v>
      </c>
      <c r="J123" s="270">
        <v>0</v>
      </c>
      <c r="K123" s="270">
        <v>0</v>
      </c>
      <c r="L123" s="269">
        <f t="shared" si="34"/>
        <v>0</v>
      </c>
      <c r="M123" s="217" t="e">
        <f t="shared" si="35"/>
        <v>#DIV/0!</v>
      </c>
      <c r="N123" s="449"/>
      <c r="O123" s="270">
        <v>0</v>
      </c>
      <c r="P123" s="270">
        <v>0</v>
      </c>
      <c r="Q123" s="269">
        <f t="shared" si="36"/>
        <v>0</v>
      </c>
      <c r="R123" s="217" t="e">
        <f t="shared" si="37"/>
        <v>#DIV/0!</v>
      </c>
      <c r="S123" s="443"/>
      <c r="T123" s="424"/>
      <c r="U123" s="270">
        <v>0</v>
      </c>
      <c r="V123" s="270">
        <v>0</v>
      </c>
      <c r="W123" s="148">
        <f t="shared" si="38"/>
        <v>0</v>
      </c>
      <c r="X123" s="427"/>
      <c r="Y123" s="336"/>
    </row>
    <row r="124" spans="1:25" ht="15.75" hidden="1" thickBot="1" x14ac:dyDescent="0.3">
      <c r="A124" s="446"/>
      <c r="B124" s="447"/>
      <c r="C124" s="448"/>
      <c r="D124" s="448"/>
      <c r="E124" s="146" t="s">
        <v>286</v>
      </c>
      <c r="F124" s="233">
        <v>0</v>
      </c>
      <c r="G124" s="233">
        <v>0</v>
      </c>
      <c r="H124" s="147">
        <f t="shared" si="32"/>
        <v>0</v>
      </c>
      <c r="I124" s="217" t="e">
        <f t="shared" si="33"/>
        <v>#DIV/0!</v>
      </c>
      <c r="J124" s="270">
        <v>0</v>
      </c>
      <c r="K124" s="270">
        <v>0</v>
      </c>
      <c r="L124" s="269">
        <f t="shared" si="34"/>
        <v>0</v>
      </c>
      <c r="M124" s="217" t="e">
        <f t="shared" si="35"/>
        <v>#DIV/0!</v>
      </c>
      <c r="N124" s="449"/>
      <c r="O124" s="270">
        <v>0</v>
      </c>
      <c r="P124" s="270">
        <v>0</v>
      </c>
      <c r="Q124" s="269">
        <f t="shared" si="36"/>
        <v>0</v>
      </c>
      <c r="R124" s="217" t="e">
        <f t="shared" si="37"/>
        <v>#DIV/0!</v>
      </c>
      <c r="S124" s="443"/>
      <c r="T124" s="424"/>
      <c r="U124" s="270">
        <v>0</v>
      </c>
      <c r="V124" s="270">
        <v>0</v>
      </c>
      <c r="W124" s="148">
        <f>IFERROR(((V124/U124)*1),0)</f>
        <v>0</v>
      </c>
      <c r="X124" s="427"/>
      <c r="Y124" s="336"/>
    </row>
    <row r="125" spans="1:25" ht="15.75" hidden="1" thickBot="1" x14ac:dyDescent="0.3">
      <c r="A125" s="446"/>
      <c r="B125" s="447"/>
      <c r="C125" s="448"/>
      <c r="D125" s="448"/>
      <c r="E125" s="146" t="s">
        <v>287</v>
      </c>
      <c r="F125" s="233">
        <v>0</v>
      </c>
      <c r="G125" s="233">
        <v>0</v>
      </c>
      <c r="H125" s="147">
        <f t="shared" si="32"/>
        <v>0</v>
      </c>
      <c r="I125" s="217" t="e">
        <f t="shared" si="33"/>
        <v>#DIV/0!</v>
      </c>
      <c r="J125" s="270">
        <v>0</v>
      </c>
      <c r="K125" s="270">
        <v>0</v>
      </c>
      <c r="L125" s="269">
        <f t="shared" si="34"/>
        <v>0</v>
      </c>
      <c r="M125" s="217" t="e">
        <f t="shared" si="35"/>
        <v>#DIV/0!</v>
      </c>
      <c r="N125" s="449"/>
      <c r="O125" s="270">
        <v>0</v>
      </c>
      <c r="P125" s="270">
        <v>0</v>
      </c>
      <c r="Q125" s="269">
        <f t="shared" si="36"/>
        <v>0</v>
      </c>
      <c r="R125" s="217" t="e">
        <f t="shared" si="37"/>
        <v>#DIV/0!</v>
      </c>
      <c r="S125" s="443"/>
      <c r="T125" s="424"/>
      <c r="U125" s="270">
        <v>0</v>
      </c>
      <c r="V125" s="270">
        <v>0</v>
      </c>
      <c r="W125" s="148">
        <f>IFERROR(((V125/U125)*1),0)</f>
        <v>0</v>
      </c>
      <c r="X125" s="445"/>
      <c r="Y125" s="336"/>
    </row>
    <row r="126" spans="1:25" ht="15.75" hidden="1" thickBot="1" x14ac:dyDescent="0.3">
      <c r="A126" s="434" t="s">
        <v>288</v>
      </c>
      <c r="B126" s="435"/>
      <c r="C126" s="436"/>
      <c r="D126" s="266"/>
      <c r="E126" s="149"/>
      <c r="F126" s="235">
        <f>SUM(F121:F125)</f>
        <v>0</v>
      </c>
      <c r="G126" s="235">
        <f t="shared" ref="G126:H126" si="39">SUM(G121:G125)</f>
        <v>0</v>
      </c>
      <c r="H126" s="150">
        <f t="shared" si="39"/>
        <v>0</v>
      </c>
      <c r="I126" s="218">
        <v>1</v>
      </c>
      <c r="J126" s="204">
        <f t="shared" ref="J126:L126" si="40">SUM(J121:J125)</f>
        <v>0</v>
      </c>
      <c r="K126" s="204">
        <f t="shared" si="40"/>
        <v>0</v>
      </c>
      <c r="L126" s="204">
        <f t="shared" si="40"/>
        <v>0</v>
      </c>
      <c r="M126" s="218">
        <v>1</v>
      </c>
      <c r="N126" s="204">
        <f>N121</f>
        <v>0</v>
      </c>
      <c r="O126" s="204">
        <f t="shared" ref="O126:Q126" si="41">SUM(O121:O125)</f>
        <v>0</v>
      </c>
      <c r="P126" s="204">
        <f t="shared" si="41"/>
        <v>0</v>
      </c>
      <c r="Q126" s="204">
        <f t="shared" si="41"/>
        <v>0</v>
      </c>
      <c r="R126" s="218">
        <v>1</v>
      </c>
      <c r="S126" s="204">
        <f>S121</f>
        <v>0</v>
      </c>
      <c r="T126" s="214">
        <f>T121</f>
        <v>0</v>
      </c>
      <c r="U126" s="208">
        <f>SUM(U121:U125)</f>
        <v>0</v>
      </c>
      <c r="V126" s="209">
        <f>SUM(V121:V125)</f>
        <v>0</v>
      </c>
      <c r="W126" s="151">
        <f>IFERROR(((V126/U126)*1),0)</f>
        <v>0</v>
      </c>
      <c r="X126" s="293">
        <f>IFERROR(((1-(1-T126)*W126)*1),0)</f>
        <v>1</v>
      </c>
      <c r="Y126" s="336"/>
    </row>
    <row r="127" spans="1:25" ht="15.75" hidden="1" thickBot="1" x14ac:dyDescent="0.3">
      <c r="A127" s="446">
        <f>A121+1</f>
        <v>21</v>
      </c>
      <c r="B127" s="447"/>
      <c r="C127" s="448"/>
      <c r="D127" s="448"/>
      <c r="E127" s="146" t="s">
        <v>283</v>
      </c>
      <c r="F127" s="233">
        <v>0</v>
      </c>
      <c r="G127" s="233">
        <v>0</v>
      </c>
      <c r="H127" s="147">
        <f>F127+G127</f>
        <v>0</v>
      </c>
      <c r="I127" s="217" t="e">
        <f>H127/$H$132</f>
        <v>#DIV/0!</v>
      </c>
      <c r="J127" s="270">
        <v>0</v>
      </c>
      <c r="K127" s="270">
        <v>0</v>
      </c>
      <c r="L127" s="269">
        <f>J127+K127</f>
        <v>0</v>
      </c>
      <c r="M127" s="217" t="e">
        <f>L127/$L$132</f>
        <v>#DIV/0!</v>
      </c>
      <c r="N127" s="449">
        <v>0</v>
      </c>
      <c r="O127" s="270">
        <v>0</v>
      </c>
      <c r="P127" s="270">
        <v>0</v>
      </c>
      <c r="Q127" s="269">
        <f>O127+P127</f>
        <v>0</v>
      </c>
      <c r="R127" s="217" t="e">
        <f>Q127/$Q$132</f>
        <v>#DIV/0!</v>
      </c>
      <c r="S127" s="443">
        <f>N132-Q132</f>
        <v>0</v>
      </c>
      <c r="T127" s="424">
        <f>IFERROR((S127/N132),0)</f>
        <v>0</v>
      </c>
      <c r="U127" s="270">
        <v>0</v>
      </c>
      <c r="V127" s="270">
        <v>0</v>
      </c>
      <c r="W127" s="148">
        <f>IFERROR(((V127/U127)*1),0)</f>
        <v>0</v>
      </c>
      <c r="X127" s="425"/>
      <c r="Y127" s="336"/>
    </row>
    <row r="128" spans="1:25" ht="15.75" hidden="1" thickBot="1" x14ac:dyDescent="0.3">
      <c r="A128" s="446"/>
      <c r="B128" s="447"/>
      <c r="C128" s="448"/>
      <c r="D128" s="448"/>
      <c r="E128" s="146" t="s">
        <v>284</v>
      </c>
      <c r="F128" s="233">
        <v>0</v>
      </c>
      <c r="G128" s="233">
        <v>0</v>
      </c>
      <c r="H128" s="147">
        <f t="shared" ref="H128:H131" si="42">F128+G128</f>
        <v>0</v>
      </c>
      <c r="I128" s="217" t="e">
        <f t="shared" ref="I128:I131" si="43">H128/$H$132</f>
        <v>#DIV/0!</v>
      </c>
      <c r="J128" s="270">
        <v>0</v>
      </c>
      <c r="K128" s="270">
        <v>0</v>
      </c>
      <c r="L128" s="269">
        <f t="shared" ref="L128:L131" si="44">J128+K128</f>
        <v>0</v>
      </c>
      <c r="M128" s="217" t="e">
        <f t="shared" ref="M128:M131" si="45">L128/$L$132</f>
        <v>#DIV/0!</v>
      </c>
      <c r="N128" s="449"/>
      <c r="O128" s="270">
        <v>0</v>
      </c>
      <c r="P128" s="270">
        <v>0</v>
      </c>
      <c r="Q128" s="269">
        <f t="shared" ref="Q128:Q131" si="46">O128+P128</f>
        <v>0</v>
      </c>
      <c r="R128" s="217" t="e">
        <f t="shared" ref="R128:R131" si="47">Q128/$Q$132</f>
        <v>#DIV/0!</v>
      </c>
      <c r="S128" s="443"/>
      <c r="T128" s="424"/>
      <c r="U128" s="270">
        <v>0</v>
      </c>
      <c r="V128" s="270">
        <v>0</v>
      </c>
      <c r="W128" s="148">
        <f t="shared" ref="W128:W129" si="48">IFERROR(((V128/U128)*1),0)</f>
        <v>0</v>
      </c>
      <c r="X128" s="427"/>
      <c r="Y128" s="336"/>
    </row>
    <row r="129" spans="1:25" ht="15.75" hidden="1" thickBot="1" x14ac:dyDescent="0.3">
      <c r="A129" s="446"/>
      <c r="B129" s="447"/>
      <c r="C129" s="448"/>
      <c r="D129" s="448"/>
      <c r="E129" s="146" t="s">
        <v>285</v>
      </c>
      <c r="F129" s="233">
        <v>0</v>
      </c>
      <c r="G129" s="233">
        <v>0</v>
      </c>
      <c r="H129" s="147">
        <f t="shared" si="42"/>
        <v>0</v>
      </c>
      <c r="I129" s="217" t="e">
        <f t="shared" si="43"/>
        <v>#DIV/0!</v>
      </c>
      <c r="J129" s="270">
        <v>0</v>
      </c>
      <c r="K129" s="270">
        <v>0</v>
      </c>
      <c r="L129" s="269">
        <f t="shared" si="44"/>
        <v>0</v>
      </c>
      <c r="M129" s="217" t="e">
        <f t="shared" si="45"/>
        <v>#DIV/0!</v>
      </c>
      <c r="N129" s="449"/>
      <c r="O129" s="270">
        <v>0</v>
      </c>
      <c r="P129" s="270">
        <v>0</v>
      </c>
      <c r="Q129" s="269">
        <f t="shared" si="46"/>
        <v>0</v>
      </c>
      <c r="R129" s="217" t="e">
        <f t="shared" si="47"/>
        <v>#DIV/0!</v>
      </c>
      <c r="S129" s="443"/>
      <c r="T129" s="424"/>
      <c r="U129" s="270">
        <v>0</v>
      </c>
      <c r="V129" s="270">
        <v>0</v>
      </c>
      <c r="W129" s="148">
        <f t="shared" si="48"/>
        <v>0</v>
      </c>
      <c r="X129" s="427"/>
      <c r="Y129" s="336"/>
    </row>
    <row r="130" spans="1:25" ht="15.75" hidden="1" thickBot="1" x14ac:dyDescent="0.3">
      <c r="A130" s="446"/>
      <c r="B130" s="447"/>
      <c r="C130" s="448"/>
      <c r="D130" s="448"/>
      <c r="E130" s="146" t="s">
        <v>286</v>
      </c>
      <c r="F130" s="233">
        <v>0</v>
      </c>
      <c r="G130" s="233">
        <v>0</v>
      </c>
      <c r="H130" s="147">
        <f t="shared" si="42"/>
        <v>0</v>
      </c>
      <c r="I130" s="217" t="e">
        <f t="shared" si="43"/>
        <v>#DIV/0!</v>
      </c>
      <c r="J130" s="270">
        <v>0</v>
      </c>
      <c r="K130" s="270">
        <v>0</v>
      </c>
      <c r="L130" s="269">
        <f t="shared" si="44"/>
        <v>0</v>
      </c>
      <c r="M130" s="217" t="e">
        <f t="shared" si="45"/>
        <v>#DIV/0!</v>
      </c>
      <c r="N130" s="449"/>
      <c r="O130" s="270">
        <v>0</v>
      </c>
      <c r="P130" s="270">
        <v>0</v>
      </c>
      <c r="Q130" s="269">
        <f t="shared" si="46"/>
        <v>0</v>
      </c>
      <c r="R130" s="217" t="e">
        <f t="shared" si="47"/>
        <v>#DIV/0!</v>
      </c>
      <c r="S130" s="443"/>
      <c r="T130" s="424"/>
      <c r="U130" s="270">
        <v>0</v>
      </c>
      <c r="V130" s="270">
        <v>0</v>
      </c>
      <c r="W130" s="148">
        <f>IFERROR(((V130/U130)*1),0)</f>
        <v>0</v>
      </c>
      <c r="X130" s="427"/>
      <c r="Y130" s="336"/>
    </row>
    <row r="131" spans="1:25" ht="15.75" hidden="1" thickBot="1" x14ac:dyDescent="0.3">
      <c r="A131" s="446"/>
      <c r="B131" s="447"/>
      <c r="C131" s="448"/>
      <c r="D131" s="448"/>
      <c r="E131" s="146" t="s">
        <v>287</v>
      </c>
      <c r="F131" s="233">
        <v>0</v>
      </c>
      <c r="G131" s="233">
        <v>0</v>
      </c>
      <c r="H131" s="147">
        <f t="shared" si="42"/>
        <v>0</v>
      </c>
      <c r="I131" s="217" t="e">
        <f t="shared" si="43"/>
        <v>#DIV/0!</v>
      </c>
      <c r="J131" s="270">
        <v>0</v>
      </c>
      <c r="K131" s="270">
        <v>0</v>
      </c>
      <c r="L131" s="269">
        <f t="shared" si="44"/>
        <v>0</v>
      </c>
      <c r="M131" s="217" t="e">
        <f t="shared" si="45"/>
        <v>#DIV/0!</v>
      </c>
      <c r="N131" s="449"/>
      <c r="O131" s="270">
        <v>0</v>
      </c>
      <c r="P131" s="270">
        <v>0</v>
      </c>
      <c r="Q131" s="269">
        <f t="shared" si="46"/>
        <v>0</v>
      </c>
      <c r="R131" s="217" t="e">
        <f t="shared" si="47"/>
        <v>#DIV/0!</v>
      </c>
      <c r="S131" s="443"/>
      <c r="T131" s="424"/>
      <c r="U131" s="270">
        <v>0</v>
      </c>
      <c r="V131" s="270">
        <v>0</v>
      </c>
      <c r="W131" s="148">
        <f>IFERROR(((V131/U131)*1),0)</f>
        <v>0</v>
      </c>
      <c r="X131" s="445"/>
      <c r="Y131" s="336"/>
    </row>
    <row r="132" spans="1:25" ht="15.75" hidden="1" thickBot="1" x14ac:dyDescent="0.3">
      <c r="A132" s="434" t="s">
        <v>288</v>
      </c>
      <c r="B132" s="435"/>
      <c r="C132" s="436"/>
      <c r="D132" s="266"/>
      <c r="E132" s="149"/>
      <c r="F132" s="235">
        <f>SUM(F127:F131)</f>
        <v>0</v>
      </c>
      <c r="G132" s="235">
        <f t="shared" ref="G132:H132" si="49">SUM(G127:G131)</f>
        <v>0</v>
      </c>
      <c r="H132" s="150">
        <f t="shared" si="49"/>
        <v>0</v>
      </c>
      <c r="I132" s="218">
        <v>1</v>
      </c>
      <c r="J132" s="204">
        <f t="shared" ref="J132:L132" si="50">SUM(J127:J131)</f>
        <v>0</v>
      </c>
      <c r="K132" s="204">
        <f t="shared" si="50"/>
        <v>0</v>
      </c>
      <c r="L132" s="204">
        <f t="shared" si="50"/>
        <v>0</v>
      </c>
      <c r="M132" s="218">
        <v>1</v>
      </c>
      <c r="N132" s="204">
        <f>N127</f>
        <v>0</v>
      </c>
      <c r="O132" s="204">
        <f t="shared" ref="O132:Q132" si="51">SUM(O127:O131)</f>
        <v>0</v>
      </c>
      <c r="P132" s="204">
        <f t="shared" si="51"/>
        <v>0</v>
      </c>
      <c r="Q132" s="204">
        <f t="shared" si="51"/>
        <v>0</v>
      </c>
      <c r="R132" s="218">
        <v>1</v>
      </c>
      <c r="S132" s="204">
        <f>S127</f>
        <v>0</v>
      </c>
      <c r="T132" s="214">
        <f>T127</f>
        <v>0</v>
      </c>
      <c r="U132" s="208">
        <f>SUM(U127:U131)</f>
        <v>0</v>
      </c>
      <c r="V132" s="209">
        <f>SUM(V127:V131)</f>
        <v>0</v>
      </c>
      <c r="W132" s="151">
        <f>IFERROR(((V132/U132)*1),0)</f>
        <v>0</v>
      </c>
      <c r="X132" s="293">
        <f>IFERROR(((1-(1-T132)*W132)*1),0)</f>
        <v>1</v>
      </c>
      <c r="Y132" s="336"/>
    </row>
    <row r="133" spans="1:25" ht="15.75" hidden="1" thickBot="1" x14ac:dyDescent="0.3">
      <c r="A133" s="446">
        <f>A127+1</f>
        <v>22</v>
      </c>
      <c r="B133" s="447"/>
      <c r="C133" s="448"/>
      <c r="D133" s="448"/>
      <c r="E133" s="146" t="s">
        <v>283</v>
      </c>
      <c r="F133" s="233">
        <v>0</v>
      </c>
      <c r="G133" s="233">
        <v>0</v>
      </c>
      <c r="H133" s="147">
        <f>F133+G133</f>
        <v>0</v>
      </c>
      <c r="I133" s="217" t="e">
        <f>H133/$H$138</f>
        <v>#DIV/0!</v>
      </c>
      <c r="J133" s="270">
        <v>0</v>
      </c>
      <c r="K133" s="270">
        <v>0</v>
      </c>
      <c r="L133" s="269">
        <f>J133+K133</f>
        <v>0</v>
      </c>
      <c r="M133" s="217" t="e">
        <f>L133/$L$138</f>
        <v>#DIV/0!</v>
      </c>
      <c r="N133" s="449">
        <v>0</v>
      </c>
      <c r="O133" s="270">
        <v>0</v>
      </c>
      <c r="P133" s="270">
        <v>0</v>
      </c>
      <c r="Q133" s="269">
        <f>O133+P133</f>
        <v>0</v>
      </c>
      <c r="R133" s="217" t="e">
        <f>Q133/$Q$138</f>
        <v>#DIV/0!</v>
      </c>
      <c r="S133" s="443">
        <f>N138-Q138</f>
        <v>0</v>
      </c>
      <c r="T133" s="424">
        <f>IFERROR((S133/N138),0)</f>
        <v>0</v>
      </c>
      <c r="U133" s="270">
        <v>0</v>
      </c>
      <c r="V133" s="270">
        <v>0</v>
      </c>
      <c r="W133" s="148">
        <f>IFERROR(((V133/U133)*1),0)</f>
        <v>0</v>
      </c>
      <c r="X133" s="425"/>
      <c r="Y133" s="336"/>
    </row>
    <row r="134" spans="1:25" ht="15.75" hidden="1" thickBot="1" x14ac:dyDescent="0.3">
      <c r="A134" s="446"/>
      <c r="B134" s="447"/>
      <c r="C134" s="448"/>
      <c r="D134" s="448"/>
      <c r="E134" s="146" t="s">
        <v>284</v>
      </c>
      <c r="F134" s="233">
        <v>0</v>
      </c>
      <c r="G134" s="233">
        <v>0</v>
      </c>
      <c r="H134" s="147">
        <f t="shared" ref="H134:H137" si="52">F134+G134</f>
        <v>0</v>
      </c>
      <c r="I134" s="217" t="e">
        <f t="shared" ref="I134:I137" si="53">H134/$H$138</f>
        <v>#DIV/0!</v>
      </c>
      <c r="J134" s="270">
        <v>0</v>
      </c>
      <c r="K134" s="270">
        <v>0</v>
      </c>
      <c r="L134" s="269">
        <f t="shared" ref="L134:L137" si="54">J134+K134</f>
        <v>0</v>
      </c>
      <c r="M134" s="217" t="e">
        <f t="shared" ref="M134:M137" si="55">L134/$L$138</f>
        <v>#DIV/0!</v>
      </c>
      <c r="N134" s="449"/>
      <c r="O134" s="270">
        <v>0</v>
      </c>
      <c r="P134" s="270">
        <v>0</v>
      </c>
      <c r="Q134" s="269">
        <f t="shared" ref="Q134:Q137" si="56">O134+P134</f>
        <v>0</v>
      </c>
      <c r="R134" s="217" t="e">
        <f t="shared" ref="R134:R137" si="57">Q134/$Q$138</f>
        <v>#DIV/0!</v>
      </c>
      <c r="S134" s="443"/>
      <c r="T134" s="424"/>
      <c r="U134" s="270">
        <v>0</v>
      </c>
      <c r="V134" s="270">
        <v>0</v>
      </c>
      <c r="W134" s="148">
        <f t="shared" ref="W134:W135" si="58">IFERROR(((V134/U134)*1),0)</f>
        <v>0</v>
      </c>
      <c r="X134" s="427"/>
      <c r="Y134" s="336"/>
    </row>
    <row r="135" spans="1:25" ht="15.75" hidden="1" thickBot="1" x14ac:dyDescent="0.3">
      <c r="A135" s="446"/>
      <c r="B135" s="447"/>
      <c r="C135" s="448"/>
      <c r="D135" s="448"/>
      <c r="E135" s="146" t="s">
        <v>285</v>
      </c>
      <c r="F135" s="233">
        <v>0</v>
      </c>
      <c r="G135" s="233">
        <v>0</v>
      </c>
      <c r="H135" s="147">
        <f t="shared" si="52"/>
        <v>0</v>
      </c>
      <c r="I135" s="217" t="e">
        <f t="shared" si="53"/>
        <v>#DIV/0!</v>
      </c>
      <c r="J135" s="270">
        <v>0</v>
      </c>
      <c r="K135" s="270">
        <v>0</v>
      </c>
      <c r="L135" s="269">
        <f t="shared" si="54"/>
        <v>0</v>
      </c>
      <c r="M135" s="217" t="e">
        <f t="shared" si="55"/>
        <v>#DIV/0!</v>
      </c>
      <c r="N135" s="449"/>
      <c r="O135" s="270">
        <v>0</v>
      </c>
      <c r="P135" s="270">
        <v>0</v>
      </c>
      <c r="Q135" s="269">
        <f t="shared" si="56"/>
        <v>0</v>
      </c>
      <c r="R135" s="217" t="e">
        <f t="shared" si="57"/>
        <v>#DIV/0!</v>
      </c>
      <c r="S135" s="443"/>
      <c r="T135" s="424"/>
      <c r="U135" s="270">
        <v>0</v>
      </c>
      <c r="V135" s="270">
        <v>0</v>
      </c>
      <c r="W135" s="148">
        <f t="shared" si="58"/>
        <v>0</v>
      </c>
      <c r="X135" s="427"/>
      <c r="Y135" s="336"/>
    </row>
    <row r="136" spans="1:25" ht="15.75" hidden="1" thickBot="1" x14ac:dyDescent="0.3">
      <c r="A136" s="446"/>
      <c r="B136" s="447"/>
      <c r="C136" s="448"/>
      <c r="D136" s="448"/>
      <c r="E136" s="146" t="s">
        <v>286</v>
      </c>
      <c r="F136" s="233">
        <v>0</v>
      </c>
      <c r="G136" s="233">
        <v>0</v>
      </c>
      <c r="H136" s="147">
        <f t="shared" si="52"/>
        <v>0</v>
      </c>
      <c r="I136" s="217" t="e">
        <f t="shared" si="53"/>
        <v>#DIV/0!</v>
      </c>
      <c r="J136" s="270">
        <v>0</v>
      </c>
      <c r="K136" s="270">
        <v>0</v>
      </c>
      <c r="L136" s="269">
        <f t="shared" si="54"/>
        <v>0</v>
      </c>
      <c r="M136" s="217" t="e">
        <f t="shared" si="55"/>
        <v>#DIV/0!</v>
      </c>
      <c r="N136" s="449"/>
      <c r="O136" s="270">
        <v>0</v>
      </c>
      <c r="P136" s="270">
        <v>0</v>
      </c>
      <c r="Q136" s="269">
        <f t="shared" si="56"/>
        <v>0</v>
      </c>
      <c r="R136" s="217" t="e">
        <f t="shared" si="57"/>
        <v>#DIV/0!</v>
      </c>
      <c r="S136" s="443"/>
      <c r="T136" s="424"/>
      <c r="U136" s="270">
        <v>0</v>
      </c>
      <c r="V136" s="270">
        <v>0</v>
      </c>
      <c r="W136" s="148">
        <f>IFERROR(((V136/U136)*1),0)</f>
        <v>0</v>
      </c>
      <c r="X136" s="427"/>
      <c r="Y136" s="336"/>
    </row>
    <row r="137" spans="1:25" ht="15.75" hidden="1" thickBot="1" x14ac:dyDescent="0.3">
      <c r="A137" s="446"/>
      <c r="B137" s="447"/>
      <c r="C137" s="448"/>
      <c r="D137" s="448"/>
      <c r="E137" s="146" t="s">
        <v>287</v>
      </c>
      <c r="F137" s="233">
        <v>0</v>
      </c>
      <c r="G137" s="233">
        <v>0</v>
      </c>
      <c r="H137" s="147">
        <f t="shared" si="52"/>
        <v>0</v>
      </c>
      <c r="I137" s="217" t="e">
        <f t="shared" si="53"/>
        <v>#DIV/0!</v>
      </c>
      <c r="J137" s="270">
        <v>0</v>
      </c>
      <c r="K137" s="270">
        <v>0</v>
      </c>
      <c r="L137" s="269">
        <f t="shared" si="54"/>
        <v>0</v>
      </c>
      <c r="M137" s="217" t="e">
        <f t="shared" si="55"/>
        <v>#DIV/0!</v>
      </c>
      <c r="N137" s="449"/>
      <c r="O137" s="270">
        <v>0</v>
      </c>
      <c r="P137" s="270">
        <v>0</v>
      </c>
      <c r="Q137" s="269">
        <f t="shared" si="56"/>
        <v>0</v>
      </c>
      <c r="R137" s="217" t="e">
        <f t="shared" si="57"/>
        <v>#DIV/0!</v>
      </c>
      <c r="S137" s="443"/>
      <c r="T137" s="424"/>
      <c r="U137" s="270">
        <v>0</v>
      </c>
      <c r="V137" s="270">
        <v>0</v>
      </c>
      <c r="W137" s="148">
        <f>IFERROR(((V137/U137)*1),0)</f>
        <v>0</v>
      </c>
      <c r="X137" s="445"/>
      <c r="Y137" s="336"/>
    </row>
    <row r="138" spans="1:25" ht="15.75" hidden="1" thickBot="1" x14ac:dyDescent="0.3">
      <c r="A138" s="434" t="s">
        <v>288</v>
      </c>
      <c r="B138" s="435"/>
      <c r="C138" s="436"/>
      <c r="D138" s="266"/>
      <c r="E138" s="149"/>
      <c r="F138" s="235">
        <f>SUM(F133:F137)</f>
        <v>0</v>
      </c>
      <c r="G138" s="235">
        <f t="shared" ref="G138:H138" si="59">SUM(G133:G137)</f>
        <v>0</v>
      </c>
      <c r="H138" s="150">
        <f t="shared" si="59"/>
        <v>0</v>
      </c>
      <c r="I138" s="218">
        <v>1</v>
      </c>
      <c r="J138" s="204">
        <f t="shared" ref="J138:L138" si="60">SUM(J133:J137)</f>
        <v>0</v>
      </c>
      <c r="K138" s="204">
        <f t="shared" si="60"/>
        <v>0</v>
      </c>
      <c r="L138" s="204">
        <f t="shared" si="60"/>
        <v>0</v>
      </c>
      <c r="M138" s="218">
        <v>1</v>
      </c>
      <c r="N138" s="204">
        <f>N133</f>
        <v>0</v>
      </c>
      <c r="O138" s="204">
        <f t="shared" ref="O138:Q138" si="61">SUM(O133:O137)</f>
        <v>0</v>
      </c>
      <c r="P138" s="204">
        <f t="shared" si="61"/>
        <v>0</v>
      </c>
      <c r="Q138" s="204">
        <f t="shared" si="61"/>
        <v>0</v>
      </c>
      <c r="R138" s="218">
        <v>1</v>
      </c>
      <c r="S138" s="204">
        <f>S133</f>
        <v>0</v>
      </c>
      <c r="T138" s="214">
        <f>T133</f>
        <v>0</v>
      </c>
      <c r="U138" s="208">
        <f>SUM(U133:U137)</f>
        <v>0</v>
      </c>
      <c r="V138" s="209">
        <f>SUM(V133:V137)</f>
        <v>0</v>
      </c>
      <c r="W138" s="151">
        <f>IFERROR(((V138/U138)*1),0)</f>
        <v>0</v>
      </c>
      <c r="X138" s="293">
        <f>IFERROR(((1-(1-T138)*W138)*1),0)</f>
        <v>1</v>
      </c>
      <c r="Y138" s="336"/>
    </row>
    <row r="139" spans="1:25" ht="15.75" hidden="1" thickBot="1" x14ac:dyDescent="0.3">
      <c r="A139" s="446">
        <f>A133+1</f>
        <v>23</v>
      </c>
      <c r="B139" s="447"/>
      <c r="C139" s="448"/>
      <c r="D139" s="448"/>
      <c r="E139" s="146" t="s">
        <v>283</v>
      </c>
      <c r="F139" s="233">
        <v>0</v>
      </c>
      <c r="G139" s="233">
        <v>0</v>
      </c>
      <c r="H139" s="147">
        <f>F139+G139</f>
        <v>0</v>
      </c>
      <c r="I139" s="217" t="e">
        <f>H139/$H$144</f>
        <v>#DIV/0!</v>
      </c>
      <c r="J139" s="270">
        <v>0</v>
      </c>
      <c r="K139" s="270">
        <v>0</v>
      </c>
      <c r="L139" s="269">
        <f>J139+K139</f>
        <v>0</v>
      </c>
      <c r="M139" s="217" t="e">
        <f>L139/$L$144</f>
        <v>#DIV/0!</v>
      </c>
      <c r="N139" s="449">
        <v>0</v>
      </c>
      <c r="O139" s="270">
        <v>0</v>
      </c>
      <c r="P139" s="270">
        <v>0</v>
      </c>
      <c r="Q139" s="269">
        <f>O139+P139</f>
        <v>0</v>
      </c>
      <c r="R139" s="217" t="e">
        <f>Q139/$Q$144</f>
        <v>#DIV/0!</v>
      </c>
      <c r="S139" s="443">
        <f>N144-Q144</f>
        <v>0</v>
      </c>
      <c r="T139" s="424">
        <f>IFERROR((S139/N144),0)</f>
        <v>0</v>
      </c>
      <c r="U139" s="270">
        <v>0</v>
      </c>
      <c r="V139" s="270">
        <v>0</v>
      </c>
      <c r="W139" s="148">
        <f>IFERROR(((V139/U139)*1),0)</f>
        <v>0</v>
      </c>
      <c r="X139" s="425"/>
      <c r="Y139" s="336"/>
    </row>
    <row r="140" spans="1:25" ht="15.75" hidden="1" thickBot="1" x14ac:dyDescent="0.3">
      <c r="A140" s="446"/>
      <c r="B140" s="447"/>
      <c r="C140" s="448"/>
      <c r="D140" s="448"/>
      <c r="E140" s="146" t="s">
        <v>284</v>
      </c>
      <c r="F140" s="233">
        <v>0</v>
      </c>
      <c r="G140" s="233">
        <v>0</v>
      </c>
      <c r="H140" s="147">
        <f t="shared" ref="H140:H143" si="62">F140+G140</f>
        <v>0</v>
      </c>
      <c r="I140" s="217" t="e">
        <f t="shared" ref="I140:I143" si="63">H140/$H$144</f>
        <v>#DIV/0!</v>
      </c>
      <c r="J140" s="270">
        <v>0</v>
      </c>
      <c r="K140" s="270">
        <v>0</v>
      </c>
      <c r="L140" s="269">
        <f t="shared" ref="L140:L143" si="64">J140+K140</f>
        <v>0</v>
      </c>
      <c r="M140" s="217" t="e">
        <f t="shared" ref="M140:M143" si="65">L140/$L$144</f>
        <v>#DIV/0!</v>
      </c>
      <c r="N140" s="449"/>
      <c r="O140" s="270">
        <v>0</v>
      </c>
      <c r="P140" s="270">
        <v>0</v>
      </c>
      <c r="Q140" s="269">
        <f t="shared" ref="Q140:Q143" si="66">O140+P140</f>
        <v>0</v>
      </c>
      <c r="R140" s="217" t="e">
        <f t="shared" ref="R140:R143" si="67">Q140/$Q$144</f>
        <v>#DIV/0!</v>
      </c>
      <c r="S140" s="443"/>
      <c r="T140" s="424"/>
      <c r="U140" s="270">
        <v>0</v>
      </c>
      <c r="V140" s="270">
        <v>0</v>
      </c>
      <c r="W140" s="148">
        <f t="shared" ref="W140:W141" si="68">IFERROR(((V140/U140)*1),0)</f>
        <v>0</v>
      </c>
      <c r="X140" s="427"/>
      <c r="Y140" s="336"/>
    </row>
    <row r="141" spans="1:25" ht="15.75" hidden="1" thickBot="1" x14ac:dyDescent="0.3">
      <c r="A141" s="446"/>
      <c r="B141" s="447"/>
      <c r="C141" s="448"/>
      <c r="D141" s="448"/>
      <c r="E141" s="146" t="s">
        <v>285</v>
      </c>
      <c r="F141" s="233">
        <v>0</v>
      </c>
      <c r="G141" s="233">
        <v>0</v>
      </c>
      <c r="H141" s="147">
        <f t="shared" si="62"/>
        <v>0</v>
      </c>
      <c r="I141" s="217" t="e">
        <f t="shared" si="63"/>
        <v>#DIV/0!</v>
      </c>
      <c r="J141" s="270">
        <v>0</v>
      </c>
      <c r="K141" s="270">
        <v>0</v>
      </c>
      <c r="L141" s="269">
        <f t="shared" si="64"/>
        <v>0</v>
      </c>
      <c r="M141" s="217" t="e">
        <f t="shared" si="65"/>
        <v>#DIV/0!</v>
      </c>
      <c r="N141" s="449"/>
      <c r="O141" s="270">
        <v>0</v>
      </c>
      <c r="P141" s="270">
        <v>0</v>
      </c>
      <c r="Q141" s="269">
        <f t="shared" si="66"/>
        <v>0</v>
      </c>
      <c r="R141" s="217" t="e">
        <f t="shared" si="67"/>
        <v>#DIV/0!</v>
      </c>
      <c r="S141" s="443"/>
      <c r="T141" s="424"/>
      <c r="U141" s="270">
        <v>0</v>
      </c>
      <c r="V141" s="270">
        <v>0</v>
      </c>
      <c r="W141" s="148">
        <f t="shared" si="68"/>
        <v>0</v>
      </c>
      <c r="X141" s="427"/>
      <c r="Y141" s="336"/>
    </row>
    <row r="142" spans="1:25" ht="15.75" hidden="1" thickBot="1" x14ac:dyDescent="0.3">
      <c r="A142" s="446"/>
      <c r="B142" s="447"/>
      <c r="C142" s="448"/>
      <c r="D142" s="448"/>
      <c r="E142" s="146" t="s">
        <v>286</v>
      </c>
      <c r="F142" s="233">
        <v>0</v>
      </c>
      <c r="G142" s="233">
        <v>0</v>
      </c>
      <c r="H142" s="147">
        <f t="shared" si="62"/>
        <v>0</v>
      </c>
      <c r="I142" s="217" t="e">
        <f t="shared" si="63"/>
        <v>#DIV/0!</v>
      </c>
      <c r="J142" s="270">
        <v>0</v>
      </c>
      <c r="K142" s="270">
        <v>0</v>
      </c>
      <c r="L142" s="269">
        <f t="shared" si="64"/>
        <v>0</v>
      </c>
      <c r="M142" s="217" t="e">
        <f t="shared" si="65"/>
        <v>#DIV/0!</v>
      </c>
      <c r="N142" s="449"/>
      <c r="O142" s="270">
        <v>0</v>
      </c>
      <c r="P142" s="270">
        <v>0</v>
      </c>
      <c r="Q142" s="269">
        <f t="shared" si="66"/>
        <v>0</v>
      </c>
      <c r="R142" s="217" t="e">
        <f t="shared" si="67"/>
        <v>#DIV/0!</v>
      </c>
      <c r="S142" s="443"/>
      <c r="T142" s="424"/>
      <c r="U142" s="270">
        <v>0</v>
      </c>
      <c r="V142" s="270">
        <v>0</v>
      </c>
      <c r="W142" s="148">
        <f>IFERROR(((V142/U142)*1),0)</f>
        <v>0</v>
      </c>
      <c r="X142" s="427"/>
      <c r="Y142" s="336"/>
    </row>
    <row r="143" spans="1:25" ht="15.75" hidden="1" thickBot="1" x14ac:dyDescent="0.3">
      <c r="A143" s="446"/>
      <c r="B143" s="447"/>
      <c r="C143" s="448"/>
      <c r="D143" s="448"/>
      <c r="E143" s="146" t="s">
        <v>287</v>
      </c>
      <c r="F143" s="233">
        <v>0</v>
      </c>
      <c r="G143" s="233">
        <v>0</v>
      </c>
      <c r="H143" s="147">
        <f t="shared" si="62"/>
        <v>0</v>
      </c>
      <c r="I143" s="217" t="e">
        <f t="shared" si="63"/>
        <v>#DIV/0!</v>
      </c>
      <c r="J143" s="270">
        <v>0</v>
      </c>
      <c r="K143" s="270">
        <v>0</v>
      </c>
      <c r="L143" s="269">
        <f t="shared" si="64"/>
        <v>0</v>
      </c>
      <c r="M143" s="217" t="e">
        <f t="shared" si="65"/>
        <v>#DIV/0!</v>
      </c>
      <c r="N143" s="449"/>
      <c r="O143" s="270">
        <v>0</v>
      </c>
      <c r="P143" s="270">
        <v>0</v>
      </c>
      <c r="Q143" s="269">
        <f t="shared" si="66"/>
        <v>0</v>
      </c>
      <c r="R143" s="217" t="e">
        <f t="shared" si="67"/>
        <v>#DIV/0!</v>
      </c>
      <c r="S143" s="443"/>
      <c r="T143" s="424"/>
      <c r="U143" s="270">
        <v>0</v>
      </c>
      <c r="V143" s="270">
        <v>0</v>
      </c>
      <c r="W143" s="148">
        <f>IFERROR(((V143/U143)*1),0)</f>
        <v>0</v>
      </c>
      <c r="X143" s="445"/>
      <c r="Y143" s="336"/>
    </row>
    <row r="144" spans="1:25" ht="15.75" hidden="1" thickBot="1" x14ac:dyDescent="0.3">
      <c r="A144" s="434" t="s">
        <v>288</v>
      </c>
      <c r="B144" s="435"/>
      <c r="C144" s="436"/>
      <c r="D144" s="266"/>
      <c r="E144" s="149"/>
      <c r="F144" s="235">
        <f>SUM(F139:F143)</f>
        <v>0</v>
      </c>
      <c r="G144" s="235">
        <f t="shared" ref="G144:H144" si="69">SUM(G139:G143)</f>
        <v>0</v>
      </c>
      <c r="H144" s="150">
        <f t="shared" si="69"/>
        <v>0</v>
      </c>
      <c r="I144" s="218">
        <v>1</v>
      </c>
      <c r="J144" s="204">
        <f t="shared" ref="J144:L144" si="70">SUM(J139:J143)</f>
        <v>0</v>
      </c>
      <c r="K144" s="204">
        <f t="shared" si="70"/>
        <v>0</v>
      </c>
      <c r="L144" s="204">
        <f t="shared" si="70"/>
        <v>0</v>
      </c>
      <c r="M144" s="218">
        <v>1</v>
      </c>
      <c r="N144" s="204">
        <f>N139</f>
        <v>0</v>
      </c>
      <c r="O144" s="204">
        <f t="shared" ref="O144:Q144" si="71">SUM(O139:O143)</f>
        <v>0</v>
      </c>
      <c r="P144" s="204">
        <f t="shared" si="71"/>
        <v>0</v>
      </c>
      <c r="Q144" s="204">
        <f t="shared" si="71"/>
        <v>0</v>
      </c>
      <c r="R144" s="218">
        <v>1</v>
      </c>
      <c r="S144" s="204">
        <f>S139</f>
        <v>0</v>
      </c>
      <c r="T144" s="214">
        <f>T139</f>
        <v>0</v>
      </c>
      <c r="U144" s="208">
        <f>SUM(U139:U143)</f>
        <v>0</v>
      </c>
      <c r="V144" s="209">
        <f>SUM(V139:V143)</f>
        <v>0</v>
      </c>
      <c r="W144" s="151">
        <f>IFERROR(((V144/U144)*1),0)</f>
        <v>0</v>
      </c>
      <c r="X144" s="293">
        <f>IFERROR(((1-(1-T144)*W144)*1),0)</f>
        <v>1</v>
      </c>
      <c r="Y144" s="336"/>
    </row>
    <row r="145" spans="1:25" ht="15.75" hidden="1" thickBot="1" x14ac:dyDescent="0.3">
      <c r="A145" s="446">
        <f>A139+1</f>
        <v>24</v>
      </c>
      <c r="B145" s="447"/>
      <c r="C145" s="448"/>
      <c r="D145" s="448"/>
      <c r="E145" s="146" t="s">
        <v>283</v>
      </c>
      <c r="F145" s="233">
        <v>0</v>
      </c>
      <c r="G145" s="233">
        <v>0</v>
      </c>
      <c r="H145" s="147">
        <f>F145+G145</f>
        <v>0</v>
      </c>
      <c r="I145" s="217" t="e">
        <f>H145/$H$150</f>
        <v>#DIV/0!</v>
      </c>
      <c r="J145" s="270">
        <v>0</v>
      </c>
      <c r="K145" s="270">
        <v>0</v>
      </c>
      <c r="L145" s="269">
        <f>J145+K145</f>
        <v>0</v>
      </c>
      <c r="M145" s="217" t="e">
        <f>L145/$L$150</f>
        <v>#DIV/0!</v>
      </c>
      <c r="N145" s="449">
        <v>0</v>
      </c>
      <c r="O145" s="270">
        <v>0</v>
      </c>
      <c r="P145" s="270">
        <v>0</v>
      </c>
      <c r="Q145" s="269">
        <f>O145+P145</f>
        <v>0</v>
      </c>
      <c r="R145" s="217" t="e">
        <f>Q145/$Q$150</f>
        <v>#DIV/0!</v>
      </c>
      <c r="S145" s="443">
        <f>N150-Q150</f>
        <v>0</v>
      </c>
      <c r="T145" s="424">
        <f>IFERROR((S145/N150),0)</f>
        <v>0</v>
      </c>
      <c r="U145" s="270">
        <v>0</v>
      </c>
      <c r="V145" s="270">
        <v>0</v>
      </c>
      <c r="W145" s="148">
        <f>IFERROR(((V145/U145)*1),0)</f>
        <v>0</v>
      </c>
      <c r="X145" s="425"/>
      <c r="Y145" s="336"/>
    </row>
    <row r="146" spans="1:25" ht="15.75" hidden="1" thickBot="1" x14ac:dyDescent="0.3">
      <c r="A146" s="446"/>
      <c r="B146" s="447"/>
      <c r="C146" s="448"/>
      <c r="D146" s="448"/>
      <c r="E146" s="146" t="s">
        <v>284</v>
      </c>
      <c r="F146" s="233">
        <v>0</v>
      </c>
      <c r="G146" s="233">
        <v>0</v>
      </c>
      <c r="H146" s="147">
        <f t="shared" ref="H146:H149" si="72">F146+G146</f>
        <v>0</v>
      </c>
      <c r="I146" s="217" t="e">
        <f t="shared" ref="I146:I149" si="73">H146/$H$150</f>
        <v>#DIV/0!</v>
      </c>
      <c r="J146" s="270">
        <v>0</v>
      </c>
      <c r="K146" s="270">
        <v>0</v>
      </c>
      <c r="L146" s="269">
        <f t="shared" ref="L146:L149" si="74">J146+K146</f>
        <v>0</v>
      </c>
      <c r="M146" s="217" t="e">
        <f t="shared" ref="M146:M149" si="75">L146/$L$150</f>
        <v>#DIV/0!</v>
      </c>
      <c r="N146" s="449"/>
      <c r="O146" s="270">
        <v>0</v>
      </c>
      <c r="P146" s="270">
        <v>0</v>
      </c>
      <c r="Q146" s="269">
        <f t="shared" ref="Q146:Q149" si="76">O146+P146</f>
        <v>0</v>
      </c>
      <c r="R146" s="217" t="e">
        <f t="shared" ref="R146:R149" si="77">Q146/$Q$150</f>
        <v>#DIV/0!</v>
      </c>
      <c r="S146" s="443"/>
      <c r="T146" s="424"/>
      <c r="U146" s="270">
        <v>0</v>
      </c>
      <c r="V146" s="270">
        <v>0</v>
      </c>
      <c r="W146" s="148">
        <f t="shared" ref="W146:W147" si="78">IFERROR(((V146/U146)*1),0)</f>
        <v>0</v>
      </c>
      <c r="X146" s="427"/>
      <c r="Y146" s="336"/>
    </row>
    <row r="147" spans="1:25" ht="15.75" hidden="1" thickBot="1" x14ac:dyDescent="0.3">
      <c r="A147" s="446"/>
      <c r="B147" s="447"/>
      <c r="C147" s="448"/>
      <c r="D147" s="448"/>
      <c r="E147" s="146" t="s">
        <v>285</v>
      </c>
      <c r="F147" s="233">
        <v>0</v>
      </c>
      <c r="G147" s="233">
        <v>0</v>
      </c>
      <c r="H147" s="147">
        <f t="shared" si="72"/>
        <v>0</v>
      </c>
      <c r="I147" s="217" t="e">
        <f t="shared" si="73"/>
        <v>#DIV/0!</v>
      </c>
      <c r="J147" s="270">
        <v>0</v>
      </c>
      <c r="K147" s="270">
        <v>0</v>
      </c>
      <c r="L147" s="269">
        <f t="shared" si="74"/>
        <v>0</v>
      </c>
      <c r="M147" s="217" t="e">
        <f t="shared" si="75"/>
        <v>#DIV/0!</v>
      </c>
      <c r="N147" s="449"/>
      <c r="O147" s="270">
        <v>0</v>
      </c>
      <c r="P147" s="270">
        <v>0</v>
      </c>
      <c r="Q147" s="269">
        <f t="shared" si="76"/>
        <v>0</v>
      </c>
      <c r="R147" s="217" t="e">
        <f t="shared" si="77"/>
        <v>#DIV/0!</v>
      </c>
      <c r="S147" s="443"/>
      <c r="T147" s="424"/>
      <c r="U147" s="270">
        <v>0</v>
      </c>
      <c r="V147" s="270">
        <v>0</v>
      </c>
      <c r="W147" s="148">
        <f t="shared" si="78"/>
        <v>0</v>
      </c>
      <c r="X147" s="427"/>
      <c r="Y147" s="336"/>
    </row>
    <row r="148" spans="1:25" ht="15.75" hidden="1" thickBot="1" x14ac:dyDescent="0.3">
      <c r="A148" s="446"/>
      <c r="B148" s="447"/>
      <c r="C148" s="448"/>
      <c r="D148" s="448"/>
      <c r="E148" s="146" t="s">
        <v>286</v>
      </c>
      <c r="F148" s="233">
        <v>0</v>
      </c>
      <c r="G148" s="233">
        <v>0</v>
      </c>
      <c r="H148" s="147">
        <f t="shared" si="72"/>
        <v>0</v>
      </c>
      <c r="I148" s="217" t="e">
        <f t="shared" si="73"/>
        <v>#DIV/0!</v>
      </c>
      <c r="J148" s="270">
        <v>0</v>
      </c>
      <c r="K148" s="270">
        <v>0</v>
      </c>
      <c r="L148" s="269">
        <f t="shared" si="74"/>
        <v>0</v>
      </c>
      <c r="M148" s="217" t="e">
        <f t="shared" si="75"/>
        <v>#DIV/0!</v>
      </c>
      <c r="N148" s="449"/>
      <c r="O148" s="270">
        <v>0</v>
      </c>
      <c r="P148" s="270">
        <v>0</v>
      </c>
      <c r="Q148" s="269">
        <f t="shared" si="76"/>
        <v>0</v>
      </c>
      <c r="R148" s="217" t="e">
        <f t="shared" si="77"/>
        <v>#DIV/0!</v>
      </c>
      <c r="S148" s="443"/>
      <c r="T148" s="424"/>
      <c r="U148" s="270">
        <v>0</v>
      </c>
      <c r="V148" s="270">
        <v>0</v>
      </c>
      <c r="W148" s="148">
        <f>IFERROR(((V148/U148)*1),0)</f>
        <v>0</v>
      </c>
      <c r="X148" s="427"/>
      <c r="Y148" s="336"/>
    </row>
    <row r="149" spans="1:25" ht="15.75" hidden="1" thickBot="1" x14ac:dyDescent="0.3">
      <c r="A149" s="446"/>
      <c r="B149" s="447"/>
      <c r="C149" s="448"/>
      <c r="D149" s="448"/>
      <c r="E149" s="146" t="s">
        <v>287</v>
      </c>
      <c r="F149" s="233">
        <v>0</v>
      </c>
      <c r="G149" s="233">
        <v>0</v>
      </c>
      <c r="H149" s="147">
        <f t="shared" si="72"/>
        <v>0</v>
      </c>
      <c r="I149" s="217" t="e">
        <f t="shared" si="73"/>
        <v>#DIV/0!</v>
      </c>
      <c r="J149" s="270">
        <v>0</v>
      </c>
      <c r="K149" s="270">
        <v>0</v>
      </c>
      <c r="L149" s="269">
        <f t="shared" si="74"/>
        <v>0</v>
      </c>
      <c r="M149" s="217" t="e">
        <f t="shared" si="75"/>
        <v>#DIV/0!</v>
      </c>
      <c r="N149" s="449"/>
      <c r="O149" s="270">
        <v>0</v>
      </c>
      <c r="P149" s="270">
        <v>0</v>
      </c>
      <c r="Q149" s="269">
        <f t="shared" si="76"/>
        <v>0</v>
      </c>
      <c r="R149" s="217" t="e">
        <f t="shared" si="77"/>
        <v>#DIV/0!</v>
      </c>
      <c r="S149" s="443"/>
      <c r="T149" s="424"/>
      <c r="U149" s="270">
        <v>0</v>
      </c>
      <c r="V149" s="270">
        <v>0</v>
      </c>
      <c r="W149" s="148">
        <f>IFERROR(((V149/U149)*1),0)</f>
        <v>0</v>
      </c>
      <c r="X149" s="445"/>
      <c r="Y149" s="336"/>
    </row>
    <row r="150" spans="1:25" ht="15.75" hidden="1" thickBot="1" x14ac:dyDescent="0.3">
      <c r="A150" s="434" t="s">
        <v>288</v>
      </c>
      <c r="B150" s="435"/>
      <c r="C150" s="436"/>
      <c r="D150" s="266"/>
      <c r="E150" s="149"/>
      <c r="F150" s="235">
        <f>SUM(F145:F149)</f>
        <v>0</v>
      </c>
      <c r="G150" s="235">
        <f t="shared" ref="G150:H150" si="79">SUM(G145:G149)</f>
        <v>0</v>
      </c>
      <c r="H150" s="150">
        <f t="shared" si="79"/>
        <v>0</v>
      </c>
      <c r="I150" s="218">
        <v>1</v>
      </c>
      <c r="J150" s="204">
        <f t="shared" ref="J150:L150" si="80">SUM(J145:J149)</f>
        <v>0</v>
      </c>
      <c r="K150" s="204">
        <f t="shared" si="80"/>
        <v>0</v>
      </c>
      <c r="L150" s="204">
        <f t="shared" si="80"/>
        <v>0</v>
      </c>
      <c r="M150" s="218">
        <v>1</v>
      </c>
      <c r="N150" s="204">
        <f>N145</f>
        <v>0</v>
      </c>
      <c r="O150" s="204">
        <f t="shared" ref="O150:Q150" si="81">SUM(O145:O149)</f>
        <v>0</v>
      </c>
      <c r="P150" s="204">
        <f t="shared" si="81"/>
        <v>0</v>
      </c>
      <c r="Q150" s="204">
        <f t="shared" si="81"/>
        <v>0</v>
      </c>
      <c r="R150" s="218">
        <v>1</v>
      </c>
      <c r="S150" s="204">
        <f>S145</f>
        <v>0</v>
      </c>
      <c r="T150" s="214">
        <f>T145</f>
        <v>0</v>
      </c>
      <c r="U150" s="208">
        <f>SUM(U145:U149)</f>
        <v>0</v>
      </c>
      <c r="V150" s="209">
        <f>SUM(V145:V149)</f>
        <v>0</v>
      </c>
      <c r="W150" s="151">
        <f>IFERROR(((V150/U150)*1),0)</f>
        <v>0</v>
      </c>
      <c r="X150" s="293">
        <f>IFERROR(((1-(1-T150)*W150)*1),0)</f>
        <v>1</v>
      </c>
      <c r="Y150" s="336"/>
    </row>
    <row r="151" spans="1:25" ht="15.75" hidden="1" thickBot="1" x14ac:dyDescent="0.3">
      <c r="A151" s="446">
        <f>A145+1</f>
        <v>25</v>
      </c>
      <c r="B151" s="447"/>
      <c r="C151" s="448"/>
      <c r="D151" s="448"/>
      <c r="E151" s="146" t="s">
        <v>283</v>
      </c>
      <c r="F151" s="233">
        <v>0</v>
      </c>
      <c r="G151" s="233">
        <v>0</v>
      </c>
      <c r="H151" s="147">
        <f>F151+G151</f>
        <v>0</v>
      </c>
      <c r="I151" s="217" t="e">
        <f>H151/$H$156</f>
        <v>#DIV/0!</v>
      </c>
      <c r="J151" s="270">
        <v>0</v>
      </c>
      <c r="K151" s="270">
        <v>0</v>
      </c>
      <c r="L151" s="269">
        <f>J151+K151</f>
        <v>0</v>
      </c>
      <c r="M151" s="217" t="e">
        <f>L151/$L$156</f>
        <v>#DIV/0!</v>
      </c>
      <c r="N151" s="449">
        <v>0</v>
      </c>
      <c r="O151" s="270">
        <v>0</v>
      </c>
      <c r="P151" s="270">
        <v>0</v>
      </c>
      <c r="Q151" s="269">
        <f>O151+P151</f>
        <v>0</v>
      </c>
      <c r="R151" s="217" t="e">
        <f>Q151/$Q$156</f>
        <v>#DIV/0!</v>
      </c>
      <c r="S151" s="443">
        <f>N156-Q156</f>
        <v>0</v>
      </c>
      <c r="T151" s="424">
        <f>IFERROR((S151/N156),0)</f>
        <v>0</v>
      </c>
      <c r="U151" s="270">
        <v>0</v>
      </c>
      <c r="V151" s="270">
        <v>0</v>
      </c>
      <c r="W151" s="148">
        <f>IFERROR(((V151/U151)*1),0)</f>
        <v>0</v>
      </c>
      <c r="X151" s="425"/>
      <c r="Y151" s="336"/>
    </row>
    <row r="152" spans="1:25" ht="15.75" hidden="1" thickBot="1" x14ac:dyDescent="0.3">
      <c r="A152" s="446"/>
      <c r="B152" s="447"/>
      <c r="C152" s="448"/>
      <c r="D152" s="448"/>
      <c r="E152" s="146" t="s">
        <v>284</v>
      </c>
      <c r="F152" s="233">
        <v>0</v>
      </c>
      <c r="G152" s="233">
        <v>0</v>
      </c>
      <c r="H152" s="147">
        <f t="shared" ref="H152:H155" si="82">F152+G152</f>
        <v>0</v>
      </c>
      <c r="I152" s="217" t="e">
        <f t="shared" ref="I152:I155" si="83">H152/$H$156</f>
        <v>#DIV/0!</v>
      </c>
      <c r="J152" s="270">
        <v>0</v>
      </c>
      <c r="K152" s="270">
        <v>0</v>
      </c>
      <c r="L152" s="269">
        <f t="shared" ref="L152:L155" si="84">J152+K152</f>
        <v>0</v>
      </c>
      <c r="M152" s="217" t="e">
        <f t="shared" ref="M152:M155" si="85">L152/$L$156</f>
        <v>#DIV/0!</v>
      </c>
      <c r="N152" s="449"/>
      <c r="O152" s="270">
        <v>0</v>
      </c>
      <c r="P152" s="270">
        <v>0</v>
      </c>
      <c r="Q152" s="269">
        <f t="shared" ref="Q152:Q155" si="86">O152+P152</f>
        <v>0</v>
      </c>
      <c r="R152" s="217" t="e">
        <f t="shared" ref="R152:R155" si="87">Q152/$Q$156</f>
        <v>#DIV/0!</v>
      </c>
      <c r="S152" s="443"/>
      <c r="T152" s="424"/>
      <c r="U152" s="270">
        <v>0</v>
      </c>
      <c r="V152" s="270">
        <v>0</v>
      </c>
      <c r="W152" s="148">
        <f t="shared" ref="W152:W153" si="88">IFERROR(((V152/U152)*1),0)</f>
        <v>0</v>
      </c>
      <c r="X152" s="427"/>
      <c r="Y152" s="336"/>
    </row>
    <row r="153" spans="1:25" ht="15.75" hidden="1" thickBot="1" x14ac:dyDescent="0.3">
      <c r="A153" s="446"/>
      <c r="B153" s="447"/>
      <c r="C153" s="448"/>
      <c r="D153" s="448"/>
      <c r="E153" s="146" t="s">
        <v>285</v>
      </c>
      <c r="F153" s="233">
        <v>0</v>
      </c>
      <c r="G153" s="233">
        <v>0</v>
      </c>
      <c r="H153" s="147">
        <f t="shared" si="82"/>
        <v>0</v>
      </c>
      <c r="I153" s="217" t="e">
        <f t="shared" si="83"/>
        <v>#DIV/0!</v>
      </c>
      <c r="J153" s="270">
        <v>0</v>
      </c>
      <c r="K153" s="270">
        <v>0</v>
      </c>
      <c r="L153" s="269">
        <f t="shared" si="84"/>
        <v>0</v>
      </c>
      <c r="M153" s="217" t="e">
        <f t="shared" si="85"/>
        <v>#DIV/0!</v>
      </c>
      <c r="N153" s="449"/>
      <c r="O153" s="270">
        <v>0</v>
      </c>
      <c r="P153" s="270">
        <v>0</v>
      </c>
      <c r="Q153" s="269">
        <f t="shared" si="86"/>
        <v>0</v>
      </c>
      <c r="R153" s="217" t="e">
        <f t="shared" si="87"/>
        <v>#DIV/0!</v>
      </c>
      <c r="S153" s="443"/>
      <c r="T153" s="424"/>
      <c r="U153" s="270">
        <v>0</v>
      </c>
      <c r="V153" s="270">
        <v>0</v>
      </c>
      <c r="W153" s="148">
        <f t="shared" si="88"/>
        <v>0</v>
      </c>
      <c r="X153" s="427"/>
      <c r="Y153" s="336"/>
    </row>
    <row r="154" spans="1:25" ht="15.75" hidden="1" thickBot="1" x14ac:dyDescent="0.3">
      <c r="A154" s="446"/>
      <c r="B154" s="447"/>
      <c r="C154" s="448"/>
      <c r="D154" s="448"/>
      <c r="E154" s="146" t="s">
        <v>286</v>
      </c>
      <c r="F154" s="233">
        <v>0</v>
      </c>
      <c r="G154" s="233">
        <v>0</v>
      </c>
      <c r="H154" s="147">
        <f t="shared" si="82"/>
        <v>0</v>
      </c>
      <c r="I154" s="217" t="e">
        <f t="shared" si="83"/>
        <v>#DIV/0!</v>
      </c>
      <c r="J154" s="270">
        <v>0</v>
      </c>
      <c r="K154" s="270">
        <v>0</v>
      </c>
      <c r="L154" s="269">
        <f t="shared" si="84"/>
        <v>0</v>
      </c>
      <c r="M154" s="217" t="e">
        <f t="shared" si="85"/>
        <v>#DIV/0!</v>
      </c>
      <c r="N154" s="449"/>
      <c r="O154" s="270">
        <v>0</v>
      </c>
      <c r="P154" s="270">
        <v>0</v>
      </c>
      <c r="Q154" s="269">
        <f t="shared" si="86"/>
        <v>0</v>
      </c>
      <c r="R154" s="217" t="e">
        <f t="shared" si="87"/>
        <v>#DIV/0!</v>
      </c>
      <c r="S154" s="443"/>
      <c r="T154" s="424"/>
      <c r="U154" s="270">
        <v>0</v>
      </c>
      <c r="V154" s="270">
        <v>0</v>
      </c>
      <c r="W154" s="148">
        <f>IFERROR(((V154/U154)*1),0)</f>
        <v>0</v>
      </c>
      <c r="X154" s="427"/>
      <c r="Y154" s="336"/>
    </row>
    <row r="155" spans="1:25" ht="15.75" hidden="1" thickBot="1" x14ac:dyDescent="0.3">
      <c r="A155" s="446"/>
      <c r="B155" s="447"/>
      <c r="C155" s="448"/>
      <c r="D155" s="448"/>
      <c r="E155" s="146" t="s">
        <v>287</v>
      </c>
      <c r="F155" s="233">
        <v>0</v>
      </c>
      <c r="G155" s="233">
        <v>0</v>
      </c>
      <c r="H155" s="147">
        <f t="shared" si="82"/>
        <v>0</v>
      </c>
      <c r="I155" s="217" t="e">
        <f t="shared" si="83"/>
        <v>#DIV/0!</v>
      </c>
      <c r="J155" s="270">
        <v>0</v>
      </c>
      <c r="K155" s="270">
        <v>0</v>
      </c>
      <c r="L155" s="269">
        <f t="shared" si="84"/>
        <v>0</v>
      </c>
      <c r="M155" s="217" t="e">
        <f t="shared" si="85"/>
        <v>#DIV/0!</v>
      </c>
      <c r="N155" s="449"/>
      <c r="O155" s="270">
        <v>0</v>
      </c>
      <c r="P155" s="270">
        <v>0</v>
      </c>
      <c r="Q155" s="269">
        <f t="shared" si="86"/>
        <v>0</v>
      </c>
      <c r="R155" s="217" t="e">
        <f t="shared" si="87"/>
        <v>#DIV/0!</v>
      </c>
      <c r="S155" s="443"/>
      <c r="T155" s="424"/>
      <c r="U155" s="270">
        <v>0</v>
      </c>
      <c r="V155" s="270">
        <v>0</v>
      </c>
      <c r="W155" s="148">
        <f>IFERROR(((V155/U155)*1),0)</f>
        <v>0</v>
      </c>
      <c r="X155" s="445"/>
      <c r="Y155" s="336"/>
    </row>
    <row r="156" spans="1:25" ht="15.75" hidden="1" thickBot="1" x14ac:dyDescent="0.3">
      <c r="A156" s="434" t="s">
        <v>288</v>
      </c>
      <c r="B156" s="435"/>
      <c r="C156" s="436"/>
      <c r="D156" s="266"/>
      <c r="E156" s="149"/>
      <c r="F156" s="235">
        <f>SUM(F151:F155)</f>
        <v>0</v>
      </c>
      <c r="G156" s="235">
        <f t="shared" ref="G156:H156" si="89">SUM(G151:G155)</f>
        <v>0</v>
      </c>
      <c r="H156" s="150">
        <f t="shared" si="89"/>
        <v>0</v>
      </c>
      <c r="I156" s="218">
        <v>1</v>
      </c>
      <c r="J156" s="204">
        <f t="shared" ref="J156:L156" si="90">SUM(J151:J155)</f>
        <v>0</v>
      </c>
      <c r="K156" s="204">
        <f t="shared" si="90"/>
        <v>0</v>
      </c>
      <c r="L156" s="204">
        <f t="shared" si="90"/>
        <v>0</v>
      </c>
      <c r="M156" s="218">
        <v>1</v>
      </c>
      <c r="N156" s="204">
        <f>N151</f>
        <v>0</v>
      </c>
      <c r="O156" s="204">
        <f t="shared" ref="O156:Q156" si="91">SUM(O151:O155)</f>
        <v>0</v>
      </c>
      <c r="P156" s="204">
        <f t="shared" si="91"/>
        <v>0</v>
      </c>
      <c r="Q156" s="204">
        <f t="shared" si="91"/>
        <v>0</v>
      </c>
      <c r="R156" s="218">
        <v>1</v>
      </c>
      <c r="S156" s="204">
        <f>S151</f>
        <v>0</v>
      </c>
      <c r="T156" s="214">
        <f>T151</f>
        <v>0</v>
      </c>
      <c r="U156" s="208">
        <f>SUM(U151:U155)</f>
        <v>0</v>
      </c>
      <c r="V156" s="209">
        <f>SUM(V151:V155)</f>
        <v>0</v>
      </c>
      <c r="W156" s="151">
        <f>IFERROR(((V156/U156)*1),0)</f>
        <v>0</v>
      </c>
      <c r="X156" s="293">
        <f>IFERROR(((1-(1-T156)*W156)*1),0)</f>
        <v>1</v>
      </c>
      <c r="Y156" s="336"/>
    </row>
    <row r="157" spans="1:25" ht="15.75" hidden="1" thickBot="1" x14ac:dyDescent="0.3">
      <c r="A157" s="446">
        <f>A151+1</f>
        <v>26</v>
      </c>
      <c r="B157" s="447"/>
      <c r="C157" s="448"/>
      <c r="D157" s="448"/>
      <c r="E157" s="146" t="s">
        <v>283</v>
      </c>
      <c r="F157" s="233">
        <v>0</v>
      </c>
      <c r="G157" s="233">
        <v>0</v>
      </c>
      <c r="H157" s="147">
        <f>F157+G157</f>
        <v>0</v>
      </c>
      <c r="I157" s="217" t="e">
        <f>H157/$H$162</f>
        <v>#DIV/0!</v>
      </c>
      <c r="J157" s="270">
        <v>0</v>
      </c>
      <c r="K157" s="270">
        <v>0</v>
      </c>
      <c r="L157" s="269">
        <f>J157+K157</f>
        <v>0</v>
      </c>
      <c r="M157" s="217" t="e">
        <f>L157/$L$162</f>
        <v>#DIV/0!</v>
      </c>
      <c r="N157" s="449">
        <v>0</v>
      </c>
      <c r="O157" s="270">
        <v>0</v>
      </c>
      <c r="P157" s="270">
        <v>0</v>
      </c>
      <c r="Q157" s="269">
        <f>O157+P157</f>
        <v>0</v>
      </c>
      <c r="R157" s="217" t="e">
        <f>Q157/$Q$162</f>
        <v>#DIV/0!</v>
      </c>
      <c r="S157" s="443">
        <f>N162-Q162</f>
        <v>0</v>
      </c>
      <c r="T157" s="424">
        <f>IFERROR((S157/N162),0)</f>
        <v>0</v>
      </c>
      <c r="U157" s="270">
        <v>0</v>
      </c>
      <c r="V157" s="270">
        <v>0</v>
      </c>
      <c r="W157" s="148">
        <f>IFERROR(((V157/U157)*1),0)</f>
        <v>0</v>
      </c>
      <c r="X157" s="425"/>
      <c r="Y157" s="336"/>
    </row>
    <row r="158" spans="1:25" ht="15.75" hidden="1" thickBot="1" x14ac:dyDescent="0.3">
      <c r="A158" s="446"/>
      <c r="B158" s="447"/>
      <c r="C158" s="448"/>
      <c r="D158" s="448"/>
      <c r="E158" s="146" t="s">
        <v>284</v>
      </c>
      <c r="F158" s="233">
        <v>0</v>
      </c>
      <c r="G158" s="233">
        <v>0</v>
      </c>
      <c r="H158" s="147">
        <f t="shared" ref="H158:H161" si="92">F158+G158</f>
        <v>0</v>
      </c>
      <c r="I158" s="217" t="e">
        <f t="shared" ref="I158:I161" si="93">H158/$H$162</f>
        <v>#DIV/0!</v>
      </c>
      <c r="J158" s="270">
        <v>0</v>
      </c>
      <c r="K158" s="270">
        <v>0</v>
      </c>
      <c r="L158" s="269">
        <f t="shared" ref="L158:L161" si="94">J158+K158</f>
        <v>0</v>
      </c>
      <c r="M158" s="217" t="e">
        <f t="shared" ref="M158:M161" si="95">L158/$L$162</f>
        <v>#DIV/0!</v>
      </c>
      <c r="N158" s="449"/>
      <c r="O158" s="270">
        <v>0</v>
      </c>
      <c r="P158" s="270">
        <v>0</v>
      </c>
      <c r="Q158" s="269">
        <f t="shared" ref="Q158:Q161" si="96">O158+P158</f>
        <v>0</v>
      </c>
      <c r="R158" s="217" t="e">
        <f t="shared" ref="R158:R161" si="97">Q158/$Q$162</f>
        <v>#DIV/0!</v>
      </c>
      <c r="S158" s="443"/>
      <c r="T158" s="424"/>
      <c r="U158" s="270">
        <v>0</v>
      </c>
      <c r="V158" s="270">
        <v>0</v>
      </c>
      <c r="W158" s="148">
        <f t="shared" ref="W158:W159" si="98">IFERROR(((V158/U158)*1),0)</f>
        <v>0</v>
      </c>
      <c r="X158" s="427"/>
      <c r="Y158" s="336"/>
    </row>
    <row r="159" spans="1:25" ht="15.75" hidden="1" thickBot="1" x14ac:dyDescent="0.3">
      <c r="A159" s="446"/>
      <c r="B159" s="447"/>
      <c r="C159" s="448"/>
      <c r="D159" s="448"/>
      <c r="E159" s="146" t="s">
        <v>285</v>
      </c>
      <c r="F159" s="233">
        <v>0</v>
      </c>
      <c r="G159" s="233">
        <v>0</v>
      </c>
      <c r="H159" s="147">
        <f t="shared" si="92"/>
        <v>0</v>
      </c>
      <c r="I159" s="217" t="e">
        <f t="shared" si="93"/>
        <v>#DIV/0!</v>
      </c>
      <c r="J159" s="270">
        <v>0</v>
      </c>
      <c r="K159" s="270">
        <v>0</v>
      </c>
      <c r="L159" s="269">
        <f t="shared" si="94"/>
        <v>0</v>
      </c>
      <c r="M159" s="217" t="e">
        <f t="shared" si="95"/>
        <v>#DIV/0!</v>
      </c>
      <c r="N159" s="449"/>
      <c r="O159" s="270">
        <v>0</v>
      </c>
      <c r="P159" s="270">
        <v>0</v>
      </c>
      <c r="Q159" s="269">
        <f t="shared" si="96"/>
        <v>0</v>
      </c>
      <c r="R159" s="217" t="e">
        <f t="shared" si="97"/>
        <v>#DIV/0!</v>
      </c>
      <c r="S159" s="443"/>
      <c r="T159" s="424"/>
      <c r="U159" s="270">
        <v>0</v>
      </c>
      <c r="V159" s="270">
        <v>0</v>
      </c>
      <c r="W159" s="148">
        <f t="shared" si="98"/>
        <v>0</v>
      </c>
      <c r="X159" s="427"/>
      <c r="Y159" s="336"/>
    </row>
    <row r="160" spans="1:25" ht="15.75" hidden="1" thickBot="1" x14ac:dyDescent="0.3">
      <c r="A160" s="446"/>
      <c r="B160" s="447"/>
      <c r="C160" s="448"/>
      <c r="D160" s="448"/>
      <c r="E160" s="146" t="s">
        <v>286</v>
      </c>
      <c r="F160" s="233">
        <v>0</v>
      </c>
      <c r="G160" s="233">
        <v>0</v>
      </c>
      <c r="H160" s="147">
        <f t="shared" si="92"/>
        <v>0</v>
      </c>
      <c r="I160" s="217" t="e">
        <f t="shared" si="93"/>
        <v>#DIV/0!</v>
      </c>
      <c r="J160" s="270">
        <v>0</v>
      </c>
      <c r="K160" s="270">
        <v>0</v>
      </c>
      <c r="L160" s="269">
        <f t="shared" si="94"/>
        <v>0</v>
      </c>
      <c r="M160" s="217" t="e">
        <f t="shared" si="95"/>
        <v>#DIV/0!</v>
      </c>
      <c r="N160" s="449"/>
      <c r="O160" s="270">
        <v>0</v>
      </c>
      <c r="P160" s="270">
        <v>0</v>
      </c>
      <c r="Q160" s="269">
        <f t="shared" si="96"/>
        <v>0</v>
      </c>
      <c r="R160" s="217" t="e">
        <f t="shared" si="97"/>
        <v>#DIV/0!</v>
      </c>
      <c r="S160" s="443"/>
      <c r="T160" s="424"/>
      <c r="U160" s="270">
        <v>0</v>
      </c>
      <c r="V160" s="270">
        <v>0</v>
      </c>
      <c r="W160" s="148">
        <f>IFERROR(((V160/U160)*1),0)</f>
        <v>0</v>
      </c>
      <c r="X160" s="427"/>
      <c r="Y160" s="336"/>
    </row>
    <row r="161" spans="1:25" ht="15.75" hidden="1" thickBot="1" x14ac:dyDescent="0.3">
      <c r="A161" s="446"/>
      <c r="B161" s="447"/>
      <c r="C161" s="448"/>
      <c r="D161" s="448"/>
      <c r="E161" s="146" t="s">
        <v>287</v>
      </c>
      <c r="F161" s="233">
        <v>0</v>
      </c>
      <c r="G161" s="233">
        <v>0</v>
      </c>
      <c r="H161" s="147">
        <f t="shared" si="92"/>
        <v>0</v>
      </c>
      <c r="I161" s="217" t="e">
        <f t="shared" si="93"/>
        <v>#DIV/0!</v>
      </c>
      <c r="J161" s="270">
        <v>0</v>
      </c>
      <c r="K161" s="270">
        <v>0</v>
      </c>
      <c r="L161" s="269">
        <f t="shared" si="94"/>
        <v>0</v>
      </c>
      <c r="M161" s="217" t="e">
        <f t="shared" si="95"/>
        <v>#DIV/0!</v>
      </c>
      <c r="N161" s="449"/>
      <c r="O161" s="270">
        <v>0</v>
      </c>
      <c r="P161" s="270">
        <v>0</v>
      </c>
      <c r="Q161" s="269">
        <f t="shared" si="96"/>
        <v>0</v>
      </c>
      <c r="R161" s="217" t="e">
        <f t="shared" si="97"/>
        <v>#DIV/0!</v>
      </c>
      <c r="S161" s="443"/>
      <c r="T161" s="424"/>
      <c r="U161" s="270">
        <v>0</v>
      </c>
      <c r="V161" s="270">
        <v>0</v>
      </c>
      <c r="W161" s="148">
        <f>IFERROR(((V161/U161)*1),0)</f>
        <v>0</v>
      </c>
      <c r="X161" s="445"/>
      <c r="Y161" s="336"/>
    </row>
    <row r="162" spans="1:25" ht="15.75" hidden="1" thickBot="1" x14ac:dyDescent="0.3">
      <c r="A162" s="434" t="s">
        <v>288</v>
      </c>
      <c r="B162" s="435"/>
      <c r="C162" s="436"/>
      <c r="D162" s="266"/>
      <c r="E162" s="149"/>
      <c r="F162" s="235">
        <f>SUM(F157:F161)</f>
        <v>0</v>
      </c>
      <c r="G162" s="235">
        <f t="shared" ref="G162:H162" si="99">SUM(G157:G161)</f>
        <v>0</v>
      </c>
      <c r="H162" s="150">
        <f t="shared" si="99"/>
        <v>0</v>
      </c>
      <c r="I162" s="218">
        <v>1</v>
      </c>
      <c r="J162" s="204">
        <f t="shared" ref="J162:L162" si="100">SUM(J157:J161)</f>
        <v>0</v>
      </c>
      <c r="K162" s="204">
        <f t="shared" si="100"/>
        <v>0</v>
      </c>
      <c r="L162" s="204">
        <f t="shared" si="100"/>
        <v>0</v>
      </c>
      <c r="M162" s="218">
        <v>1</v>
      </c>
      <c r="N162" s="204">
        <f>N157</f>
        <v>0</v>
      </c>
      <c r="O162" s="204">
        <f t="shared" ref="O162:Q162" si="101">SUM(O157:O161)</f>
        <v>0</v>
      </c>
      <c r="P162" s="204">
        <f t="shared" si="101"/>
        <v>0</v>
      </c>
      <c r="Q162" s="204">
        <f t="shared" si="101"/>
        <v>0</v>
      </c>
      <c r="R162" s="218">
        <v>1</v>
      </c>
      <c r="S162" s="204">
        <f>S157</f>
        <v>0</v>
      </c>
      <c r="T162" s="214">
        <f>T157</f>
        <v>0</v>
      </c>
      <c r="U162" s="208">
        <f>SUM(U157:U161)</f>
        <v>0</v>
      </c>
      <c r="V162" s="209">
        <f>SUM(V157:V161)</f>
        <v>0</v>
      </c>
      <c r="W162" s="151">
        <f>IFERROR(((V162/U162)*1),0)</f>
        <v>0</v>
      </c>
      <c r="X162" s="293">
        <f>IFERROR(((1-(1-T162)*W162)*1),0)</f>
        <v>1</v>
      </c>
      <c r="Y162" s="336"/>
    </row>
    <row r="163" spans="1:25" ht="15.75" hidden="1" thickBot="1" x14ac:dyDescent="0.3">
      <c r="A163" s="446">
        <f>A157+1</f>
        <v>27</v>
      </c>
      <c r="B163" s="447"/>
      <c r="C163" s="448"/>
      <c r="D163" s="448"/>
      <c r="E163" s="146" t="s">
        <v>283</v>
      </c>
      <c r="F163" s="233">
        <v>0</v>
      </c>
      <c r="G163" s="233">
        <v>0</v>
      </c>
      <c r="H163" s="147">
        <f>F163+G163</f>
        <v>0</v>
      </c>
      <c r="I163" s="217" t="e">
        <f>H163/$H$168</f>
        <v>#DIV/0!</v>
      </c>
      <c r="J163" s="270">
        <v>0</v>
      </c>
      <c r="K163" s="270">
        <v>0</v>
      </c>
      <c r="L163" s="269">
        <f>J163+K163</f>
        <v>0</v>
      </c>
      <c r="M163" s="217" t="e">
        <f>L163/$L$168</f>
        <v>#DIV/0!</v>
      </c>
      <c r="N163" s="449">
        <v>0</v>
      </c>
      <c r="O163" s="270">
        <v>0</v>
      </c>
      <c r="P163" s="270">
        <v>0</v>
      </c>
      <c r="Q163" s="269">
        <f>O163+P163</f>
        <v>0</v>
      </c>
      <c r="R163" s="217" t="e">
        <f>Q163/$Q$168</f>
        <v>#DIV/0!</v>
      </c>
      <c r="S163" s="443">
        <f>N168-Q168</f>
        <v>0</v>
      </c>
      <c r="T163" s="424">
        <f>IFERROR((S163/N168),0)</f>
        <v>0</v>
      </c>
      <c r="U163" s="270">
        <v>0</v>
      </c>
      <c r="V163" s="270">
        <v>0</v>
      </c>
      <c r="W163" s="148">
        <f>IFERROR(((V163/U163)*1),0)</f>
        <v>0</v>
      </c>
      <c r="X163" s="425"/>
      <c r="Y163" s="336"/>
    </row>
    <row r="164" spans="1:25" ht="15.75" hidden="1" thickBot="1" x14ac:dyDescent="0.3">
      <c r="A164" s="446"/>
      <c r="B164" s="447"/>
      <c r="C164" s="448"/>
      <c r="D164" s="448"/>
      <c r="E164" s="146" t="s">
        <v>284</v>
      </c>
      <c r="F164" s="233">
        <v>0</v>
      </c>
      <c r="G164" s="233">
        <v>0</v>
      </c>
      <c r="H164" s="147">
        <f t="shared" ref="H164:H167" si="102">F164+G164</f>
        <v>0</v>
      </c>
      <c r="I164" s="217" t="e">
        <f t="shared" ref="I164:I167" si="103">H164/$H$168</f>
        <v>#DIV/0!</v>
      </c>
      <c r="J164" s="270">
        <v>0</v>
      </c>
      <c r="K164" s="270">
        <v>0</v>
      </c>
      <c r="L164" s="269">
        <f t="shared" ref="L164:L167" si="104">J164+K164</f>
        <v>0</v>
      </c>
      <c r="M164" s="217" t="e">
        <f t="shared" ref="M164:M167" si="105">L164/$L$168</f>
        <v>#DIV/0!</v>
      </c>
      <c r="N164" s="449"/>
      <c r="O164" s="270">
        <v>0</v>
      </c>
      <c r="P164" s="270">
        <v>0</v>
      </c>
      <c r="Q164" s="269">
        <f t="shared" ref="Q164:Q167" si="106">O164+P164</f>
        <v>0</v>
      </c>
      <c r="R164" s="217" t="e">
        <f t="shared" ref="R164:R167" si="107">Q164/$Q$168</f>
        <v>#DIV/0!</v>
      </c>
      <c r="S164" s="443"/>
      <c r="T164" s="424"/>
      <c r="U164" s="270">
        <v>0</v>
      </c>
      <c r="V164" s="270">
        <v>0</v>
      </c>
      <c r="W164" s="148">
        <f t="shared" ref="W164:W165" si="108">IFERROR(((V164/U164)*1),0)</f>
        <v>0</v>
      </c>
      <c r="X164" s="427"/>
      <c r="Y164" s="336"/>
    </row>
    <row r="165" spans="1:25" ht="15.75" hidden="1" thickBot="1" x14ac:dyDescent="0.3">
      <c r="A165" s="446"/>
      <c r="B165" s="447"/>
      <c r="C165" s="448"/>
      <c r="D165" s="448"/>
      <c r="E165" s="146" t="s">
        <v>285</v>
      </c>
      <c r="F165" s="233">
        <v>0</v>
      </c>
      <c r="G165" s="233">
        <v>0</v>
      </c>
      <c r="H165" s="147">
        <f t="shared" si="102"/>
        <v>0</v>
      </c>
      <c r="I165" s="217" t="e">
        <f t="shared" si="103"/>
        <v>#DIV/0!</v>
      </c>
      <c r="J165" s="270">
        <v>0</v>
      </c>
      <c r="K165" s="270">
        <v>0</v>
      </c>
      <c r="L165" s="269">
        <f t="shared" si="104"/>
        <v>0</v>
      </c>
      <c r="M165" s="217" t="e">
        <f t="shared" si="105"/>
        <v>#DIV/0!</v>
      </c>
      <c r="N165" s="449"/>
      <c r="O165" s="270">
        <v>0</v>
      </c>
      <c r="P165" s="270">
        <v>0</v>
      </c>
      <c r="Q165" s="269">
        <f t="shared" si="106"/>
        <v>0</v>
      </c>
      <c r="R165" s="217" t="e">
        <f t="shared" si="107"/>
        <v>#DIV/0!</v>
      </c>
      <c r="S165" s="443"/>
      <c r="T165" s="424"/>
      <c r="U165" s="270">
        <v>0</v>
      </c>
      <c r="V165" s="270">
        <v>0</v>
      </c>
      <c r="W165" s="148">
        <f t="shared" si="108"/>
        <v>0</v>
      </c>
      <c r="X165" s="427"/>
      <c r="Y165" s="336"/>
    </row>
    <row r="166" spans="1:25" ht="15.75" hidden="1" thickBot="1" x14ac:dyDescent="0.3">
      <c r="A166" s="446"/>
      <c r="B166" s="447"/>
      <c r="C166" s="448"/>
      <c r="D166" s="448"/>
      <c r="E166" s="146" t="s">
        <v>286</v>
      </c>
      <c r="F166" s="233">
        <v>0</v>
      </c>
      <c r="G166" s="233">
        <v>0</v>
      </c>
      <c r="H166" s="147">
        <f t="shared" si="102"/>
        <v>0</v>
      </c>
      <c r="I166" s="217" t="e">
        <f t="shared" si="103"/>
        <v>#DIV/0!</v>
      </c>
      <c r="J166" s="270">
        <v>0</v>
      </c>
      <c r="K166" s="270">
        <v>0</v>
      </c>
      <c r="L166" s="269">
        <f t="shared" si="104"/>
        <v>0</v>
      </c>
      <c r="M166" s="217" t="e">
        <f t="shared" si="105"/>
        <v>#DIV/0!</v>
      </c>
      <c r="N166" s="449"/>
      <c r="O166" s="270">
        <v>0</v>
      </c>
      <c r="P166" s="270">
        <v>0</v>
      </c>
      <c r="Q166" s="269">
        <f t="shared" si="106"/>
        <v>0</v>
      </c>
      <c r="R166" s="217" t="e">
        <f t="shared" si="107"/>
        <v>#DIV/0!</v>
      </c>
      <c r="S166" s="443"/>
      <c r="T166" s="424"/>
      <c r="U166" s="270">
        <v>0</v>
      </c>
      <c r="V166" s="270">
        <v>0</v>
      </c>
      <c r="W166" s="148">
        <f>IFERROR(((V166/U166)*1),0)</f>
        <v>0</v>
      </c>
      <c r="X166" s="427"/>
      <c r="Y166" s="336"/>
    </row>
    <row r="167" spans="1:25" ht="15.75" hidden="1" thickBot="1" x14ac:dyDescent="0.3">
      <c r="A167" s="446"/>
      <c r="B167" s="447"/>
      <c r="C167" s="448"/>
      <c r="D167" s="448"/>
      <c r="E167" s="146" t="s">
        <v>287</v>
      </c>
      <c r="F167" s="233">
        <v>0</v>
      </c>
      <c r="G167" s="233">
        <v>0</v>
      </c>
      <c r="H167" s="147">
        <f t="shared" si="102"/>
        <v>0</v>
      </c>
      <c r="I167" s="217" t="e">
        <f t="shared" si="103"/>
        <v>#DIV/0!</v>
      </c>
      <c r="J167" s="270">
        <v>0</v>
      </c>
      <c r="K167" s="270">
        <v>0</v>
      </c>
      <c r="L167" s="269">
        <f t="shared" si="104"/>
        <v>0</v>
      </c>
      <c r="M167" s="217" t="e">
        <f t="shared" si="105"/>
        <v>#DIV/0!</v>
      </c>
      <c r="N167" s="449"/>
      <c r="O167" s="270">
        <v>0</v>
      </c>
      <c r="P167" s="270">
        <v>0</v>
      </c>
      <c r="Q167" s="269">
        <f t="shared" si="106"/>
        <v>0</v>
      </c>
      <c r="R167" s="217" t="e">
        <f t="shared" si="107"/>
        <v>#DIV/0!</v>
      </c>
      <c r="S167" s="443"/>
      <c r="T167" s="424"/>
      <c r="U167" s="270">
        <v>0</v>
      </c>
      <c r="V167" s="270">
        <v>0</v>
      </c>
      <c r="W167" s="148">
        <f>IFERROR(((V167/U167)*1),0)</f>
        <v>0</v>
      </c>
      <c r="X167" s="445"/>
      <c r="Y167" s="336"/>
    </row>
    <row r="168" spans="1:25" ht="15.75" hidden="1" thickBot="1" x14ac:dyDescent="0.3">
      <c r="A168" s="434" t="s">
        <v>288</v>
      </c>
      <c r="B168" s="435"/>
      <c r="C168" s="436"/>
      <c r="D168" s="266"/>
      <c r="E168" s="149"/>
      <c r="F168" s="235">
        <f>SUM(F163:F167)</f>
        <v>0</v>
      </c>
      <c r="G168" s="235">
        <f t="shared" ref="G168:H168" si="109">SUM(G163:G167)</f>
        <v>0</v>
      </c>
      <c r="H168" s="150">
        <f t="shared" si="109"/>
        <v>0</v>
      </c>
      <c r="I168" s="218">
        <v>1</v>
      </c>
      <c r="J168" s="204">
        <f t="shared" ref="J168:L168" si="110">SUM(J163:J167)</f>
        <v>0</v>
      </c>
      <c r="K168" s="204">
        <f t="shared" si="110"/>
        <v>0</v>
      </c>
      <c r="L168" s="204">
        <f t="shared" si="110"/>
        <v>0</v>
      </c>
      <c r="M168" s="218">
        <v>1</v>
      </c>
      <c r="N168" s="204">
        <f>N163</f>
        <v>0</v>
      </c>
      <c r="O168" s="204">
        <f t="shared" ref="O168:Q168" si="111">SUM(O163:O167)</f>
        <v>0</v>
      </c>
      <c r="P168" s="204">
        <f t="shared" si="111"/>
        <v>0</v>
      </c>
      <c r="Q168" s="204">
        <f t="shared" si="111"/>
        <v>0</v>
      </c>
      <c r="R168" s="218">
        <v>1</v>
      </c>
      <c r="S168" s="204">
        <f>S163</f>
        <v>0</v>
      </c>
      <c r="T168" s="214">
        <f>T163</f>
        <v>0</v>
      </c>
      <c r="U168" s="208">
        <f>SUM(U163:U167)</f>
        <v>0</v>
      </c>
      <c r="V168" s="209">
        <f>SUM(V163:V167)</f>
        <v>0</v>
      </c>
      <c r="W168" s="151">
        <f>IFERROR(((V168/U168)*1),0)</f>
        <v>0</v>
      </c>
      <c r="X168" s="293">
        <f>IFERROR(((1-(1-T168)*W168)*1),0)</f>
        <v>1</v>
      </c>
      <c r="Y168" s="336"/>
    </row>
    <row r="169" spans="1:25" ht="15.75" hidden="1" thickBot="1" x14ac:dyDescent="0.3">
      <c r="A169" s="446">
        <f>A163+1</f>
        <v>28</v>
      </c>
      <c r="B169" s="447"/>
      <c r="C169" s="448"/>
      <c r="D169" s="448"/>
      <c r="E169" s="146" t="s">
        <v>283</v>
      </c>
      <c r="F169" s="233">
        <v>0</v>
      </c>
      <c r="G169" s="233">
        <v>0</v>
      </c>
      <c r="H169" s="147">
        <f>F169+G169</f>
        <v>0</v>
      </c>
      <c r="I169" s="217" t="e">
        <f>H169/$H$174</f>
        <v>#DIV/0!</v>
      </c>
      <c r="J169" s="270">
        <v>0</v>
      </c>
      <c r="K169" s="270">
        <v>0</v>
      </c>
      <c r="L169" s="269">
        <f>J169+K169</f>
        <v>0</v>
      </c>
      <c r="M169" s="217" t="e">
        <f>L169/$L$174</f>
        <v>#DIV/0!</v>
      </c>
      <c r="N169" s="449">
        <v>0</v>
      </c>
      <c r="O169" s="270">
        <v>0</v>
      </c>
      <c r="P169" s="270">
        <v>0</v>
      </c>
      <c r="Q169" s="269">
        <f>O169+P169</f>
        <v>0</v>
      </c>
      <c r="R169" s="217" t="e">
        <f>Q169/$Q$174</f>
        <v>#DIV/0!</v>
      </c>
      <c r="S169" s="443">
        <f>N174-Q174</f>
        <v>0</v>
      </c>
      <c r="T169" s="424">
        <f>IFERROR((S169/N174),0)</f>
        <v>0</v>
      </c>
      <c r="U169" s="270">
        <v>0</v>
      </c>
      <c r="V169" s="270">
        <v>0</v>
      </c>
      <c r="W169" s="148">
        <f>IFERROR(((V169/U169)*1),0)</f>
        <v>0</v>
      </c>
      <c r="X169" s="425"/>
      <c r="Y169" s="336"/>
    </row>
    <row r="170" spans="1:25" ht="15.75" hidden="1" thickBot="1" x14ac:dyDescent="0.3">
      <c r="A170" s="446"/>
      <c r="B170" s="447"/>
      <c r="C170" s="448"/>
      <c r="D170" s="448"/>
      <c r="E170" s="146" t="s">
        <v>284</v>
      </c>
      <c r="F170" s="233">
        <v>0</v>
      </c>
      <c r="G170" s="233">
        <v>0</v>
      </c>
      <c r="H170" s="147">
        <f t="shared" ref="H170:H173" si="112">F170+G170</f>
        <v>0</v>
      </c>
      <c r="I170" s="217" t="e">
        <f t="shared" ref="I170:I173" si="113">H170/$H$174</f>
        <v>#DIV/0!</v>
      </c>
      <c r="J170" s="270">
        <v>0</v>
      </c>
      <c r="K170" s="270">
        <v>0</v>
      </c>
      <c r="L170" s="269">
        <f t="shared" ref="L170:L173" si="114">J170+K170</f>
        <v>0</v>
      </c>
      <c r="M170" s="217" t="e">
        <f t="shared" ref="M170:M173" si="115">L170/$L$174</f>
        <v>#DIV/0!</v>
      </c>
      <c r="N170" s="449"/>
      <c r="O170" s="270">
        <v>0</v>
      </c>
      <c r="P170" s="270">
        <v>0</v>
      </c>
      <c r="Q170" s="269">
        <f t="shared" ref="Q170:Q173" si="116">O170+P170</f>
        <v>0</v>
      </c>
      <c r="R170" s="217" t="e">
        <f t="shared" ref="R170:R173" si="117">Q170/$Q$174</f>
        <v>#DIV/0!</v>
      </c>
      <c r="S170" s="443"/>
      <c r="T170" s="424"/>
      <c r="U170" s="270">
        <v>0</v>
      </c>
      <c r="V170" s="270">
        <v>0</v>
      </c>
      <c r="W170" s="148">
        <f t="shared" ref="W170:W171" si="118">IFERROR(((V170/U170)*1),0)</f>
        <v>0</v>
      </c>
      <c r="X170" s="427"/>
      <c r="Y170" s="336"/>
    </row>
    <row r="171" spans="1:25" ht="15.75" hidden="1" thickBot="1" x14ac:dyDescent="0.3">
      <c r="A171" s="446"/>
      <c r="B171" s="447"/>
      <c r="C171" s="448"/>
      <c r="D171" s="448"/>
      <c r="E171" s="146" t="s">
        <v>285</v>
      </c>
      <c r="F171" s="233">
        <v>0</v>
      </c>
      <c r="G171" s="233">
        <v>0</v>
      </c>
      <c r="H171" s="147">
        <f t="shared" si="112"/>
        <v>0</v>
      </c>
      <c r="I171" s="217" t="e">
        <f t="shared" si="113"/>
        <v>#DIV/0!</v>
      </c>
      <c r="J171" s="270">
        <v>0</v>
      </c>
      <c r="K171" s="270">
        <v>0</v>
      </c>
      <c r="L171" s="269">
        <f t="shared" si="114"/>
        <v>0</v>
      </c>
      <c r="M171" s="217" t="e">
        <f t="shared" si="115"/>
        <v>#DIV/0!</v>
      </c>
      <c r="N171" s="449"/>
      <c r="O171" s="270">
        <v>0</v>
      </c>
      <c r="P171" s="270">
        <v>0</v>
      </c>
      <c r="Q171" s="269">
        <f t="shared" si="116"/>
        <v>0</v>
      </c>
      <c r="R171" s="217" t="e">
        <f t="shared" si="117"/>
        <v>#DIV/0!</v>
      </c>
      <c r="S171" s="443"/>
      <c r="T171" s="424"/>
      <c r="U171" s="270">
        <v>0</v>
      </c>
      <c r="V171" s="270">
        <v>0</v>
      </c>
      <c r="W171" s="148">
        <f t="shared" si="118"/>
        <v>0</v>
      </c>
      <c r="X171" s="427"/>
      <c r="Y171" s="336"/>
    </row>
    <row r="172" spans="1:25" ht="15.75" hidden="1" thickBot="1" x14ac:dyDescent="0.3">
      <c r="A172" s="446"/>
      <c r="B172" s="447"/>
      <c r="C172" s="448"/>
      <c r="D172" s="448"/>
      <c r="E172" s="146" t="s">
        <v>286</v>
      </c>
      <c r="F172" s="233">
        <v>0</v>
      </c>
      <c r="G172" s="233">
        <v>0</v>
      </c>
      <c r="H172" s="147">
        <f t="shared" si="112"/>
        <v>0</v>
      </c>
      <c r="I172" s="217" t="e">
        <f t="shared" si="113"/>
        <v>#DIV/0!</v>
      </c>
      <c r="J172" s="270">
        <v>0</v>
      </c>
      <c r="K172" s="270">
        <v>0</v>
      </c>
      <c r="L172" s="269">
        <f t="shared" si="114"/>
        <v>0</v>
      </c>
      <c r="M172" s="217" t="e">
        <f t="shared" si="115"/>
        <v>#DIV/0!</v>
      </c>
      <c r="N172" s="449"/>
      <c r="O172" s="270">
        <v>0</v>
      </c>
      <c r="P172" s="270">
        <v>0</v>
      </c>
      <c r="Q172" s="269">
        <f t="shared" si="116"/>
        <v>0</v>
      </c>
      <c r="R172" s="217" t="e">
        <f t="shared" si="117"/>
        <v>#DIV/0!</v>
      </c>
      <c r="S172" s="443"/>
      <c r="T172" s="424"/>
      <c r="U172" s="270">
        <v>0</v>
      </c>
      <c r="V172" s="270">
        <v>0</v>
      </c>
      <c r="W172" s="148">
        <f>IFERROR(((V172/U172)*1),0)</f>
        <v>0</v>
      </c>
      <c r="X172" s="427"/>
      <c r="Y172" s="336"/>
    </row>
    <row r="173" spans="1:25" ht="15.75" hidden="1" thickBot="1" x14ac:dyDescent="0.3">
      <c r="A173" s="446"/>
      <c r="B173" s="447"/>
      <c r="C173" s="448"/>
      <c r="D173" s="448"/>
      <c r="E173" s="146" t="s">
        <v>287</v>
      </c>
      <c r="F173" s="233">
        <v>0</v>
      </c>
      <c r="G173" s="233">
        <v>0</v>
      </c>
      <c r="H173" s="147">
        <f t="shared" si="112"/>
        <v>0</v>
      </c>
      <c r="I173" s="217" t="e">
        <f t="shared" si="113"/>
        <v>#DIV/0!</v>
      </c>
      <c r="J173" s="270">
        <v>0</v>
      </c>
      <c r="K173" s="270">
        <v>0</v>
      </c>
      <c r="L173" s="269">
        <f t="shared" si="114"/>
        <v>0</v>
      </c>
      <c r="M173" s="217" t="e">
        <f t="shared" si="115"/>
        <v>#DIV/0!</v>
      </c>
      <c r="N173" s="449"/>
      <c r="O173" s="270">
        <v>0</v>
      </c>
      <c r="P173" s="270">
        <v>0</v>
      </c>
      <c r="Q173" s="269">
        <f t="shared" si="116"/>
        <v>0</v>
      </c>
      <c r="R173" s="217" t="e">
        <f t="shared" si="117"/>
        <v>#DIV/0!</v>
      </c>
      <c r="S173" s="443"/>
      <c r="T173" s="424"/>
      <c r="U173" s="270">
        <v>0</v>
      </c>
      <c r="V173" s="270">
        <v>0</v>
      </c>
      <c r="W173" s="148">
        <f>IFERROR(((V173/U173)*1),0)</f>
        <v>0</v>
      </c>
      <c r="X173" s="445"/>
      <c r="Y173" s="336"/>
    </row>
    <row r="174" spans="1:25" ht="15.75" hidden="1" thickBot="1" x14ac:dyDescent="0.3">
      <c r="A174" s="434" t="s">
        <v>288</v>
      </c>
      <c r="B174" s="435"/>
      <c r="C174" s="436"/>
      <c r="D174" s="266"/>
      <c r="E174" s="149"/>
      <c r="F174" s="235">
        <f>SUM(F169:F173)</f>
        <v>0</v>
      </c>
      <c r="G174" s="235">
        <f t="shared" ref="G174:H174" si="119">SUM(G169:G173)</f>
        <v>0</v>
      </c>
      <c r="H174" s="150">
        <f t="shared" si="119"/>
        <v>0</v>
      </c>
      <c r="I174" s="218">
        <v>1</v>
      </c>
      <c r="J174" s="204">
        <f t="shared" ref="J174:L174" si="120">SUM(J169:J173)</f>
        <v>0</v>
      </c>
      <c r="K174" s="204">
        <f t="shared" si="120"/>
        <v>0</v>
      </c>
      <c r="L174" s="204">
        <f t="shared" si="120"/>
        <v>0</v>
      </c>
      <c r="M174" s="218">
        <v>1</v>
      </c>
      <c r="N174" s="204">
        <f>N169</f>
        <v>0</v>
      </c>
      <c r="O174" s="204">
        <f t="shared" ref="O174:Q174" si="121">SUM(O169:O173)</f>
        <v>0</v>
      </c>
      <c r="P174" s="204">
        <f t="shared" si="121"/>
        <v>0</v>
      </c>
      <c r="Q174" s="204">
        <f t="shared" si="121"/>
        <v>0</v>
      </c>
      <c r="R174" s="218">
        <v>1</v>
      </c>
      <c r="S174" s="204">
        <f>S169</f>
        <v>0</v>
      </c>
      <c r="T174" s="214">
        <f>T169</f>
        <v>0</v>
      </c>
      <c r="U174" s="208">
        <f>SUM(U169:U173)</f>
        <v>0</v>
      </c>
      <c r="V174" s="209">
        <f>SUM(V169:V173)</f>
        <v>0</v>
      </c>
      <c r="W174" s="151">
        <f>IFERROR(((V174/U174)*1),0)</f>
        <v>0</v>
      </c>
      <c r="X174" s="293">
        <f>IFERROR(((1-(1-T174)*W174)*1),0)</f>
        <v>1</v>
      </c>
      <c r="Y174" s="336"/>
    </row>
    <row r="175" spans="1:25" ht="15.75" hidden="1" thickBot="1" x14ac:dyDescent="0.3">
      <c r="A175" s="446">
        <f>A169+1</f>
        <v>29</v>
      </c>
      <c r="B175" s="447"/>
      <c r="C175" s="448"/>
      <c r="D175" s="448"/>
      <c r="E175" s="146" t="s">
        <v>283</v>
      </c>
      <c r="F175" s="233">
        <v>0</v>
      </c>
      <c r="G175" s="233">
        <v>0</v>
      </c>
      <c r="H175" s="147">
        <f>F175+G175</f>
        <v>0</v>
      </c>
      <c r="I175" s="217" t="e">
        <f>H175/$H$180</f>
        <v>#DIV/0!</v>
      </c>
      <c r="J175" s="270">
        <v>0</v>
      </c>
      <c r="K175" s="270">
        <v>0</v>
      </c>
      <c r="L175" s="269">
        <f>J175+K175</f>
        <v>0</v>
      </c>
      <c r="M175" s="217" t="e">
        <f>L175/$L$180</f>
        <v>#DIV/0!</v>
      </c>
      <c r="N175" s="449">
        <v>0</v>
      </c>
      <c r="O175" s="270">
        <v>0</v>
      </c>
      <c r="P175" s="270">
        <v>0</v>
      </c>
      <c r="Q175" s="269">
        <f>O175+P175</f>
        <v>0</v>
      </c>
      <c r="R175" s="217" t="e">
        <f>Q175/$Q$180</f>
        <v>#DIV/0!</v>
      </c>
      <c r="S175" s="443">
        <f>N180-Q180</f>
        <v>0</v>
      </c>
      <c r="T175" s="424">
        <f>IFERROR((S175/N180),0)</f>
        <v>0</v>
      </c>
      <c r="U175" s="270">
        <v>0</v>
      </c>
      <c r="V175" s="270">
        <v>0</v>
      </c>
      <c r="W175" s="148">
        <f>IFERROR(((V175/U175)*1),0)</f>
        <v>0</v>
      </c>
      <c r="X175" s="425"/>
      <c r="Y175" s="336"/>
    </row>
    <row r="176" spans="1:25" ht="15.75" hidden="1" thickBot="1" x14ac:dyDescent="0.3">
      <c r="A176" s="446"/>
      <c r="B176" s="447"/>
      <c r="C176" s="448"/>
      <c r="D176" s="448"/>
      <c r="E176" s="146" t="s">
        <v>284</v>
      </c>
      <c r="F176" s="233">
        <v>0</v>
      </c>
      <c r="G176" s="233">
        <v>0</v>
      </c>
      <c r="H176" s="147">
        <f t="shared" ref="H176:H179" si="122">F176+G176</f>
        <v>0</v>
      </c>
      <c r="I176" s="217" t="e">
        <f t="shared" ref="I176:I179" si="123">H176/$H$180</f>
        <v>#DIV/0!</v>
      </c>
      <c r="J176" s="270">
        <v>0</v>
      </c>
      <c r="K176" s="270">
        <v>0</v>
      </c>
      <c r="L176" s="269">
        <f t="shared" ref="L176:L179" si="124">J176+K176</f>
        <v>0</v>
      </c>
      <c r="M176" s="217" t="e">
        <f t="shared" ref="M176:M179" si="125">L176/$L$180</f>
        <v>#DIV/0!</v>
      </c>
      <c r="N176" s="449"/>
      <c r="O176" s="270">
        <v>0</v>
      </c>
      <c r="P176" s="270">
        <v>0</v>
      </c>
      <c r="Q176" s="269">
        <f t="shared" ref="Q176:Q179" si="126">O176+P176</f>
        <v>0</v>
      </c>
      <c r="R176" s="217" t="e">
        <f t="shared" ref="R176:R179" si="127">Q176/$Q$180</f>
        <v>#DIV/0!</v>
      </c>
      <c r="S176" s="443"/>
      <c r="T176" s="424"/>
      <c r="U176" s="270">
        <v>0</v>
      </c>
      <c r="V176" s="270">
        <v>0</v>
      </c>
      <c r="W176" s="148">
        <f t="shared" ref="W176:W177" si="128">IFERROR(((V176/U176)*1),0)</f>
        <v>0</v>
      </c>
      <c r="X176" s="427"/>
      <c r="Y176" s="336"/>
    </row>
    <row r="177" spans="1:25" ht="15.75" hidden="1" thickBot="1" x14ac:dyDescent="0.3">
      <c r="A177" s="446"/>
      <c r="B177" s="447"/>
      <c r="C177" s="448"/>
      <c r="D177" s="448"/>
      <c r="E177" s="146" t="s">
        <v>285</v>
      </c>
      <c r="F177" s="233">
        <v>0</v>
      </c>
      <c r="G177" s="233">
        <v>0</v>
      </c>
      <c r="H177" s="147">
        <f t="shared" si="122"/>
        <v>0</v>
      </c>
      <c r="I177" s="217" t="e">
        <f t="shared" si="123"/>
        <v>#DIV/0!</v>
      </c>
      <c r="J177" s="270">
        <v>0</v>
      </c>
      <c r="K177" s="270">
        <v>0</v>
      </c>
      <c r="L177" s="269">
        <f t="shared" si="124"/>
        <v>0</v>
      </c>
      <c r="M177" s="217" t="e">
        <f t="shared" si="125"/>
        <v>#DIV/0!</v>
      </c>
      <c r="N177" s="449"/>
      <c r="O177" s="270">
        <v>0</v>
      </c>
      <c r="P177" s="270">
        <v>0</v>
      </c>
      <c r="Q177" s="269">
        <f t="shared" si="126"/>
        <v>0</v>
      </c>
      <c r="R177" s="217" t="e">
        <f t="shared" si="127"/>
        <v>#DIV/0!</v>
      </c>
      <c r="S177" s="443"/>
      <c r="T177" s="424"/>
      <c r="U177" s="270">
        <v>0</v>
      </c>
      <c r="V177" s="270">
        <v>0</v>
      </c>
      <c r="W177" s="148">
        <f t="shared" si="128"/>
        <v>0</v>
      </c>
      <c r="X177" s="427"/>
      <c r="Y177" s="336"/>
    </row>
    <row r="178" spans="1:25" ht="15.75" hidden="1" thickBot="1" x14ac:dyDescent="0.3">
      <c r="A178" s="446"/>
      <c r="B178" s="447"/>
      <c r="C178" s="448"/>
      <c r="D178" s="448"/>
      <c r="E178" s="146" t="s">
        <v>286</v>
      </c>
      <c r="F178" s="233">
        <v>0</v>
      </c>
      <c r="G178" s="233">
        <v>0</v>
      </c>
      <c r="H178" s="147">
        <f t="shared" si="122"/>
        <v>0</v>
      </c>
      <c r="I178" s="217" t="e">
        <f t="shared" si="123"/>
        <v>#DIV/0!</v>
      </c>
      <c r="J178" s="270">
        <v>0</v>
      </c>
      <c r="K178" s="270">
        <v>0</v>
      </c>
      <c r="L178" s="269">
        <f t="shared" si="124"/>
        <v>0</v>
      </c>
      <c r="M178" s="217" t="e">
        <f t="shared" si="125"/>
        <v>#DIV/0!</v>
      </c>
      <c r="N178" s="449"/>
      <c r="O178" s="270">
        <v>0</v>
      </c>
      <c r="P178" s="270">
        <v>0</v>
      </c>
      <c r="Q178" s="269">
        <f t="shared" si="126"/>
        <v>0</v>
      </c>
      <c r="R178" s="217" t="e">
        <f t="shared" si="127"/>
        <v>#DIV/0!</v>
      </c>
      <c r="S178" s="443"/>
      <c r="T178" s="424"/>
      <c r="U178" s="270">
        <v>0</v>
      </c>
      <c r="V178" s="270">
        <v>0</v>
      </c>
      <c r="W178" s="148">
        <f>IFERROR(((V178/U178)*1),0)</f>
        <v>0</v>
      </c>
      <c r="X178" s="427"/>
      <c r="Y178" s="336"/>
    </row>
    <row r="179" spans="1:25" ht="15.75" hidden="1" thickBot="1" x14ac:dyDescent="0.3">
      <c r="A179" s="446"/>
      <c r="B179" s="447"/>
      <c r="C179" s="448"/>
      <c r="D179" s="448"/>
      <c r="E179" s="146" t="s">
        <v>287</v>
      </c>
      <c r="F179" s="233">
        <v>0</v>
      </c>
      <c r="G179" s="233">
        <v>0</v>
      </c>
      <c r="H179" s="147">
        <f t="shared" si="122"/>
        <v>0</v>
      </c>
      <c r="I179" s="217" t="e">
        <f t="shared" si="123"/>
        <v>#DIV/0!</v>
      </c>
      <c r="J179" s="270">
        <v>0</v>
      </c>
      <c r="K179" s="270">
        <v>0</v>
      </c>
      <c r="L179" s="269">
        <f t="shared" si="124"/>
        <v>0</v>
      </c>
      <c r="M179" s="217" t="e">
        <f t="shared" si="125"/>
        <v>#DIV/0!</v>
      </c>
      <c r="N179" s="449"/>
      <c r="O179" s="270">
        <v>0</v>
      </c>
      <c r="P179" s="270">
        <v>0</v>
      </c>
      <c r="Q179" s="269">
        <f t="shared" si="126"/>
        <v>0</v>
      </c>
      <c r="R179" s="217" t="e">
        <f t="shared" si="127"/>
        <v>#DIV/0!</v>
      </c>
      <c r="S179" s="443"/>
      <c r="T179" s="424"/>
      <c r="U179" s="270">
        <v>0</v>
      </c>
      <c r="V179" s="270">
        <v>0</v>
      </c>
      <c r="W179" s="148">
        <f>IFERROR(((V179/U179)*1),0)</f>
        <v>0</v>
      </c>
      <c r="X179" s="445"/>
      <c r="Y179" s="336"/>
    </row>
    <row r="180" spans="1:25" ht="15.75" hidden="1" thickBot="1" x14ac:dyDescent="0.3">
      <c r="A180" s="434" t="s">
        <v>288</v>
      </c>
      <c r="B180" s="435"/>
      <c r="C180" s="436"/>
      <c r="D180" s="266"/>
      <c r="E180" s="149"/>
      <c r="F180" s="235">
        <f>SUM(F175:F179)</f>
        <v>0</v>
      </c>
      <c r="G180" s="235">
        <f t="shared" ref="G180:H180" si="129">SUM(G175:G179)</f>
        <v>0</v>
      </c>
      <c r="H180" s="150">
        <f t="shared" si="129"/>
        <v>0</v>
      </c>
      <c r="I180" s="218">
        <v>1</v>
      </c>
      <c r="J180" s="204">
        <f t="shared" ref="J180:L180" si="130">SUM(J175:J179)</f>
        <v>0</v>
      </c>
      <c r="K180" s="204">
        <f t="shared" si="130"/>
        <v>0</v>
      </c>
      <c r="L180" s="204">
        <f t="shared" si="130"/>
        <v>0</v>
      </c>
      <c r="M180" s="218">
        <v>1</v>
      </c>
      <c r="N180" s="204">
        <f>N175</f>
        <v>0</v>
      </c>
      <c r="O180" s="204">
        <f t="shared" ref="O180:Q180" si="131">SUM(O175:O179)</f>
        <v>0</v>
      </c>
      <c r="P180" s="204">
        <f t="shared" si="131"/>
        <v>0</v>
      </c>
      <c r="Q180" s="204">
        <f t="shared" si="131"/>
        <v>0</v>
      </c>
      <c r="R180" s="218">
        <v>1</v>
      </c>
      <c r="S180" s="204">
        <f>S175</f>
        <v>0</v>
      </c>
      <c r="T180" s="214">
        <f>T175</f>
        <v>0</v>
      </c>
      <c r="U180" s="208">
        <f>SUM(U175:U179)</f>
        <v>0</v>
      </c>
      <c r="V180" s="209">
        <f>SUM(V175:V179)</f>
        <v>0</v>
      </c>
      <c r="W180" s="151">
        <f>IFERROR(((V180/U180)*1),0)</f>
        <v>0</v>
      </c>
      <c r="X180" s="293">
        <f>IFERROR(((1-(1-T180)*W180)*1),0)</f>
        <v>1</v>
      </c>
      <c r="Y180" s="336"/>
    </row>
    <row r="181" spans="1:25" ht="15.75" hidden="1" thickBot="1" x14ac:dyDescent="0.3">
      <c r="A181" s="446">
        <f>A175+1</f>
        <v>30</v>
      </c>
      <c r="B181" s="447"/>
      <c r="C181" s="448"/>
      <c r="D181" s="448"/>
      <c r="E181" s="146" t="s">
        <v>283</v>
      </c>
      <c r="F181" s="233">
        <v>0</v>
      </c>
      <c r="G181" s="233">
        <v>0</v>
      </c>
      <c r="H181" s="147">
        <f>F181+G181</f>
        <v>0</v>
      </c>
      <c r="I181" s="217" t="e">
        <f>H181/$H$186</f>
        <v>#DIV/0!</v>
      </c>
      <c r="J181" s="270">
        <v>0</v>
      </c>
      <c r="K181" s="270">
        <v>0</v>
      </c>
      <c r="L181" s="269">
        <f>J181+K181</f>
        <v>0</v>
      </c>
      <c r="M181" s="217" t="e">
        <f>L181/$L$186</f>
        <v>#DIV/0!</v>
      </c>
      <c r="N181" s="449">
        <v>0</v>
      </c>
      <c r="O181" s="270">
        <v>0</v>
      </c>
      <c r="P181" s="270">
        <v>0</v>
      </c>
      <c r="Q181" s="269">
        <f>O181+P181</f>
        <v>0</v>
      </c>
      <c r="R181" s="217" t="e">
        <f>Q181/$Q$186</f>
        <v>#DIV/0!</v>
      </c>
      <c r="S181" s="443">
        <f>N186-Q186</f>
        <v>0</v>
      </c>
      <c r="T181" s="424">
        <f>IFERROR((S181/N186),0)</f>
        <v>0</v>
      </c>
      <c r="U181" s="270">
        <v>0</v>
      </c>
      <c r="V181" s="270">
        <v>0</v>
      </c>
      <c r="W181" s="148">
        <f>IFERROR(((V181/U181)*1),0)</f>
        <v>0</v>
      </c>
      <c r="X181" s="425"/>
      <c r="Y181" s="336"/>
    </row>
    <row r="182" spans="1:25" ht="15.75" hidden="1" thickBot="1" x14ac:dyDescent="0.3">
      <c r="A182" s="446"/>
      <c r="B182" s="447"/>
      <c r="C182" s="448"/>
      <c r="D182" s="448"/>
      <c r="E182" s="146" t="s">
        <v>284</v>
      </c>
      <c r="F182" s="233">
        <v>0</v>
      </c>
      <c r="G182" s="233">
        <v>0</v>
      </c>
      <c r="H182" s="147">
        <f t="shared" ref="H182:H185" si="132">F182+G182</f>
        <v>0</v>
      </c>
      <c r="I182" s="217" t="e">
        <f t="shared" ref="I182:I185" si="133">H182/$H$186</f>
        <v>#DIV/0!</v>
      </c>
      <c r="J182" s="270">
        <v>0</v>
      </c>
      <c r="K182" s="270">
        <v>0</v>
      </c>
      <c r="L182" s="269">
        <f t="shared" ref="L182:L185" si="134">J182+K182</f>
        <v>0</v>
      </c>
      <c r="M182" s="217" t="e">
        <f t="shared" ref="M182:M185" si="135">L182/$L$186</f>
        <v>#DIV/0!</v>
      </c>
      <c r="N182" s="449"/>
      <c r="O182" s="270">
        <v>0</v>
      </c>
      <c r="P182" s="270">
        <v>0</v>
      </c>
      <c r="Q182" s="269">
        <f t="shared" ref="Q182:Q185" si="136">O182+P182</f>
        <v>0</v>
      </c>
      <c r="R182" s="217" t="e">
        <f t="shared" ref="R182:R185" si="137">Q182/$Q$186</f>
        <v>#DIV/0!</v>
      </c>
      <c r="S182" s="443"/>
      <c r="T182" s="424"/>
      <c r="U182" s="270">
        <v>0</v>
      </c>
      <c r="V182" s="270">
        <v>0</v>
      </c>
      <c r="W182" s="148">
        <f t="shared" ref="W182:W183" si="138">IFERROR(((V182/U182)*1),0)</f>
        <v>0</v>
      </c>
      <c r="X182" s="427"/>
      <c r="Y182" s="336"/>
    </row>
    <row r="183" spans="1:25" ht="15.75" hidden="1" thickBot="1" x14ac:dyDescent="0.3">
      <c r="A183" s="446"/>
      <c r="B183" s="447"/>
      <c r="C183" s="448"/>
      <c r="D183" s="448"/>
      <c r="E183" s="146" t="s">
        <v>285</v>
      </c>
      <c r="F183" s="233">
        <v>0</v>
      </c>
      <c r="G183" s="233">
        <v>0</v>
      </c>
      <c r="H183" s="147">
        <f t="shared" si="132"/>
        <v>0</v>
      </c>
      <c r="I183" s="217" t="e">
        <f t="shared" si="133"/>
        <v>#DIV/0!</v>
      </c>
      <c r="J183" s="270">
        <v>0</v>
      </c>
      <c r="K183" s="270">
        <v>0</v>
      </c>
      <c r="L183" s="269">
        <f t="shared" si="134"/>
        <v>0</v>
      </c>
      <c r="M183" s="217" t="e">
        <f t="shared" si="135"/>
        <v>#DIV/0!</v>
      </c>
      <c r="N183" s="449"/>
      <c r="O183" s="270">
        <v>0</v>
      </c>
      <c r="P183" s="270">
        <v>0</v>
      </c>
      <c r="Q183" s="269">
        <f t="shared" si="136"/>
        <v>0</v>
      </c>
      <c r="R183" s="217" t="e">
        <f t="shared" si="137"/>
        <v>#DIV/0!</v>
      </c>
      <c r="S183" s="443"/>
      <c r="T183" s="424"/>
      <c r="U183" s="270">
        <v>0</v>
      </c>
      <c r="V183" s="270">
        <v>0</v>
      </c>
      <c r="W183" s="148">
        <f t="shared" si="138"/>
        <v>0</v>
      </c>
      <c r="X183" s="427"/>
      <c r="Y183" s="336"/>
    </row>
    <row r="184" spans="1:25" ht="15.75" hidden="1" thickBot="1" x14ac:dyDescent="0.3">
      <c r="A184" s="446"/>
      <c r="B184" s="447"/>
      <c r="C184" s="448"/>
      <c r="D184" s="448"/>
      <c r="E184" s="146" t="s">
        <v>286</v>
      </c>
      <c r="F184" s="233">
        <v>0</v>
      </c>
      <c r="G184" s="233">
        <v>0</v>
      </c>
      <c r="H184" s="147">
        <f t="shared" si="132"/>
        <v>0</v>
      </c>
      <c r="I184" s="217" t="e">
        <f t="shared" si="133"/>
        <v>#DIV/0!</v>
      </c>
      <c r="J184" s="270">
        <v>0</v>
      </c>
      <c r="K184" s="270">
        <v>0</v>
      </c>
      <c r="L184" s="269">
        <f t="shared" si="134"/>
        <v>0</v>
      </c>
      <c r="M184" s="217" t="e">
        <f t="shared" si="135"/>
        <v>#DIV/0!</v>
      </c>
      <c r="N184" s="449"/>
      <c r="O184" s="270">
        <v>0</v>
      </c>
      <c r="P184" s="270">
        <v>0</v>
      </c>
      <c r="Q184" s="269">
        <f t="shared" si="136"/>
        <v>0</v>
      </c>
      <c r="R184" s="217" t="e">
        <f t="shared" si="137"/>
        <v>#DIV/0!</v>
      </c>
      <c r="S184" s="443"/>
      <c r="T184" s="424"/>
      <c r="U184" s="270">
        <v>0</v>
      </c>
      <c r="V184" s="270">
        <v>0</v>
      </c>
      <c r="W184" s="148">
        <f>IFERROR(((V184/U184)*1),0)</f>
        <v>0</v>
      </c>
      <c r="X184" s="427"/>
      <c r="Y184" s="336"/>
    </row>
    <row r="185" spans="1:25" ht="15.75" hidden="1" thickBot="1" x14ac:dyDescent="0.3">
      <c r="A185" s="446"/>
      <c r="B185" s="447"/>
      <c r="C185" s="448"/>
      <c r="D185" s="448"/>
      <c r="E185" s="146" t="s">
        <v>287</v>
      </c>
      <c r="F185" s="233">
        <v>0</v>
      </c>
      <c r="G185" s="233">
        <v>0</v>
      </c>
      <c r="H185" s="147">
        <f t="shared" si="132"/>
        <v>0</v>
      </c>
      <c r="I185" s="217" t="e">
        <f t="shared" si="133"/>
        <v>#DIV/0!</v>
      </c>
      <c r="J185" s="270">
        <v>0</v>
      </c>
      <c r="K185" s="270">
        <v>0</v>
      </c>
      <c r="L185" s="269">
        <f t="shared" si="134"/>
        <v>0</v>
      </c>
      <c r="M185" s="217" t="e">
        <f t="shared" si="135"/>
        <v>#DIV/0!</v>
      </c>
      <c r="N185" s="449"/>
      <c r="O185" s="270">
        <v>0</v>
      </c>
      <c r="P185" s="270">
        <v>0</v>
      </c>
      <c r="Q185" s="269">
        <f t="shared" si="136"/>
        <v>0</v>
      </c>
      <c r="R185" s="217" t="e">
        <f t="shared" si="137"/>
        <v>#DIV/0!</v>
      </c>
      <c r="S185" s="443"/>
      <c r="T185" s="424"/>
      <c r="U185" s="270">
        <v>0</v>
      </c>
      <c r="V185" s="270">
        <v>0</v>
      </c>
      <c r="W185" s="148">
        <f>IFERROR(((V185/U185)*1),0)</f>
        <v>0</v>
      </c>
      <c r="X185" s="445"/>
      <c r="Y185" s="336"/>
    </row>
    <row r="186" spans="1:25" ht="15.75" hidden="1" thickBot="1" x14ac:dyDescent="0.3">
      <c r="A186" s="434" t="s">
        <v>288</v>
      </c>
      <c r="B186" s="435"/>
      <c r="C186" s="436"/>
      <c r="D186" s="266"/>
      <c r="E186" s="149"/>
      <c r="F186" s="235">
        <f>SUM(F181:F185)</f>
        <v>0</v>
      </c>
      <c r="G186" s="235">
        <f t="shared" ref="G186:H186" si="139">SUM(G181:G185)</f>
        <v>0</v>
      </c>
      <c r="H186" s="150">
        <f t="shared" si="139"/>
        <v>0</v>
      </c>
      <c r="I186" s="218">
        <v>1</v>
      </c>
      <c r="J186" s="204">
        <f t="shared" ref="J186:L186" si="140">SUM(J181:J185)</f>
        <v>0</v>
      </c>
      <c r="K186" s="204">
        <f t="shared" si="140"/>
        <v>0</v>
      </c>
      <c r="L186" s="204">
        <f t="shared" si="140"/>
        <v>0</v>
      </c>
      <c r="M186" s="218">
        <v>1</v>
      </c>
      <c r="N186" s="204">
        <f>N181</f>
        <v>0</v>
      </c>
      <c r="O186" s="204">
        <f t="shared" ref="O186:Q186" si="141">SUM(O181:O185)</f>
        <v>0</v>
      </c>
      <c r="P186" s="204">
        <f t="shared" si="141"/>
        <v>0</v>
      </c>
      <c r="Q186" s="204">
        <f t="shared" si="141"/>
        <v>0</v>
      </c>
      <c r="R186" s="218">
        <v>1</v>
      </c>
      <c r="S186" s="204">
        <f>S181</f>
        <v>0</v>
      </c>
      <c r="T186" s="214">
        <f>T181</f>
        <v>0</v>
      </c>
      <c r="U186" s="208">
        <f>SUM(U181:U185)</f>
        <v>0</v>
      </c>
      <c r="V186" s="209">
        <f>SUM(V181:V185)</f>
        <v>0</v>
      </c>
      <c r="W186" s="151">
        <f>IFERROR(((V186/U186)*1),0)</f>
        <v>0</v>
      </c>
      <c r="X186" s="293">
        <f>IFERROR(((1-(1-T186)*W186)*1),0)</f>
        <v>1</v>
      </c>
      <c r="Y186" s="336"/>
    </row>
    <row r="187" spans="1:25" ht="15.75" hidden="1" thickBot="1" x14ac:dyDescent="0.3">
      <c r="A187" s="446">
        <f>A181+1</f>
        <v>31</v>
      </c>
      <c r="B187" s="447"/>
      <c r="C187" s="448"/>
      <c r="D187" s="448"/>
      <c r="E187" s="146" t="s">
        <v>283</v>
      </c>
      <c r="F187" s="233">
        <v>0</v>
      </c>
      <c r="G187" s="233">
        <v>0</v>
      </c>
      <c r="H187" s="147">
        <f>F187+G187</f>
        <v>0</v>
      </c>
      <c r="I187" s="217" t="e">
        <f>H187/$H$192</f>
        <v>#DIV/0!</v>
      </c>
      <c r="J187" s="270">
        <v>0</v>
      </c>
      <c r="K187" s="270">
        <v>0</v>
      </c>
      <c r="L187" s="269">
        <f>J187+K187</f>
        <v>0</v>
      </c>
      <c r="M187" s="217" t="e">
        <f>L187/$L$192</f>
        <v>#DIV/0!</v>
      </c>
      <c r="N187" s="449">
        <v>0</v>
      </c>
      <c r="O187" s="270">
        <v>0</v>
      </c>
      <c r="P187" s="270">
        <v>0</v>
      </c>
      <c r="Q187" s="269">
        <f>O187+P187</f>
        <v>0</v>
      </c>
      <c r="R187" s="217" t="e">
        <f>Q187/$Q$192</f>
        <v>#DIV/0!</v>
      </c>
      <c r="S187" s="443">
        <f>N192-Q192</f>
        <v>0</v>
      </c>
      <c r="T187" s="424">
        <f>IFERROR((S187/N192),0)</f>
        <v>0</v>
      </c>
      <c r="U187" s="270">
        <v>0</v>
      </c>
      <c r="V187" s="270">
        <v>0</v>
      </c>
      <c r="W187" s="148">
        <f>IFERROR(((V187/U187)*1),0)</f>
        <v>0</v>
      </c>
      <c r="X187" s="425"/>
      <c r="Y187" s="336"/>
    </row>
    <row r="188" spans="1:25" ht="15.75" hidden="1" thickBot="1" x14ac:dyDescent="0.3">
      <c r="A188" s="446"/>
      <c r="B188" s="447"/>
      <c r="C188" s="448"/>
      <c r="D188" s="448"/>
      <c r="E188" s="146" t="s">
        <v>284</v>
      </c>
      <c r="F188" s="233">
        <v>0</v>
      </c>
      <c r="G188" s="233">
        <v>0</v>
      </c>
      <c r="H188" s="147">
        <f t="shared" ref="H188:H191" si="142">F188+G188</f>
        <v>0</v>
      </c>
      <c r="I188" s="217" t="e">
        <f t="shared" ref="I188:I191" si="143">H188/$H$192</f>
        <v>#DIV/0!</v>
      </c>
      <c r="J188" s="270">
        <v>0</v>
      </c>
      <c r="K188" s="270">
        <v>0</v>
      </c>
      <c r="L188" s="269">
        <f t="shared" ref="L188:L191" si="144">J188+K188</f>
        <v>0</v>
      </c>
      <c r="M188" s="217" t="e">
        <f t="shared" ref="M188:M191" si="145">L188/$L$192</f>
        <v>#DIV/0!</v>
      </c>
      <c r="N188" s="449"/>
      <c r="O188" s="270">
        <v>0</v>
      </c>
      <c r="P188" s="270">
        <v>0</v>
      </c>
      <c r="Q188" s="269">
        <f t="shared" ref="Q188:Q191" si="146">O188+P188</f>
        <v>0</v>
      </c>
      <c r="R188" s="217" t="e">
        <f t="shared" ref="R188:R191" si="147">Q188/$Q$192</f>
        <v>#DIV/0!</v>
      </c>
      <c r="S188" s="443"/>
      <c r="T188" s="424"/>
      <c r="U188" s="270">
        <v>0</v>
      </c>
      <c r="V188" s="270">
        <v>0</v>
      </c>
      <c r="W188" s="148">
        <f t="shared" ref="W188:W189" si="148">IFERROR(((V188/U188)*1),0)</f>
        <v>0</v>
      </c>
      <c r="X188" s="427"/>
      <c r="Y188" s="336"/>
    </row>
    <row r="189" spans="1:25" ht="15.75" hidden="1" thickBot="1" x14ac:dyDescent="0.3">
      <c r="A189" s="446"/>
      <c r="B189" s="447"/>
      <c r="C189" s="448"/>
      <c r="D189" s="448"/>
      <c r="E189" s="146" t="s">
        <v>285</v>
      </c>
      <c r="F189" s="233">
        <v>0</v>
      </c>
      <c r="G189" s="233">
        <v>0</v>
      </c>
      <c r="H189" s="147">
        <f t="shared" si="142"/>
        <v>0</v>
      </c>
      <c r="I189" s="217" t="e">
        <f t="shared" si="143"/>
        <v>#DIV/0!</v>
      </c>
      <c r="J189" s="270">
        <v>0</v>
      </c>
      <c r="K189" s="270">
        <v>0</v>
      </c>
      <c r="L189" s="269">
        <f t="shared" si="144"/>
        <v>0</v>
      </c>
      <c r="M189" s="217" t="e">
        <f t="shared" si="145"/>
        <v>#DIV/0!</v>
      </c>
      <c r="N189" s="449"/>
      <c r="O189" s="270">
        <v>0</v>
      </c>
      <c r="P189" s="270">
        <v>0</v>
      </c>
      <c r="Q189" s="269">
        <f t="shared" si="146"/>
        <v>0</v>
      </c>
      <c r="R189" s="217" t="e">
        <f t="shared" si="147"/>
        <v>#DIV/0!</v>
      </c>
      <c r="S189" s="443"/>
      <c r="T189" s="424"/>
      <c r="U189" s="270">
        <v>0</v>
      </c>
      <c r="V189" s="270">
        <v>0</v>
      </c>
      <c r="W189" s="148">
        <f t="shared" si="148"/>
        <v>0</v>
      </c>
      <c r="X189" s="427"/>
      <c r="Y189" s="336"/>
    </row>
    <row r="190" spans="1:25" ht="15.75" hidden="1" thickBot="1" x14ac:dyDescent="0.3">
      <c r="A190" s="446"/>
      <c r="B190" s="447"/>
      <c r="C190" s="448"/>
      <c r="D190" s="448"/>
      <c r="E190" s="146" t="s">
        <v>286</v>
      </c>
      <c r="F190" s="233">
        <v>0</v>
      </c>
      <c r="G190" s="233">
        <v>0</v>
      </c>
      <c r="H190" s="147">
        <f t="shared" si="142"/>
        <v>0</v>
      </c>
      <c r="I190" s="217" t="e">
        <f t="shared" si="143"/>
        <v>#DIV/0!</v>
      </c>
      <c r="J190" s="270">
        <v>0</v>
      </c>
      <c r="K190" s="270">
        <v>0</v>
      </c>
      <c r="L190" s="269">
        <f t="shared" si="144"/>
        <v>0</v>
      </c>
      <c r="M190" s="217" t="e">
        <f t="shared" si="145"/>
        <v>#DIV/0!</v>
      </c>
      <c r="N190" s="449"/>
      <c r="O190" s="270">
        <v>0</v>
      </c>
      <c r="P190" s="270">
        <v>0</v>
      </c>
      <c r="Q190" s="269">
        <f t="shared" si="146"/>
        <v>0</v>
      </c>
      <c r="R190" s="217" t="e">
        <f t="shared" si="147"/>
        <v>#DIV/0!</v>
      </c>
      <c r="S190" s="443"/>
      <c r="T190" s="424"/>
      <c r="U190" s="270">
        <v>0</v>
      </c>
      <c r="V190" s="270">
        <v>0</v>
      </c>
      <c r="W190" s="148">
        <f>IFERROR(((V190/U190)*1),0)</f>
        <v>0</v>
      </c>
      <c r="X190" s="427"/>
      <c r="Y190" s="336"/>
    </row>
    <row r="191" spans="1:25" ht="15.75" hidden="1" thickBot="1" x14ac:dyDescent="0.3">
      <c r="A191" s="446"/>
      <c r="B191" s="447"/>
      <c r="C191" s="448"/>
      <c r="D191" s="448"/>
      <c r="E191" s="146" t="s">
        <v>287</v>
      </c>
      <c r="F191" s="233">
        <v>0</v>
      </c>
      <c r="G191" s="233">
        <v>0</v>
      </c>
      <c r="H191" s="147">
        <f t="shared" si="142"/>
        <v>0</v>
      </c>
      <c r="I191" s="217" t="e">
        <f t="shared" si="143"/>
        <v>#DIV/0!</v>
      </c>
      <c r="J191" s="270">
        <v>0</v>
      </c>
      <c r="K191" s="270">
        <v>0</v>
      </c>
      <c r="L191" s="269">
        <f t="shared" si="144"/>
        <v>0</v>
      </c>
      <c r="M191" s="217" t="e">
        <f t="shared" si="145"/>
        <v>#DIV/0!</v>
      </c>
      <c r="N191" s="449"/>
      <c r="O191" s="270">
        <v>0</v>
      </c>
      <c r="P191" s="270">
        <v>0</v>
      </c>
      <c r="Q191" s="269">
        <f t="shared" si="146"/>
        <v>0</v>
      </c>
      <c r="R191" s="217" t="e">
        <f t="shared" si="147"/>
        <v>#DIV/0!</v>
      </c>
      <c r="S191" s="443"/>
      <c r="T191" s="424"/>
      <c r="U191" s="270">
        <v>0</v>
      </c>
      <c r="V191" s="270">
        <v>0</v>
      </c>
      <c r="W191" s="148">
        <f>IFERROR(((V191/U191)*1),0)</f>
        <v>0</v>
      </c>
      <c r="X191" s="445"/>
      <c r="Y191" s="336"/>
    </row>
    <row r="192" spans="1:25" ht="15.75" hidden="1" thickBot="1" x14ac:dyDescent="0.3">
      <c r="A192" s="434" t="s">
        <v>288</v>
      </c>
      <c r="B192" s="435"/>
      <c r="C192" s="436"/>
      <c r="D192" s="266"/>
      <c r="E192" s="149"/>
      <c r="F192" s="235">
        <f>SUM(F187:F191)</f>
        <v>0</v>
      </c>
      <c r="G192" s="235">
        <f t="shared" ref="G192:H192" si="149">SUM(G187:G191)</f>
        <v>0</v>
      </c>
      <c r="H192" s="150">
        <f t="shared" si="149"/>
        <v>0</v>
      </c>
      <c r="I192" s="218">
        <v>1</v>
      </c>
      <c r="J192" s="204">
        <f t="shared" ref="J192:L192" si="150">SUM(J187:J191)</f>
        <v>0</v>
      </c>
      <c r="K192" s="204">
        <f t="shared" si="150"/>
        <v>0</v>
      </c>
      <c r="L192" s="204">
        <f t="shared" si="150"/>
        <v>0</v>
      </c>
      <c r="M192" s="218">
        <v>1</v>
      </c>
      <c r="N192" s="204">
        <f>N187</f>
        <v>0</v>
      </c>
      <c r="O192" s="204">
        <f t="shared" ref="O192:Q192" si="151">SUM(O187:O191)</f>
        <v>0</v>
      </c>
      <c r="P192" s="204">
        <f t="shared" si="151"/>
        <v>0</v>
      </c>
      <c r="Q192" s="204">
        <f t="shared" si="151"/>
        <v>0</v>
      </c>
      <c r="R192" s="218">
        <v>1</v>
      </c>
      <c r="S192" s="204">
        <f>S187</f>
        <v>0</v>
      </c>
      <c r="T192" s="214">
        <f>T187</f>
        <v>0</v>
      </c>
      <c r="U192" s="208">
        <f>SUM(U187:U191)</f>
        <v>0</v>
      </c>
      <c r="V192" s="209">
        <f>SUM(V187:V191)</f>
        <v>0</v>
      </c>
      <c r="W192" s="151">
        <f>IFERROR(((V192/U192)*1),0)</f>
        <v>0</v>
      </c>
      <c r="X192" s="293">
        <f>IFERROR(((1-(1-T192)*W192)*1),0)</f>
        <v>1</v>
      </c>
      <c r="Y192" s="336"/>
    </row>
    <row r="193" spans="1:25" ht="15.75" hidden="1" thickBot="1" x14ac:dyDescent="0.3">
      <c r="A193" s="446">
        <f>A187+1</f>
        <v>32</v>
      </c>
      <c r="B193" s="447"/>
      <c r="C193" s="448"/>
      <c r="D193" s="448"/>
      <c r="E193" s="146" t="s">
        <v>283</v>
      </c>
      <c r="F193" s="233">
        <v>0</v>
      </c>
      <c r="G193" s="233">
        <v>0</v>
      </c>
      <c r="H193" s="147">
        <f>F193+G193</f>
        <v>0</v>
      </c>
      <c r="I193" s="217" t="e">
        <f>H193/$H$198</f>
        <v>#DIV/0!</v>
      </c>
      <c r="J193" s="270">
        <v>0</v>
      </c>
      <c r="K193" s="270">
        <v>0</v>
      </c>
      <c r="L193" s="269">
        <f>J193+K193</f>
        <v>0</v>
      </c>
      <c r="M193" s="217" t="e">
        <f>L193/$L$198</f>
        <v>#DIV/0!</v>
      </c>
      <c r="N193" s="449">
        <v>0</v>
      </c>
      <c r="O193" s="270">
        <v>0</v>
      </c>
      <c r="P193" s="270">
        <v>0</v>
      </c>
      <c r="Q193" s="269">
        <f>O193+P193</f>
        <v>0</v>
      </c>
      <c r="R193" s="217" t="e">
        <f>Q193/$Q$198</f>
        <v>#DIV/0!</v>
      </c>
      <c r="S193" s="443">
        <f>N198-Q198</f>
        <v>0</v>
      </c>
      <c r="T193" s="424">
        <f>IFERROR((S193/N198),0)</f>
        <v>0</v>
      </c>
      <c r="U193" s="270">
        <v>0</v>
      </c>
      <c r="V193" s="270">
        <v>0</v>
      </c>
      <c r="W193" s="148">
        <f>IFERROR(((V193/U193)*1),0)</f>
        <v>0</v>
      </c>
      <c r="X193" s="425"/>
      <c r="Y193" s="336"/>
    </row>
    <row r="194" spans="1:25" ht="15.75" hidden="1" thickBot="1" x14ac:dyDescent="0.3">
      <c r="A194" s="446"/>
      <c r="B194" s="447"/>
      <c r="C194" s="448"/>
      <c r="D194" s="448"/>
      <c r="E194" s="146" t="s">
        <v>284</v>
      </c>
      <c r="F194" s="233">
        <v>0</v>
      </c>
      <c r="G194" s="233">
        <v>0</v>
      </c>
      <c r="H194" s="147">
        <f t="shared" ref="H194:H197" si="152">F194+G194</f>
        <v>0</v>
      </c>
      <c r="I194" s="217" t="e">
        <f t="shared" ref="I194:I197" si="153">H194/$H$198</f>
        <v>#DIV/0!</v>
      </c>
      <c r="J194" s="270">
        <v>0</v>
      </c>
      <c r="K194" s="270">
        <v>0</v>
      </c>
      <c r="L194" s="269">
        <f t="shared" ref="L194:L197" si="154">J194+K194</f>
        <v>0</v>
      </c>
      <c r="M194" s="217" t="e">
        <f t="shared" ref="M194:M197" si="155">L194/$L$198</f>
        <v>#DIV/0!</v>
      </c>
      <c r="N194" s="449"/>
      <c r="O194" s="270">
        <v>0</v>
      </c>
      <c r="P194" s="270">
        <v>0</v>
      </c>
      <c r="Q194" s="269">
        <f t="shared" ref="Q194:Q197" si="156">O194+P194</f>
        <v>0</v>
      </c>
      <c r="R194" s="217" t="e">
        <f t="shared" ref="R194:R197" si="157">Q194/$Q$198</f>
        <v>#DIV/0!</v>
      </c>
      <c r="S194" s="443"/>
      <c r="T194" s="424"/>
      <c r="U194" s="270">
        <v>0</v>
      </c>
      <c r="V194" s="270">
        <v>0</v>
      </c>
      <c r="W194" s="148">
        <f t="shared" ref="W194:W195" si="158">IFERROR(((V194/U194)*1),0)</f>
        <v>0</v>
      </c>
      <c r="X194" s="427"/>
      <c r="Y194" s="336"/>
    </row>
    <row r="195" spans="1:25" ht="15.75" hidden="1" thickBot="1" x14ac:dyDescent="0.3">
      <c r="A195" s="446"/>
      <c r="B195" s="447"/>
      <c r="C195" s="448"/>
      <c r="D195" s="448"/>
      <c r="E195" s="146" t="s">
        <v>285</v>
      </c>
      <c r="F195" s="233">
        <v>0</v>
      </c>
      <c r="G195" s="233">
        <v>0</v>
      </c>
      <c r="H195" s="147">
        <f t="shared" si="152"/>
        <v>0</v>
      </c>
      <c r="I195" s="217" t="e">
        <f t="shared" si="153"/>
        <v>#DIV/0!</v>
      </c>
      <c r="J195" s="270">
        <v>0</v>
      </c>
      <c r="K195" s="270">
        <v>0</v>
      </c>
      <c r="L195" s="269">
        <f t="shared" si="154"/>
        <v>0</v>
      </c>
      <c r="M195" s="217" t="e">
        <f t="shared" si="155"/>
        <v>#DIV/0!</v>
      </c>
      <c r="N195" s="449"/>
      <c r="O195" s="270">
        <v>0</v>
      </c>
      <c r="P195" s="270">
        <v>0</v>
      </c>
      <c r="Q195" s="269">
        <f t="shared" si="156"/>
        <v>0</v>
      </c>
      <c r="R195" s="217" t="e">
        <f t="shared" si="157"/>
        <v>#DIV/0!</v>
      </c>
      <c r="S195" s="443"/>
      <c r="T195" s="424"/>
      <c r="U195" s="270">
        <v>0</v>
      </c>
      <c r="V195" s="270">
        <v>0</v>
      </c>
      <c r="W195" s="148">
        <f t="shared" si="158"/>
        <v>0</v>
      </c>
      <c r="X195" s="427"/>
      <c r="Y195" s="336"/>
    </row>
    <row r="196" spans="1:25" ht="15.75" hidden="1" thickBot="1" x14ac:dyDescent="0.3">
      <c r="A196" s="446"/>
      <c r="B196" s="447"/>
      <c r="C196" s="448"/>
      <c r="D196" s="448"/>
      <c r="E196" s="146" t="s">
        <v>286</v>
      </c>
      <c r="F196" s="233">
        <v>0</v>
      </c>
      <c r="G196" s="233">
        <v>0</v>
      </c>
      <c r="H196" s="147">
        <f t="shared" si="152"/>
        <v>0</v>
      </c>
      <c r="I196" s="217" t="e">
        <f t="shared" si="153"/>
        <v>#DIV/0!</v>
      </c>
      <c r="J196" s="270">
        <v>0</v>
      </c>
      <c r="K196" s="270">
        <v>0</v>
      </c>
      <c r="L196" s="269">
        <f t="shared" si="154"/>
        <v>0</v>
      </c>
      <c r="M196" s="217" t="e">
        <f t="shared" si="155"/>
        <v>#DIV/0!</v>
      </c>
      <c r="N196" s="449"/>
      <c r="O196" s="270">
        <v>0</v>
      </c>
      <c r="P196" s="270">
        <v>0</v>
      </c>
      <c r="Q196" s="269">
        <f t="shared" si="156"/>
        <v>0</v>
      </c>
      <c r="R196" s="217" t="e">
        <f t="shared" si="157"/>
        <v>#DIV/0!</v>
      </c>
      <c r="S196" s="443"/>
      <c r="T196" s="424"/>
      <c r="U196" s="270">
        <v>0</v>
      </c>
      <c r="V196" s="270">
        <v>0</v>
      </c>
      <c r="W196" s="148">
        <f>IFERROR(((V196/U196)*1),0)</f>
        <v>0</v>
      </c>
      <c r="X196" s="427"/>
      <c r="Y196" s="336"/>
    </row>
    <row r="197" spans="1:25" ht="15.75" hidden="1" thickBot="1" x14ac:dyDescent="0.3">
      <c r="A197" s="446"/>
      <c r="B197" s="447"/>
      <c r="C197" s="448"/>
      <c r="D197" s="448"/>
      <c r="E197" s="146" t="s">
        <v>287</v>
      </c>
      <c r="F197" s="233">
        <v>0</v>
      </c>
      <c r="G197" s="233">
        <v>0</v>
      </c>
      <c r="H197" s="147">
        <f t="shared" si="152"/>
        <v>0</v>
      </c>
      <c r="I197" s="217" t="e">
        <f t="shared" si="153"/>
        <v>#DIV/0!</v>
      </c>
      <c r="J197" s="270">
        <v>0</v>
      </c>
      <c r="K197" s="270">
        <v>0</v>
      </c>
      <c r="L197" s="269">
        <f t="shared" si="154"/>
        <v>0</v>
      </c>
      <c r="M197" s="217" t="e">
        <f t="shared" si="155"/>
        <v>#DIV/0!</v>
      </c>
      <c r="N197" s="449"/>
      <c r="O197" s="270">
        <v>0</v>
      </c>
      <c r="P197" s="270">
        <v>0</v>
      </c>
      <c r="Q197" s="269">
        <f t="shared" si="156"/>
        <v>0</v>
      </c>
      <c r="R197" s="217" t="e">
        <f t="shared" si="157"/>
        <v>#DIV/0!</v>
      </c>
      <c r="S197" s="443"/>
      <c r="T197" s="424"/>
      <c r="U197" s="270">
        <v>0</v>
      </c>
      <c r="V197" s="270">
        <v>0</v>
      </c>
      <c r="W197" s="148">
        <f>IFERROR(((V197/U197)*1),0)</f>
        <v>0</v>
      </c>
      <c r="X197" s="445"/>
      <c r="Y197" s="336"/>
    </row>
    <row r="198" spans="1:25" ht="15.75" hidden="1" thickBot="1" x14ac:dyDescent="0.3">
      <c r="A198" s="434" t="s">
        <v>288</v>
      </c>
      <c r="B198" s="435"/>
      <c r="C198" s="436"/>
      <c r="D198" s="266"/>
      <c r="E198" s="149"/>
      <c r="F198" s="235">
        <f>SUM(F193:F197)</f>
        <v>0</v>
      </c>
      <c r="G198" s="235">
        <f t="shared" ref="G198:H198" si="159">SUM(G193:G197)</f>
        <v>0</v>
      </c>
      <c r="H198" s="150">
        <f t="shared" si="159"/>
        <v>0</v>
      </c>
      <c r="I198" s="218">
        <v>1</v>
      </c>
      <c r="J198" s="204">
        <f t="shared" ref="J198:L198" si="160">SUM(J193:J197)</f>
        <v>0</v>
      </c>
      <c r="K198" s="204">
        <f t="shared" si="160"/>
        <v>0</v>
      </c>
      <c r="L198" s="204">
        <f t="shared" si="160"/>
        <v>0</v>
      </c>
      <c r="M198" s="218">
        <v>1</v>
      </c>
      <c r="N198" s="204">
        <f>N193</f>
        <v>0</v>
      </c>
      <c r="O198" s="204">
        <f t="shared" ref="O198:Q198" si="161">SUM(O193:O197)</f>
        <v>0</v>
      </c>
      <c r="P198" s="204">
        <f t="shared" si="161"/>
        <v>0</v>
      </c>
      <c r="Q198" s="204">
        <f t="shared" si="161"/>
        <v>0</v>
      </c>
      <c r="R198" s="218">
        <v>1</v>
      </c>
      <c r="S198" s="204">
        <f>S193</f>
        <v>0</v>
      </c>
      <c r="T198" s="214">
        <f>T193</f>
        <v>0</v>
      </c>
      <c r="U198" s="208">
        <f>SUM(U193:U197)</f>
        <v>0</v>
      </c>
      <c r="V198" s="209">
        <f>SUM(V193:V197)</f>
        <v>0</v>
      </c>
      <c r="W198" s="151">
        <f>IFERROR(((V198/U198)*1),0)</f>
        <v>0</v>
      </c>
      <c r="X198" s="293">
        <f>IFERROR(((1-(1-T198)*W198)*1),0)</f>
        <v>1</v>
      </c>
      <c r="Y198" s="336"/>
    </row>
    <row r="199" spans="1:25" ht="15.75" hidden="1" thickBot="1" x14ac:dyDescent="0.3">
      <c r="A199" s="446">
        <f>A193+1</f>
        <v>33</v>
      </c>
      <c r="B199" s="447"/>
      <c r="C199" s="448"/>
      <c r="D199" s="448"/>
      <c r="E199" s="146" t="s">
        <v>283</v>
      </c>
      <c r="F199" s="233">
        <v>0</v>
      </c>
      <c r="G199" s="233">
        <v>0</v>
      </c>
      <c r="H199" s="147">
        <f>F199+G199</f>
        <v>0</v>
      </c>
      <c r="I199" s="217" t="e">
        <f>H199/$H$204</f>
        <v>#DIV/0!</v>
      </c>
      <c r="J199" s="270">
        <v>0</v>
      </c>
      <c r="K199" s="270">
        <v>0</v>
      </c>
      <c r="L199" s="269">
        <f>J199+K199</f>
        <v>0</v>
      </c>
      <c r="M199" s="217" t="e">
        <f>L199/$L$204</f>
        <v>#DIV/0!</v>
      </c>
      <c r="N199" s="449">
        <v>0</v>
      </c>
      <c r="O199" s="270">
        <v>0</v>
      </c>
      <c r="P199" s="270">
        <v>0</v>
      </c>
      <c r="Q199" s="269">
        <f>O199+P199</f>
        <v>0</v>
      </c>
      <c r="R199" s="217" t="e">
        <f>Q199/$Q$204</f>
        <v>#DIV/0!</v>
      </c>
      <c r="S199" s="443">
        <f>N204-Q204</f>
        <v>0</v>
      </c>
      <c r="T199" s="424">
        <f>IFERROR((S199/N204),0)</f>
        <v>0</v>
      </c>
      <c r="U199" s="270">
        <v>0</v>
      </c>
      <c r="V199" s="270">
        <v>0</v>
      </c>
      <c r="W199" s="148">
        <f>IFERROR(((V199/U199)*1),0)</f>
        <v>0</v>
      </c>
      <c r="X199" s="425"/>
      <c r="Y199" s="336"/>
    </row>
    <row r="200" spans="1:25" ht="15.75" hidden="1" thickBot="1" x14ac:dyDescent="0.3">
      <c r="A200" s="446"/>
      <c r="B200" s="447"/>
      <c r="C200" s="448"/>
      <c r="D200" s="448"/>
      <c r="E200" s="146" t="s">
        <v>284</v>
      </c>
      <c r="F200" s="233">
        <v>0</v>
      </c>
      <c r="G200" s="233">
        <v>0</v>
      </c>
      <c r="H200" s="147">
        <f t="shared" ref="H200:H203" si="162">F200+G200</f>
        <v>0</v>
      </c>
      <c r="I200" s="217" t="e">
        <f t="shared" ref="I200:I203" si="163">H200/$H$204</f>
        <v>#DIV/0!</v>
      </c>
      <c r="J200" s="270">
        <v>0</v>
      </c>
      <c r="K200" s="270">
        <v>0</v>
      </c>
      <c r="L200" s="269">
        <f t="shared" ref="L200:L203" si="164">J200+K200</f>
        <v>0</v>
      </c>
      <c r="M200" s="217" t="e">
        <f t="shared" ref="M200:M203" si="165">L200/$L$204</f>
        <v>#DIV/0!</v>
      </c>
      <c r="N200" s="449"/>
      <c r="O200" s="270">
        <v>0</v>
      </c>
      <c r="P200" s="270">
        <v>0</v>
      </c>
      <c r="Q200" s="269">
        <f t="shared" ref="Q200:Q203" si="166">O200+P200</f>
        <v>0</v>
      </c>
      <c r="R200" s="217" t="e">
        <f t="shared" ref="R200:R203" si="167">Q200/$Q$204</f>
        <v>#DIV/0!</v>
      </c>
      <c r="S200" s="443"/>
      <c r="T200" s="424"/>
      <c r="U200" s="270">
        <v>0</v>
      </c>
      <c r="V200" s="270">
        <v>0</v>
      </c>
      <c r="W200" s="148">
        <f t="shared" ref="W200:W201" si="168">IFERROR(((V200/U200)*1),0)</f>
        <v>0</v>
      </c>
      <c r="X200" s="427"/>
      <c r="Y200" s="336"/>
    </row>
    <row r="201" spans="1:25" ht="15.75" hidden="1" thickBot="1" x14ac:dyDescent="0.3">
      <c r="A201" s="446"/>
      <c r="B201" s="447"/>
      <c r="C201" s="448"/>
      <c r="D201" s="448"/>
      <c r="E201" s="146" t="s">
        <v>285</v>
      </c>
      <c r="F201" s="233">
        <v>0</v>
      </c>
      <c r="G201" s="233">
        <v>0</v>
      </c>
      <c r="H201" s="147">
        <f t="shared" si="162"/>
        <v>0</v>
      </c>
      <c r="I201" s="217" t="e">
        <f t="shared" si="163"/>
        <v>#DIV/0!</v>
      </c>
      <c r="J201" s="270">
        <v>0</v>
      </c>
      <c r="K201" s="270">
        <v>0</v>
      </c>
      <c r="L201" s="269">
        <f t="shared" si="164"/>
        <v>0</v>
      </c>
      <c r="M201" s="217" t="e">
        <f t="shared" si="165"/>
        <v>#DIV/0!</v>
      </c>
      <c r="N201" s="449"/>
      <c r="O201" s="270">
        <v>0</v>
      </c>
      <c r="P201" s="270">
        <v>0</v>
      </c>
      <c r="Q201" s="269">
        <f t="shared" si="166"/>
        <v>0</v>
      </c>
      <c r="R201" s="217" t="e">
        <f t="shared" si="167"/>
        <v>#DIV/0!</v>
      </c>
      <c r="S201" s="443"/>
      <c r="T201" s="424"/>
      <c r="U201" s="270">
        <v>0</v>
      </c>
      <c r="V201" s="270">
        <v>0</v>
      </c>
      <c r="W201" s="148">
        <f t="shared" si="168"/>
        <v>0</v>
      </c>
      <c r="X201" s="427"/>
      <c r="Y201" s="336"/>
    </row>
    <row r="202" spans="1:25" ht="15.75" hidden="1" thickBot="1" x14ac:dyDescent="0.3">
      <c r="A202" s="446"/>
      <c r="B202" s="447"/>
      <c r="C202" s="448"/>
      <c r="D202" s="448"/>
      <c r="E202" s="146" t="s">
        <v>286</v>
      </c>
      <c r="F202" s="233">
        <v>0</v>
      </c>
      <c r="G202" s="233">
        <v>0</v>
      </c>
      <c r="H202" s="147">
        <f t="shared" si="162"/>
        <v>0</v>
      </c>
      <c r="I202" s="217" t="e">
        <f t="shared" si="163"/>
        <v>#DIV/0!</v>
      </c>
      <c r="J202" s="270">
        <v>0</v>
      </c>
      <c r="K202" s="270">
        <v>0</v>
      </c>
      <c r="L202" s="269">
        <f t="shared" si="164"/>
        <v>0</v>
      </c>
      <c r="M202" s="217" t="e">
        <f t="shared" si="165"/>
        <v>#DIV/0!</v>
      </c>
      <c r="N202" s="449"/>
      <c r="O202" s="270">
        <v>0</v>
      </c>
      <c r="P202" s="270">
        <v>0</v>
      </c>
      <c r="Q202" s="269">
        <f t="shared" si="166"/>
        <v>0</v>
      </c>
      <c r="R202" s="217" t="e">
        <f t="shared" si="167"/>
        <v>#DIV/0!</v>
      </c>
      <c r="S202" s="443"/>
      <c r="T202" s="424"/>
      <c r="U202" s="270">
        <v>0</v>
      </c>
      <c r="V202" s="270">
        <v>0</v>
      </c>
      <c r="W202" s="148">
        <f>IFERROR(((V202/U202)*1),0)</f>
        <v>0</v>
      </c>
      <c r="X202" s="427"/>
      <c r="Y202" s="336"/>
    </row>
    <row r="203" spans="1:25" ht="15.75" hidden="1" thickBot="1" x14ac:dyDescent="0.3">
      <c r="A203" s="446"/>
      <c r="B203" s="447"/>
      <c r="C203" s="448"/>
      <c r="D203" s="448"/>
      <c r="E203" s="146" t="s">
        <v>287</v>
      </c>
      <c r="F203" s="233">
        <v>0</v>
      </c>
      <c r="G203" s="233">
        <v>0</v>
      </c>
      <c r="H203" s="147">
        <f t="shared" si="162"/>
        <v>0</v>
      </c>
      <c r="I203" s="217" t="e">
        <f t="shared" si="163"/>
        <v>#DIV/0!</v>
      </c>
      <c r="J203" s="270">
        <v>0</v>
      </c>
      <c r="K203" s="270">
        <v>0</v>
      </c>
      <c r="L203" s="269">
        <f t="shared" si="164"/>
        <v>0</v>
      </c>
      <c r="M203" s="217" t="e">
        <f t="shared" si="165"/>
        <v>#DIV/0!</v>
      </c>
      <c r="N203" s="449"/>
      <c r="O203" s="270">
        <v>0</v>
      </c>
      <c r="P203" s="270">
        <v>0</v>
      </c>
      <c r="Q203" s="269">
        <f t="shared" si="166"/>
        <v>0</v>
      </c>
      <c r="R203" s="217" t="e">
        <f t="shared" si="167"/>
        <v>#DIV/0!</v>
      </c>
      <c r="S203" s="443"/>
      <c r="T203" s="424"/>
      <c r="U203" s="270">
        <v>0</v>
      </c>
      <c r="V203" s="270">
        <v>0</v>
      </c>
      <c r="W203" s="148">
        <f>IFERROR(((V203/U203)*1),0)</f>
        <v>0</v>
      </c>
      <c r="X203" s="445"/>
      <c r="Y203" s="336"/>
    </row>
    <row r="204" spans="1:25" ht="15.75" hidden="1" thickBot="1" x14ac:dyDescent="0.3">
      <c r="A204" s="434" t="s">
        <v>288</v>
      </c>
      <c r="B204" s="435"/>
      <c r="C204" s="436"/>
      <c r="D204" s="266"/>
      <c r="E204" s="149"/>
      <c r="F204" s="235">
        <f>SUM(F199:F203)</f>
        <v>0</v>
      </c>
      <c r="G204" s="235">
        <f t="shared" ref="G204:H204" si="169">SUM(G199:G203)</f>
        <v>0</v>
      </c>
      <c r="H204" s="150">
        <f t="shared" si="169"/>
        <v>0</v>
      </c>
      <c r="I204" s="218">
        <v>1</v>
      </c>
      <c r="J204" s="204">
        <f t="shared" ref="J204:L204" si="170">SUM(J199:J203)</f>
        <v>0</v>
      </c>
      <c r="K204" s="204">
        <f t="shared" si="170"/>
        <v>0</v>
      </c>
      <c r="L204" s="204">
        <f t="shared" si="170"/>
        <v>0</v>
      </c>
      <c r="M204" s="218">
        <v>1</v>
      </c>
      <c r="N204" s="204">
        <f>N199</f>
        <v>0</v>
      </c>
      <c r="O204" s="204">
        <f t="shared" ref="O204:Q204" si="171">SUM(O199:O203)</f>
        <v>0</v>
      </c>
      <c r="P204" s="204">
        <f t="shared" si="171"/>
        <v>0</v>
      </c>
      <c r="Q204" s="204">
        <f t="shared" si="171"/>
        <v>0</v>
      </c>
      <c r="R204" s="218">
        <v>1</v>
      </c>
      <c r="S204" s="204">
        <f>S199</f>
        <v>0</v>
      </c>
      <c r="T204" s="214">
        <f>T199</f>
        <v>0</v>
      </c>
      <c r="U204" s="208">
        <f>SUM(U199:U203)</f>
        <v>0</v>
      </c>
      <c r="V204" s="209">
        <f>SUM(V199:V203)</f>
        <v>0</v>
      </c>
      <c r="W204" s="151">
        <f>IFERROR(((V204/U204)*1),0)</f>
        <v>0</v>
      </c>
      <c r="X204" s="293">
        <f>IFERROR(((1-(1-T204)*W204)*1),0)</f>
        <v>1</v>
      </c>
      <c r="Y204" s="336"/>
    </row>
    <row r="205" spans="1:25" ht="15.75" hidden="1" thickBot="1" x14ac:dyDescent="0.3">
      <c r="A205" s="446">
        <f>A199+1</f>
        <v>34</v>
      </c>
      <c r="B205" s="447"/>
      <c r="C205" s="448"/>
      <c r="D205" s="448"/>
      <c r="E205" s="146" t="s">
        <v>283</v>
      </c>
      <c r="F205" s="233">
        <v>0</v>
      </c>
      <c r="G205" s="233">
        <v>0</v>
      </c>
      <c r="H205" s="147">
        <f>F205+G205</f>
        <v>0</v>
      </c>
      <c r="I205" s="217" t="e">
        <f>H205/$H$210</f>
        <v>#DIV/0!</v>
      </c>
      <c r="J205" s="270">
        <v>0</v>
      </c>
      <c r="K205" s="270">
        <v>0</v>
      </c>
      <c r="L205" s="269">
        <f>J205+K205</f>
        <v>0</v>
      </c>
      <c r="M205" s="217" t="e">
        <f>L205/$L$210</f>
        <v>#DIV/0!</v>
      </c>
      <c r="N205" s="449">
        <v>0</v>
      </c>
      <c r="O205" s="270">
        <v>0</v>
      </c>
      <c r="P205" s="270">
        <v>0</v>
      </c>
      <c r="Q205" s="269">
        <f>O205+P205</f>
        <v>0</v>
      </c>
      <c r="R205" s="217" t="e">
        <f>Q205/$Q$210</f>
        <v>#DIV/0!</v>
      </c>
      <c r="S205" s="443">
        <f>N210-Q210</f>
        <v>0</v>
      </c>
      <c r="T205" s="424">
        <f>IFERROR((S205/N210),0)</f>
        <v>0</v>
      </c>
      <c r="U205" s="270">
        <v>0</v>
      </c>
      <c r="V205" s="270">
        <v>0</v>
      </c>
      <c r="W205" s="148">
        <f>IFERROR(((V205/U205)*1),0)</f>
        <v>0</v>
      </c>
      <c r="X205" s="425"/>
      <c r="Y205" s="336"/>
    </row>
    <row r="206" spans="1:25" ht="15.75" hidden="1" thickBot="1" x14ac:dyDescent="0.3">
      <c r="A206" s="446"/>
      <c r="B206" s="447"/>
      <c r="C206" s="448"/>
      <c r="D206" s="448"/>
      <c r="E206" s="146" t="s">
        <v>284</v>
      </c>
      <c r="F206" s="233">
        <v>0</v>
      </c>
      <c r="G206" s="233">
        <v>0</v>
      </c>
      <c r="H206" s="147">
        <f t="shared" ref="H206:H209" si="172">F206+G206</f>
        <v>0</v>
      </c>
      <c r="I206" s="217" t="e">
        <f t="shared" ref="I206:I209" si="173">H206/$H$210</f>
        <v>#DIV/0!</v>
      </c>
      <c r="J206" s="270">
        <v>0</v>
      </c>
      <c r="K206" s="270">
        <v>0</v>
      </c>
      <c r="L206" s="269">
        <f t="shared" ref="L206:L209" si="174">J206+K206</f>
        <v>0</v>
      </c>
      <c r="M206" s="217" t="e">
        <f t="shared" ref="M206:M209" si="175">L206/$L$210</f>
        <v>#DIV/0!</v>
      </c>
      <c r="N206" s="449"/>
      <c r="O206" s="270">
        <v>0</v>
      </c>
      <c r="P206" s="270">
        <v>0</v>
      </c>
      <c r="Q206" s="269">
        <f t="shared" ref="Q206:Q209" si="176">O206+P206</f>
        <v>0</v>
      </c>
      <c r="R206" s="217" t="e">
        <f t="shared" ref="R206:R209" si="177">Q206/$Q$210</f>
        <v>#DIV/0!</v>
      </c>
      <c r="S206" s="443"/>
      <c r="T206" s="424"/>
      <c r="U206" s="270">
        <v>0</v>
      </c>
      <c r="V206" s="270">
        <v>0</v>
      </c>
      <c r="W206" s="148">
        <f t="shared" ref="W206:W207" si="178">IFERROR(((V206/U206)*1),0)</f>
        <v>0</v>
      </c>
      <c r="X206" s="427"/>
      <c r="Y206" s="336"/>
    </row>
    <row r="207" spans="1:25" ht="15.75" hidden="1" thickBot="1" x14ac:dyDescent="0.3">
      <c r="A207" s="446"/>
      <c r="B207" s="447"/>
      <c r="C207" s="448"/>
      <c r="D207" s="448"/>
      <c r="E207" s="146" t="s">
        <v>285</v>
      </c>
      <c r="F207" s="233">
        <v>0</v>
      </c>
      <c r="G207" s="233">
        <v>0</v>
      </c>
      <c r="H207" s="147">
        <f t="shared" si="172"/>
        <v>0</v>
      </c>
      <c r="I207" s="217" t="e">
        <f t="shared" si="173"/>
        <v>#DIV/0!</v>
      </c>
      <c r="J207" s="270">
        <v>0</v>
      </c>
      <c r="K207" s="270">
        <v>0</v>
      </c>
      <c r="L207" s="269">
        <f t="shared" si="174"/>
        <v>0</v>
      </c>
      <c r="M207" s="217" t="e">
        <f t="shared" si="175"/>
        <v>#DIV/0!</v>
      </c>
      <c r="N207" s="449"/>
      <c r="O207" s="270">
        <v>0</v>
      </c>
      <c r="P207" s="270">
        <v>0</v>
      </c>
      <c r="Q207" s="269">
        <f t="shared" si="176"/>
        <v>0</v>
      </c>
      <c r="R207" s="217" t="e">
        <f t="shared" si="177"/>
        <v>#DIV/0!</v>
      </c>
      <c r="S207" s="443"/>
      <c r="T207" s="424"/>
      <c r="U207" s="270">
        <v>0</v>
      </c>
      <c r="V207" s="270">
        <v>0</v>
      </c>
      <c r="W207" s="148">
        <f t="shared" si="178"/>
        <v>0</v>
      </c>
      <c r="X207" s="427"/>
      <c r="Y207" s="336"/>
    </row>
    <row r="208" spans="1:25" ht="15.75" hidden="1" thickBot="1" x14ac:dyDescent="0.3">
      <c r="A208" s="446"/>
      <c r="B208" s="447"/>
      <c r="C208" s="448"/>
      <c r="D208" s="448"/>
      <c r="E208" s="146" t="s">
        <v>286</v>
      </c>
      <c r="F208" s="233">
        <v>0</v>
      </c>
      <c r="G208" s="233">
        <v>0</v>
      </c>
      <c r="H208" s="147">
        <f t="shared" si="172"/>
        <v>0</v>
      </c>
      <c r="I208" s="217" t="e">
        <f t="shared" si="173"/>
        <v>#DIV/0!</v>
      </c>
      <c r="J208" s="270">
        <v>0</v>
      </c>
      <c r="K208" s="270">
        <v>0</v>
      </c>
      <c r="L208" s="269">
        <f t="shared" si="174"/>
        <v>0</v>
      </c>
      <c r="M208" s="217" t="e">
        <f t="shared" si="175"/>
        <v>#DIV/0!</v>
      </c>
      <c r="N208" s="449"/>
      <c r="O208" s="270">
        <v>0</v>
      </c>
      <c r="P208" s="270">
        <v>0</v>
      </c>
      <c r="Q208" s="269">
        <f t="shared" si="176"/>
        <v>0</v>
      </c>
      <c r="R208" s="217" t="e">
        <f t="shared" si="177"/>
        <v>#DIV/0!</v>
      </c>
      <c r="S208" s="443"/>
      <c r="T208" s="424"/>
      <c r="U208" s="270">
        <v>0</v>
      </c>
      <c r="V208" s="270">
        <v>0</v>
      </c>
      <c r="W208" s="148">
        <f>IFERROR(((V208/U208)*1),0)</f>
        <v>0</v>
      </c>
      <c r="X208" s="427"/>
      <c r="Y208" s="336"/>
    </row>
    <row r="209" spans="1:25" ht="15.75" hidden="1" thickBot="1" x14ac:dyDescent="0.3">
      <c r="A209" s="446"/>
      <c r="B209" s="447"/>
      <c r="C209" s="448"/>
      <c r="D209" s="448"/>
      <c r="E209" s="146" t="s">
        <v>287</v>
      </c>
      <c r="F209" s="233">
        <v>0</v>
      </c>
      <c r="G209" s="233">
        <v>0</v>
      </c>
      <c r="H209" s="147">
        <f t="shared" si="172"/>
        <v>0</v>
      </c>
      <c r="I209" s="217" t="e">
        <f t="shared" si="173"/>
        <v>#DIV/0!</v>
      </c>
      <c r="J209" s="270">
        <v>0</v>
      </c>
      <c r="K209" s="270">
        <v>0</v>
      </c>
      <c r="L209" s="269">
        <f t="shared" si="174"/>
        <v>0</v>
      </c>
      <c r="M209" s="217" t="e">
        <f t="shared" si="175"/>
        <v>#DIV/0!</v>
      </c>
      <c r="N209" s="449"/>
      <c r="O209" s="270">
        <v>0</v>
      </c>
      <c r="P209" s="270">
        <v>0</v>
      </c>
      <c r="Q209" s="269">
        <f t="shared" si="176"/>
        <v>0</v>
      </c>
      <c r="R209" s="217" t="e">
        <f t="shared" si="177"/>
        <v>#DIV/0!</v>
      </c>
      <c r="S209" s="443"/>
      <c r="T209" s="424"/>
      <c r="U209" s="270">
        <v>0</v>
      </c>
      <c r="V209" s="270">
        <v>0</v>
      </c>
      <c r="W209" s="148">
        <f>IFERROR(((V209/U209)*1),0)</f>
        <v>0</v>
      </c>
      <c r="X209" s="445"/>
      <c r="Y209" s="336"/>
    </row>
    <row r="210" spans="1:25" ht="15.75" hidden="1" thickBot="1" x14ac:dyDescent="0.3">
      <c r="A210" s="434" t="s">
        <v>288</v>
      </c>
      <c r="B210" s="435"/>
      <c r="C210" s="436"/>
      <c r="D210" s="266"/>
      <c r="E210" s="149"/>
      <c r="F210" s="235">
        <f>SUM(F205:F209)</f>
        <v>0</v>
      </c>
      <c r="G210" s="235">
        <f t="shared" ref="G210:H210" si="179">SUM(G205:G209)</f>
        <v>0</v>
      </c>
      <c r="H210" s="150">
        <f t="shared" si="179"/>
        <v>0</v>
      </c>
      <c r="I210" s="218">
        <v>1</v>
      </c>
      <c r="J210" s="204">
        <f t="shared" ref="J210:L210" si="180">SUM(J205:J209)</f>
        <v>0</v>
      </c>
      <c r="K210" s="204">
        <f t="shared" si="180"/>
        <v>0</v>
      </c>
      <c r="L210" s="204">
        <f t="shared" si="180"/>
        <v>0</v>
      </c>
      <c r="M210" s="218">
        <v>1</v>
      </c>
      <c r="N210" s="204">
        <f>N205</f>
        <v>0</v>
      </c>
      <c r="O210" s="204">
        <f t="shared" ref="O210:Q210" si="181">SUM(O205:O209)</f>
        <v>0</v>
      </c>
      <c r="P210" s="204">
        <f t="shared" si="181"/>
        <v>0</v>
      </c>
      <c r="Q210" s="204">
        <f t="shared" si="181"/>
        <v>0</v>
      </c>
      <c r="R210" s="218">
        <v>1</v>
      </c>
      <c r="S210" s="204">
        <f>S205</f>
        <v>0</v>
      </c>
      <c r="T210" s="214">
        <f>T205</f>
        <v>0</v>
      </c>
      <c r="U210" s="208">
        <f>SUM(U205:U209)</f>
        <v>0</v>
      </c>
      <c r="V210" s="209">
        <f>SUM(V205:V209)</f>
        <v>0</v>
      </c>
      <c r="W210" s="151">
        <f>IFERROR(((V210/U210)*1),0)</f>
        <v>0</v>
      </c>
      <c r="X210" s="293">
        <f>IFERROR(((1-(1-T210)*W210)*1),0)</f>
        <v>1</v>
      </c>
      <c r="Y210" s="336"/>
    </row>
    <row r="211" spans="1:25" ht="15.75" hidden="1" thickBot="1" x14ac:dyDescent="0.3">
      <c r="A211" s="446">
        <f>A205+1</f>
        <v>35</v>
      </c>
      <c r="B211" s="447"/>
      <c r="C211" s="448"/>
      <c r="D211" s="448"/>
      <c r="E211" s="146" t="s">
        <v>283</v>
      </c>
      <c r="F211" s="233">
        <v>0</v>
      </c>
      <c r="G211" s="233">
        <v>0</v>
      </c>
      <c r="H211" s="147">
        <f>F211+G211</f>
        <v>0</v>
      </c>
      <c r="I211" s="217" t="e">
        <f>H211/$H$216</f>
        <v>#DIV/0!</v>
      </c>
      <c r="J211" s="270">
        <v>0</v>
      </c>
      <c r="K211" s="270">
        <v>0</v>
      </c>
      <c r="L211" s="269">
        <f>J211+K211</f>
        <v>0</v>
      </c>
      <c r="M211" s="217" t="e">
        <f>L211/$L$216</f>
        <v>#DIV/0!</v>
      </c>
      <c r="N211" s="449">
        <v>0</v>
      </c>
      <c r="O211" s="270">
        <v>0</v>
      </c>
      <c r="P211" s="270">
        <v>0</v>
      </c>
      <c r="Q211" s="269">
        <f>O211+P211</f>
        <v>0</v>
      </c>
      <c r="R211" s="217" t="e">
        <f>Q211/$Q$216</f>
        <v>#DIV/0!</v>
      </c>
      <c r="S211" s="443">
        <f>N216-Q216</f>
        <v>0</v>
      </c>
      <c r="T211" s="424">
        <f>IFERROR((S211/N216),0)</f>
        <v>0</v>
      </c>
      <c r="U211" s="270">
        <v>0</v>
      </c>
      <c r="V211" s="270">
        <v>0</v>
      </c>
      <c r="W211" s="148">
        <f>IFERROR(((V211/U211)*1),0)</f>
        <v>0</v>
      </c>
      <c r="X211" s="425"/>
      <c r="Y211" s="336"/>
    </row>
    <row r="212" spans="1:25" ht="15.75" hidden="1" thickBot="1" x14ac:dyDescent="0.3">
      <c r="A212" s="446"/>
      <c r="B212" s="447"/>
      <c r="C212" s="448"/>
      <c r="D212" s="448"/>
      <c r="E212" s="146" t="s">
        <v>284</v>
      </c>
      <c r="F212" s="233">
        <v>0</v>
      </c>
      <c r="G212" s="233">
        <v>0</v>
      </c>
      <c r="H212" s="147">
        <f t="shared" ref="H212:H215" si="182">F212+G212</f>
        <v>0</v>
      </c>
      <c r="I212" s="217" t="e">
        <f t="shared" ref="I212:I215" si="183">H212/$H$216</f>
        <v>#DIV/0!</v>
      </c>
      <c r="J212" s="270">
        <v>0</v>
      </c>
      <c r="K212" s="270">
        <v>0</v>
      </c>
      <c r="L212" s="269">
        <f t="shared" ref="L212:L215" si="184">J212+K212</f>
        <v>0</v>
      </c>
      <c r="M212" s="217" t="e">
        <f t="shared" ref="M212:M215" si="185">L212/$L$216</f>
        <v>#DIV/0!</v>
      </c>
      <c r="N212" s="449"/>
      <c r="O212" s="270">
        <v>0</v>
      </c>
      <c r="P212" s="270">
        <v>0</v>
      </c>
      <c r="Q212" s="269">
        <f t="shared" ref="Q212:Q215" si="186">O212+P212</f>
        <v>0</v>
      </c>
      <c r="R212" s="217" t="e">
        <f t="shared" ref="R212:R215" si="187">Q212/$Q$216</f>
        <v>#DIV/0!</v>
      </c>
      <c r="S212" s="443"/>
      <c r="T212" s="424"/>
      <c r="U212" s="270">
        <v>0</v>
      </c>
      <c r="V212" s="270">
        <v>0</v>
      </c>
      <c r="W212" s="148">
        <f t="shared" ref="W212:W213" si="188">IFERROR(((V212/U212)*1),0)</f>
        <v>0</v>
      </c>
      <c r="X212" s="427"/>
      <c r="Y212" s="336"/>
    </row>
    <row r="213" spans="1:25" ht="15.75" hidden="1" thickBot="1" x14ac:dyDescent="0.3">
      <c r="A213" s="446"/>
      <c r="B213" s="447"/>
      <c r="C213" s="448"/>
      <c r="D213" s="448"/>
      <c r="E213" s="146" t="s">
        <v>285</v>
      </c>
      <c r="F213" s="233">
        <v>0</v>
      </c>
      <c r="G213" s="233">
        <v>0</v>
      </c>
      <c r="H213" s="147">
        <f t="shared" si="182"/>
        <v>0</v>
      </c>
      <c r="I213" s="217" t="e">
        <f t="shared" si="183"/>
        <v>#DIV/0!</v>
      </c>
      <c r="J213" s="270">
        <v>0</v>
      </c>
      <c r="K213" s="270">
        <v>0</v>
      </c>
      <c r="L213" s="269">
        <f t="shared" si="184"/>
        <v>0</v>
      </c>
      <c r="M213" s="217" t="e">
        <f t="shared" si="185"/>
        <v>#DIV/0!</v>
      </c>
      <c r="N213" s="449"/>
      <c r="O213" s="270">
        <v>0</v>
      </c>
      <c r="P213" s="270">
        <v>0</v>
      </c>
      <c r="Q213" s="269">
        <f t="shared" si="186"/>
        <v>0</v>
      </c>
      <c r="R213" s="217" t="e">
        <f t="shared" si="187"/>
        <v>#DIV/0!</v>
      </c>
      <c r="S213" s="443"/>
      <c r="T213" s="424"/>
      <c r="U213" s="270">
        <v>0</v>
      </c>
      <c r="V213" s="270">
        <v>0</v>
      </c>
      <c r="W213" s="148">
        <f t="shared" si="188"/>
        <v>0</v>
      </c>
      <c r="X213" s="427"/>
      <c r="Y213" s="336"/>
    </row>
    <row r="214" spans="1:25" ht="15.75" hidden="1" thickBot="1" x14ac:dyDescent="0.3">
      <c r="A214" s="446"/>
      <c r="B214" s="447"/>
      <c r="C214" s="448"/>
      <c r="D214" s="448"/>
      <c r="E214" s="146" t="s">
        <v>286</v>
      </c>
      <c r="F214" s="233">
        <v>0</v>
      </c>
      <c r="G214" s="233">
        <v>0</v>
      </c>
      <c r="H214" s="147">
        <f t="shared" si="182"/>
        <v>0</v>
      </c>
      <c r="I214" s="217" t="e">
        <f t="shared" si="183"/>
        <v>#DIV/0!</v>
      </c>
      <c r="J214" s="270">
        <v>0</v>
      </c>
      <c r="K214" s="270">
        <v>0</v>
      </c>
      <c r="L214" s="269">
        <f t="shared" si="184"/>
        <v>0</v>
      </c>
      <c r="M214" s="217" t="e">
        <f t="shared" si="185"/>
        <v>#DIV/0!</v>
      </c>
      <c r="N214" s="449"/>
      <c r="O214" s="270">
        <v>0</v>
      </c>
      <c r="P214" s="270">
        <v>0</v>
      </c>
      <c r="Q214" s="269">
        <f t="shared" si="186"/>
        <v>0</v>
      </c>
      <c r="R214" s="217" t="e">
        <f t="shared" si="187"/>
        <v>#DIV/0!</v>
      </c>
      <c r="S214" s="443"/>
      <c r="T214" s="424"/>
      <c r="U214" s="270">
        <v>0</v>
      </c>
      <c r="V214" s="270">
        <v>0</v>
      </c>
      <c r="W214" s="148">
        <f>IFERROR(((V214/U214)*1),0)</f>
        <v>0</v>
      </c>
      <c r="X214" s="427"/>
      <c r="Y214" s="336"/>
    </row>
    <row r="215" spans="1:25" ht="15.75" hidden="1" thickBot="1" x14ac:dyDescent="0.3">
      <c r="A215" s="446"/>
      <c r="B215" s="447"/>
      <c r="C215" s="448"/>
      <c r="D215" s="448"/>
      <c r="E215" s="146" t="s">
        <v>287</v>
      </c>
      <c r="F215" s="233">
        <v>0</v>
      </c>
      <c r="G215" s="233">
        <v>0</v>
      </c>
      <c r="H215" s="147">
        <f t="shared" si="182"/>
        <v>0</v>
      </c>
      <c r="I215" s="217" t="e">
        <f t="shared" si="183"/>
        <v>#DIV/0!</v>
      </c>
      <c r="J215" s="270">
        <v>0</v>
      </c>
      <c r="K215" s="270">
        <v>0</v>
      </c>
      <c r="L215" s="269">
        <f t="shared" si="184"/>
        <v>0</v>
      </c>
      <c r="M215" s="217" t="e">
        <f t="shared" si="185"/>
        <v>#DIV/0!</v>
      </c>
      <c r="N215" s="449"/>
      <c r="O215" s="270">
        <v>0</v>
      </c>
      <c r="P215" s="270">
        <v>0</v>
      </c>
      <c r="Q215" s="269">
        <f t="shared" si="186"/>
        <v>0</v>
      </c>
      <c r="R215" s="217" t="e">
        <f t="shared" si="187"/>
        <v>#DIV/0!</v>
      </c>
      <c r="S215" s="443"/>
      <c r="T215" s="424"/>
      <c r="U215" s="270">
        <v>0</v>
      </c>
      <c r="V215" s="270">
        <v>0</v>
      </c>
      <c r="W215" s="148">
        <f>IFERROR(((V215/U215)*1),0)</f>
        <v>0</v>
      </c>
      <c r="X215" s="445"/>
      <c r="Y215" s="336"/>
    </row>
    <row r="216" spans="1:25" ht="15.75" hidden="1" thickBot="1" x14ac:dyDescent="0.3">
      <c r="A216" s="434" t="s">
        <v>288</v>
      </c>
      <c r="B216" s="435"/>
      <c r="C216" s="436"/>
      <c r="D216" s="266"/>
      <c r="E216" s="149"/>
      <c r="F216" s="235">
        <f>SUM(F211:F215)</f>
        <v>0</v>
      </c>
      <c r="G216" s="235">
        <f t="shared" ref="G216:H216" si="189">SUM(G211:G215)</f>
        <v>0</v>
      </c>
      <c r="H216" s="150">
        <f t="shared" si="189"/>
        <v>0</v>
      </c>
      <c r="I216" s="218">
        <v>1</v>
      </c>
      <c r="J216" s="204">
        <f t="shared" ref="J216:L216" si="190">SUM(J211:J215)</f>
        <v>0</v>
      </c>
      <c r="K216" s="204">
        <f t="shared" si="190"/>
        <v>0</v>
      </c>
      <c r="L216" s="204">
        <f t="shared" si="190"/>
        <v>0</v>
      </c>
      <c r="M216" s="218">
        <v>1</v>
      </c>
      <c r="N216" s="204">
        <f>N211</f>
        <v>0</v>
      </c>
      <c r="O216" s="204">
        <f t="shared" ref="O216:Q216" si="191">SUM(O211:O215)</f>
        <v>0</v>
      </c>
      <c r="P216" s="204">
        <f t="shared" si="191"/>
        <v>0</v>
      </c>
      <c r="Q216" s="204">
        <f t="shared" si="191"/>
        <v>0</v>
      </c>
      <c r="R216" s="218">
        <v>1</v>
      </c>
      <c r="S216" s="204">
        <f>S211</f>
        <v>0</v>
      </c>
      <c r="T216" s="214">
        <f>T211</f>
        <v>0</v>
      </c>
      <c r="U216" s="208">
        <f>SUM(U211:U215)</f>
        <v>0</v>
      </c>
      <c r="V216" s="209">
        <f>SUM(V211:V215)</f>
        <v>0</v>
      </c>
      <c r="W216" s="151">
        <f>IFERROR(((V216/U216)*1),0)</f>
        <v>0</v>
      </c>
      <c r="X216" s="293">
        <f>IFERROR(((1-(1-T216)*W216)*1),0)</f>
        <v>1</v>
      </c>
      <c r="Y216" s="336"/>
    </row>
    <row r="217" spans="1:25" ht="15.75" hidden="1" thickBot="1" x14ac:dyDescent="0.3">
      <c r="A217" s="446">
        <f>A211+1</f>
        <v>36</v>
      </c>
      <c r="B217" s="447"/>
      <c r="C217" s="448"/>
      <c r="D217" s="448"/>
      <c r="E217" s="146" t="s">
        <v>283</v>
      </c>
      <c r="F217" s="233">
        <v>0</v>
      </c>
      <c r="G217" s="233">
        <v>0</v>
      </c>
      <c r="H217" s="147">
        <f>F217+G217</f>
        <v>0</v>
      </c>
      <c r="I217" s="217" t="e">
        <f>H217/$H$222</f>
        <v>#DIV/0!</v>
      </c>
      <c r="J217" s="270">
        <v>0</v>
      </c>
      <c r="K217" s="270">
        <v>0</v>
      </c>
      <c r="L217" s="269">
        <f>J217+K217</f>
        <v>0</v>
      </c>
      <c r="M217" s="217" t="e">
        <f>L217/$L$222</f>
        <v>#DIV/0!</v>
      </c>
      <c r="N217" s="449">
        <v>0</v>
      </c>
      <c r="O217" s="270">
        <v>0</v>
      </c>
      <c r="P217" s="270">
        <v>0</v>
      </c>
      <c r="Q217" s="269">
        <f>O217+P217</f>
        <v>0</v>
      </c>
      <c r="R217" s="217" t="e">
        <f>Q217/$Q$222</f>
        <v>#DIV/0!</v>
      </c>
      <c r="S217" s="443">
        <f>N222-Q222</f>
        <v>0</v>
      </c>
      <c r="T217" s="424">
        <f>IFERROR((S217/N222),0)</f>
        <v>0</v>
      </c>
      <c r="U217" s="270">
        <v>0</v>
      </c>
      <c r="V217" s="270">
        <v>0</v>
      </c>
      <c r="W217" s="148">
        <f>IFERROR(((V217/U217)*1),0)</f>
        <v>0</v>
      </c>
      <c r="X217" s="425"/>
      <c r="Y217" s="336"/>
    </row>
    <row r="218" spans="1:25" ht="15.75" hidden="1" thickBot="1" x14ac:dyDescent="0.3">
      <c r="A218" s="446"/>
      <c r="B218" s="447"/>
      <c r="C218" s="448"/>
      <c r="D218" s="448"/>
      <c r="E218" s="146" t="s">
        <v>284</v>
      </c>
      <c r="F218" s="233">
        <v>0</v>
      </c>
      <c r="G218" s="233">
        <v>0</v>
      </c>
      <c r="H218" s="147">
        <f t="shared" ref="H218:H221" si="192">F218+G218</f>
        <v>0</v>
      </c>
      <c r="I218" s="217" t="e">
        <f t="shared" ref="I218:I221" si="193">H218/$H$222</f>
        <v>#DIV/0!</v>
      </c>
      <c r="J218" s="270">
        <v>0</v>
      </c>
      <c r="K218" s="270">
        <v>0</v>
      </c>
      <c r="L218" s="269">
        <f t="shared" ref="L218:L221" si="194">J218+K218</f>
        <v>0</v>
      </c>
      <c r="M218" s="217" t="e">
        <f t="shared" ref="M218:M221" si="195">L218/$L$222</f>
        <v>#DIV/0!</v>
      </c>
      <c r="N218" s="449"/>
      <c r="O218" s="270">
        <v>0</v>
      </c>
      <c r="P218" s="270">
        <v>0</v>
      </c>
      <c r="Q218" s="269">
        <f t="shared" ref="Q218:Q221" si="196">O218+P218</f>
        <v>0</v>
      </c>
      <c r="R218" s="217" t="e">
        <f t="shared" ref="R218:R221" si="197">Q218/$Q$222</f>
        <v>#DIV/0!</v>
      </c>
      <c r="S218" s="443"/>
      <c r="T218" s="424"/>
      <c r="U218" s="270">
        <v>0</v>
      </c>
      <c r="V218" s="270">
        <v>0</v>
      </c>
      <c r="W218" s="148">
        <f t="shared" ref="W218:W219" si="198">IFERROR(((V218/U218)*1),0)</f>
        <v>0</v>
      </c>
      <c r="X218" s="427"/>
      <c r="Y218" s="336"/>
    </row>
    <row r="219" spans="1:25" ht="15.75" hidden="1" thickBot="1" x14ac:dyDescent="0.3">
      <c r="A219" s="446"/>
      <c r="B219" s="447"/>
      <c r="C219" s="448"/>
      <c r="D219" s="448"/>
      <c r="E219" s="146" t="s">
        <v>285</v>
      </c>
      <c r="F219" s="233">
        <v>0</v>
      </c>
      <c r="G219" s="233">
        <v>0</v>
      </c>
      <c r="H219" s="147">
        <f t="shared" si="192"/>
        <v>0</v>
      </c>
      <c r="I219" s="217" t="e">
        <f t="shared" si="193"/>
        <v>#DIV/0!</v>
      </c>
      <c r="J219" s="270">
        <v>0</v>
      </c>
      <c r="K219" s="270">
        <v>0</v>
      </c>
      <c r="L219" s="269">
        <f t="shared" si="194"/>
        <v>0</v>
      </c>
      <c r="M219" s="217" t="e">
        <f t="shared" si="195"/>
        <v>#DIV/0!</v>
      </c>
      <c r="N219" s="449"/>
      <c r="O219" s="270">
        <v>0</v>
      </c>
      <c r="P219" s="270">
        <v>0</v>
      </c>
      <c r="Q219" s="269">
        <f t="shared" si="196"/>
        <v>0</v>
      </c>
      <c r="R219" s="217" t="e">
        <f t="shared" si="197"/>
        <v>#DIV/0!</v>
      </c>
      <c r="S219" s="443"/>
      <c r="T219" s="424"/>
      <c r="U219" s="270">
        <v>0</v>
      </c>
      <c r="V219" s="270">
        <v>0</v>
      </c>
      <c r="W219" s="148">
        <f t="shared" si="198"/>
        <v>0</v>
      </c>
      <c r="X219" s="427"/>
      <c r="Y219" s="336"/>
    </row>
    <row r="220" spans="1:25" ht="15.75" hidden="1" thickBot="1" x14ac:dyDescent="0.3">
      <c r="A220" s="446"/>
      <c r="B220" s="447"/>
      <c r="C220" s="448"/>
      <c r="D220" s="448"/>
      <c r="E220" s="146" t="s">
        <v>286</v>
      </c>
      <c r="F220" s="233">
        <v>0</v>
      </c>
      <c r="G220" s="233">
        <v>0</v>
      </c>
      <c r="H220" s="147">
        <f t="shared" si="192"/>
        <v>0</v>
      </c>
      <c r="I220" s="217" t="e">
        <f t="shared" si="193"/>
        <v>#DIV/0!</v>
      </c>
      <c r="J220" s="270">
        <v>0</v>
      </c>
      <c r="K220" s="270">
        <v>0</v>
      </c>
      <c r="L220" s="269">
        <f t="shared" si="194"/>
        <v>0</v>
      </c>
      <c r="M220" s="217" t="e">
        <f t="shared" si="195"/>
        <v>#DIV/0!</v>
      </c>
      <c r="N220" s="449"/>
      <c r="O220" s="270">
        <v>0</v>
      </c>
      <c r="P220" s="270">
        <v>0</v>
      </c>
      <c r="Q220" s="269">
        <f t="shared" si="196"/>
        <v>0</v>
      </c>
      <c r="R220" s="217" t="e">
        <f t="shared" si="197"/>
        <v>#DIV/0!</v>
      </c>
      <c r="S220" s="443"/>
      <c r="T220" s="424"/>
      <c r="U220" s="270">
        <v>0</v>
      </c>
      <c r="V220" s="270">
        <v>0</v>
      </c>
      <c r="W220" s="148">
        <f>IFERROR(((V220/U220)*1),0)</f>
        <v>0</v>
      </c>
      <c r="X220" s="427"/>
      <c r="Y220" s="336"/>
    </row>
    <row r="221" spans="1:25" ht="15.75" hidden="1" thickBot="1" x14ac:dyDescent="0.3">
      <c r="A221" s="446"/>
      <c r="B221" s="447"/>
      <c r="C221" s="448"/>
      <c r="D221" s="448"/>
      <c r="E221" s="146" t="s">
        <v>287</v>
      </c>
      <c r="F221" s="233">
        <v>0</v>
      </c>
      <c r="G221" s="233">
        <v>0</v>
      </c>
      <c r="H221" s="147">
        <f t="shared" si="192"/>
        <v>0</v>
      </c>
      <c r="I221" s="217" t="e">
        <f t="shared" si="193"/>
        <v>#DIV/0!</v>
      </c>
      <c r="J221" s="270">
        <v>0</v>
      </c>
      <c r="K221" s="270">
        <v>0</v>
      </c>
      <c r="L221" s="269">
        <f t="shared" si="194"/>
        <v>0</v>
      </c>
      <c r="M221" s="217" t="e">
        <f t="shared" si="195"/>
        <v>#DIV/0!</v>
      </c>
      <c r="N221" s="449"/>
      <c r="O221" s="270">
        <v>0</v>
      </c>
      <c r="P221" s="270">
        <v>0</v>
      </c>
      <c r="Q221" s="269">
        <f t="shared" si="196"/>
        <v>0</v>
      </c>
      <c r="R221" s="217" t="e">
        <f t="shared" si="197"/>
        <v>#DIV/0!</v>
      </c>
      <c r="S221" s="443"/>
      <c r="T221" s="424"/>
      <c r="U221" s="270">
        <v>0</v>
      </c>
      <c r="V221" s="270">
        <v>0</v>
      </c>
      <c r="W221" s="148">
        <f>IFERROR(((V221/U221)*1),0)</f>
        <v>0</v>
      </c>
      <c r="X221" s="445"/>
      <c r="Y221" s="336"/>
    </row>
    <row r="222" spans="1:25" ht="15.75" hidden="1" thickBot="1" x14ac:dyDescent="0.3">
      <c r="A222" s="434" t="s">
        <v>288</v>
      </c>
      <c r="B222" s="435"/>
      <c r="C222" s="436"/>
      <c r="D222" s="266"/>
      <c r="E222" s="149"/>
      <c r="F222" s="235">
        <f>SUM(F217:F221)</f>
        <v>0</v>
      </c>
      <c r="G222" s="235">
        <f t="shared" ref="G222:H222" si="199">SUM(G217:G221)</f>
        <v>0</v>
      </c>
      <c r="H222" s="150">
        <f t="shared" si="199"/>
        <v>0</v>
      </c>
      <c r="I222" s="218">
        <v>1</v>
      </c>
      <c r="J222" s="204">
        <f t="shared" ref="J222:L222" si="200">SUM(J217:J221)</f>
        <v>0</v>
      </c>
      <c r="K222" s="204">
        <f t="shared" si="200"/>
        <v>0</v>
      </c>
      <c r="L222" s="204">
        <f t="shared" si="200"/>
        <v>0</v>
      </c>
      <c r="M222" s="218">
        <v>1</v>
      </c>
      <c r="N222" s="204">
        <f>N217</f>
        <v>0</v>
      </c>
      <c r="O222" s="204">
        <f t="shared" ref="O222:Q222" si="201">SUM(O217:O221)</f>
        <v>0</v>
      </c>
      <c r="P222" s="204">
        <f t="shared" si="201"/>
        <v>0</v>
      </c>
      <c r="Q222" s="204">
        <f t="shared" si="201"/>
        <v>0</v>
      </c>
      <c r="R222" s="218">
        <v>1</v>
      </c>
      <c r="S222" s="204">
        <f>S217</f>
        <v>0</v>
      </c>
      <c r="T222" s="214">
        <f>T217</f>
        <v>0</v>
      </c>
      <c r="U222" s="208">
        <f>SUM(U217:U221)</f>
        <v>0</v>
      </c>
      <c r="V222" s="209">
        <f>SUM(V217:V221)</f>
        <v>0</v>
      </c>
      <c r="W222" s="151">
        <f>IFERROR(((V222/U222)*1),0)</f>
        <v>0</v>
      </c>
      <c r="X222" s="293">
        <f>IFERROR(((1-(1-T222)*W222)*1),0)</f>
        <v>1</v>
      </c>
      <c r="Y222" s="336"/>
    </row>
    <row r="223" spans="1:25" ht="15.75" hidden="1" thickBot="1" x14ac:dyDescent="0.3">
      <c r="A223" s="446">
        <f>A217+1</f>
        <v>37</v>
      </c>
      <c r="B223" s="447"/>
      <c r="C223" s="448"/>
      <c r="D223" s="448"/>
      <c r="E223" s="146" t="s">
        <v>283</v>
      </c>
      <c r="F223" s="233">
        <v>0</v>
      </c>
      <c r="G223" s="233">
        <v>0</v>
      </c>
      <c r="H223" s="147">
        <f>F223+G223</f>
        <v>0</v>
      </c>
      <c r="I223" s="217" t="e">
        <f>H223/$H$228</f>
        <v>#DIV/0!</v>
      </c>
      <c r="J223" s="270">
        <v>0</v>
      </c>
      <c r="K223" s="270">
        <v>0</v>
      </c>
      <c r="L223" s="269">
        <f>J223+K223</f>
        <v>0</v>
      </c>
      <c r="M223" s="217" t="e">
        <f>L223/$L$228</f>
        <v>#DIV/0!</v>
      </c>
      <c r="N223" s="449">
        <v>0</v>
      </c>
      <c r="O223" s="270">
        <v>0</v>
      </c>
      <c r="P223" s="270">
        <v>0</v>
      </c>
      <c r="Q223" s="269">
        <f>O223+P223</f>
        <v>0</v>
      </c>
      <c r="R223" s="217" t="e">
        <f>Q223/$Q$228</f>
        <v>#DIV/0!</v>
      </c>
      <c r="S223" s="443">
        <f>N228-Q228</f>
        <v>0</v>
      </c>
      <c r="T223" s="424">
        <f>IFERROR((S223/N228),0)</f>
        <v>0</v>
      </c>
      <c r="U223" s="270">
        <v>0</v>
      </c>
      <c r="V223" s="270">
        <v>0</v>
      </c>
      <c r="W223" s="148">
        <f>IFERROR(((V223/U223)*1),0)</f>
        <v>0</v>
      </c>
      <c r="X223" s="425"/>
      <c r="Y223" s="336"/>
    </row>
    <row r="224" spans="1:25" ht="15.75" hidden="1" thickBot="1" x14ac:dyDescent="0.3">
      <c r="A224" s="446"/>
      <c r="B224" s="447"/>
      <c r="C224" s="448"/>
      <c r="D224" s="448"/>
      <c r="E224" s="146" t="s">
        <v>284</v>
      </c>
      <c r="F224" s="233">
        <v>0</v>
      </c>
      <c r="G224" s="233">
        <v>0</v>
      </c>
      <c r="H224" s="147">
        <f t="shared" ref="H224:H227" si="202">F224+G224</f>
        <v>0</v>
      </c>
      <c r="I224" s="217" t="e">
        <f t="shared" ref="I224:I227" si="203">H224/$H$228</f>
        <v>#DIV/0!</v>
      </c>
      <c r="J224" s="270">
        <v>0</v>
      </c>
      <c r="K224" s="270">
        <v>0</v>
      </c>
      <c r="L224" s="269">
        <f t="shared" ref="L224:L227" si="204">J224+K224</f>
        <v>0</v>
      </c>
      <c r="M224" s="217" t="e">
        <f t="shared" ref="M224:M227" si="205">L224/$L$228</f>
        <v>#DIV/0!</v>
      </c>
      <c r="N224" s="449"/>
      <c r="O224" s="270">
        <v>0</v>
      </c>
      <c r="P224" s="270">
        <v>0</v>
      </c>
      <c r="Q224" s="269">
        <f t="shared" ref="Q224:Q227" si="206">O224+P224</f>
        <v>0</v>
      </c>
      <c r="R224" s="217" t="e">
        <f t="shared" ref="R224:R227" si="207">Q224/$Q$228</f>
        <v>#DIV/0!</v>
      </c>
      <c r="S224" s="443"/>
      <c r="T224" s="424"/>
      <c r="U224" s="270">
        <v>0</v>
      </c>
      <c r="V224" s="270">
        <v>0</v>
      </c>
      <c r="W224" s="148">
        <f t="shared" ref="W224:W225" si="208">IFERROR(((V224/U224)*1),0)</f>
        <v>0</v>
      </c>
      <c r="X224" s="427"/>
      <c r="Y224" s="336"/>
    </row>
    <row r="225" spans="1:25" ht="15.75" hidden="1" thickBot="1" x14ac:dyDescent="0.3">
      <c r="A225" s="446"/>
      <c r="B225" s="447"/>
      <c r="C225" s="448"/>
      <c r="D225" s="448"/>
      <c r="E225" s="146" t="s">
        <v>285</v>
      </c>
      <c r="F225" s="233">
        <v>0</v>
      </c>
      <c r="G225" s="233">
        <v>0</v>
      </c>
      <c r="H225" s="147">
        <f t="shared" si="202"/>
        <v>0</v>
      </c>
      <c r="I225" s="217" t="e">
        <f t="shared" si="203"/>
        <v>#DIV/0!</v>
      </c>
      <c r="J225" s="270">
        <v>0</v>
      </c>
      <c r="K225" s="270">
        <v>0</v>
      </c>
      <c r="L225" s="269">
        <f t="shared" si="204"/>
        <v>0</v>
      </c>
      <c r="M225" s="217" t="e">
        <f t="shared" si="205"/>
        <v>#DIV/0!</v>
      </c>
      <c r="N225" s="449"/>
      <c r="O225" s="270">
        <v>0</v>
      </c>
      <c r="P225" s="270">
        <v>0</v>
      </c>
      <c r="Q225" s="269">
        <f t="shared" si="206"/>
        <v>0</v>
      </c>
      <c r="R225" s="217" t="e">
        <f t="shared" si="207"/>
        <v>#DIV/0!</v>
      </c>
      <c r="S225" s="443"/>
      <c r="T225" s="424"/>
      <c r="U225" s="270">
        <v>0</v>
      </c>
      <c r="V225" s="270">
        <v>0</v>
      </c>
      <c r="W225" s="148">
        <f t="shared" si="208"/>
        <v>0</v>
      </c>
      <c r="X225" s="427"/>
      <c r="Y225" s="336"/>
    </row>
    <row r="226" spans="1:25" ht="15.75" hidden="1" thickBot="1" x14ac:dyDescent="0.3">
      <c r="A226" s="446"/>
      <c r="B226" s="447"/>
      <c r="C226" s="448"/>
      <c r="D226" s="448"/>
      <c r="E226" s="146" t="s">
        <v>286</v>
      </c>
      <c r="F226" s="233">
        <v>0</v>
      </c>
      <c r="G226" s="233">
        <v>0</v>
      </c>
      <c r="H226" s="147">
        <f t="shared" si="202"/>
        <v>0</v>
      </c>
      <c r="I226" s="217" t="e">
        <f t="shared" si="203"/>
        <v>#DIV/0!</v>
      </c>
      <c r="J226" s="270">
        <v>0</v>
      </c>
      <c r="K226" s="270">
        <v>0</v>
      </c>
      <c r="L226" s="269">
        <f t="shared" si="204"/>
        <v>0</v>
      </c>
      <c r="M226" s="217" t="e">
        <f t="shared" si="205"/>
        <v>#DIV/0!</v>
      </c>
      <c r="N226" s="449"/>
      <c r="O226" s="270">
        <v>0</v>
      </c>
      <c r="P226" s="270">
        <v>0</v>
      </c>
      <c r="Q226" s="269">
        <f t="shared" si="206"/>
        <v>0</v>
      </c>
      <c r="R226" s="217" t="e">
        <f t="shared" si="207"/>
        <v>#DIV/0!</v>
      </c>
      <c r="S226" s="443"/>
      <c r="T226" s="424"/>
      <c r="U226" s="270">
        <v>0</v>
      </c>
      <c r="V226" s="270">
        <v>0</v>
      </c>
      <c r="W226" s="148">
        <f>IFERROR(((V226/U226)*1),0)</f>
        <v>0</v>
      </c>
      <c r="X226" s="427"/>
      <c r="Y226" s="336"/>
    </row>
    <row r="227" spans="1:25" ht="15.75" hidden="1" thickBot="1" x14ac:dyDescent="0.3">
      <c r="A227" s="446"/>
      <c r="B227" s="447"/>
      <c r="C227" s="448"/>
      <c r="D227" s="448"/>
      <c r="E227" s="146" t="s">
        <v>287</v>
      </c>
      <c r="F227" s="233">
        <v>0</v>
      </c>
      <c r="G227" s="233">
        <v>0</v>
      </c>
      <c r="H227" s="147">
        <f t="shared" si="202"/>
        <v>0</v>
      </c>
      <c r="I227" s="217" t="e">
        <f t="shared" si="203"/>
        <v>#DIV/0!</v>
      </c>
      <c r="J227" s="270">
        <v>0</v>
      </c>
      <c r="K227" s="270">
        <v>0</v>
      </c>
      <c r="L227" s="269">
        <f t="shared" si="204"/>
        <v>0</v>
      </c>
      <c r="M227" s="217" t="e">
        <f t="shared" si="205"/>
        <v>#DIV/0!</v>
      </c>
      <c r="N227" s="449"/>
      <c r="O227" s="270">
        <v>0</v>
      </c>
      <c r="P227" s="270">
        <v>0</v>
      </c>
      <c r="Q227" s="269">
        <f t="shared" si="206"/>
        <v>0</v>
      </c>
      <c r="R227" s="217" t="e">
        <f t="shared" si="207"/>
        <v>#DIV/0!</v>
      </c>
      <c r="S227" s="443"/>
      <c r="T227" s="424"/>
      <c r="U227" s="270">
        <v>0</v>
      </c>
      <c r="V227" s="270">
        <v>0</v>
      </c>
      <c r="W227" s="148">
        <f>IFERROR(((V227/U227)*1),0)</f>
        <v>0</v>
      </c>
      <c r="X227" s="445"/>
      <c r="Y227" s="336"/>
    </row>
    <row r="228" spans="1:25" ht="15.75" hidden="1" thickBot="1" x14ac:dyDescent="0.3">
      <c r="A228" s="434" t="s">
        <v>288</v>
      </c>
      <c r="B228" s="435"/>
      <c r="C228" s="436"/>
      <c r="D228" s="266"/>
      <c r="E228" s="149"/>
      <c r="F228" s="235">
        <f>SUM(F223:F227)</f>
        <v>0</v>
      </c>
      <c r="G228" s="235">
        <f t="shared" ref="G228:H228" si="209">SUM(G223:G227)</f>
        <v>0</v>
      </c>
      <c r="H228" s="150">
        <f t="shared" si="209"/>
        <v>0</v>
      </c>
      <c r="I228" s="218">
        <v>1</v>
      </c>
      <c r="J228" s="204">
        <f t="shared" ref="J228:L228" si="210">SUM(J223:J227)</f>
        <v>0</v>
      </c>
      <c r="K228" s="204">
        <f t="shared" si="210"/>
        <v>0</v>
      </c>
      <c r="L228" s="204">
        <f t="shared" si="210"/>
        <v>0</v>
      </c>
      <c r="M228" s="218">
        <v>1</v>
      </c>
      <c r="N228" s="204">
        <f>N223</f>
        <v>0</v>
      </c>
      <c r="O228" s="204">
        <f t="shared" ref="O228:Q228" si="211">SUM(O223:O227)</f>
        <v>0</v>
      </c>
      <c r="P228" s="204">
        <f t="shared" si="211"/>
        <v>0</v>
      </c>
      <c r="Q228" s="204">
        <f t="shared" si="211"/>
        <v>0</v>
      </c>
      <c r="R228" s="218">
        <v>1</v>
      </c>
      <c r="S228" s="204">
        <f>S223</f>
        <v>0</v>
      </c>
      <c r="T228" s="214">
        <f>T223</f>
        <v>0</v>
      </c>
      <c r="U228" s="208">
        <f>SUM(U223:U227)</f>
        <v>0</v>
      </c>
      <c r="V228" s="209">
        <f>SUM(V223:V227)</f>
        <v>0</v>
      </c>
      <c r="W228" s="151">
        <f>IFERROR(((V228/U228)*1),0)</f>
        <v>0</v>
      </c>
      <c r="X228" s="293">
        <f>IFERROR(((1-(1-T228)*W228)*1),0)</f>
        <v>1</v>
      </c>
      <c r="Y228" s="336"/>
    </row>
    <row r="229" spans="1:25" ht="15.75" hidden="1" thickBot="1" x14ac:dyDescent="0.3">
      <c r="A229" s="446">
        <f>A223+1</f>
        <v>38</v>
      </c>
      <c r="B229" s="447"/>
      <c r="C229" s="448"/>
      <c r="D229" s="448"/>
      <c r="E229" s="146" t="s">
        <v>283</v>
      </c>
      <c r="F229" s="233">
        <v>0</v>
      </c>
      <c r="G229" s="233">
        <v>0</v>
      </c>
      <c r="H229" s="147">
        <f>F229+G229</f>
        <v>0</v>
      </c>
      <c r="I229" s="217" t="e">
        <f>H229/$H$234</f>
        <v>#DIV/0!</v>
      </c>
      <c r="J229" s="270">
        <v>0</v>
      </c>
      <c r="K229" s="270">
        <v>0</v>
      </c>
      <c r="L229" s="269">
        <f>J229+K229</f>
        <v>0</v>
      </c>
      <c r="M229" s="217" t="e">
        <f>L229/$L$234</f>
        <v>#DIV/0!</v>
      </c>
      <c r="N229" s="449">
        <v>0</v>
      </c>
      <c r="O229" s="270">
        <v>0</v>
      </c>
      <c r="P229" s="270">
        <v>0</v>
      </c>
      <c r="Q229" s="269">
        <f>O229+P229</f>
        <v>0</v>
      </c>
      <c r="R229" s="217" t="e">
        <f>Q229/$Q$234</f>
        <v>#DIV/0!</v>
      </c>
      <c r="S229" s="443">
        <f>N234-Q234</f>
        <v>0</v>
      </c>
      <c r="T229" s="424">
        <f>IFERROR((S229/N234),0)</f>
        <v>0</v>
      </c>
      <c r="U229" s="270">
        <v>0</v>
      </c>
      <c r="V229" s="270">
        <v>0</v>
      </c>
      <c r="W229" s="148">
        <f>IFERROR(((V229/U229)*1),0)</f>
        <v>0</v>
      </c>
      <c r="X229" s="425"/>
      <c r="Y229" s="336"/>
    </row>
    <row r="230" spans="1:25" ht="15.75" hidden="1" thickBot="1" x14ac:dyDescent="0.3">
      <c r="A230" s="446"/>
      <c r="B230" s="447"/>
      <c r="C230" s="448"/>
      <c r="D230" s="448"/>
      <c r="E230" s="146" t="s">
        <v>284</v>
      </c>
      <c r="F230" s="233">
        <v>0</v>
      </c>
      <c r="G230" s="233">
        <v>0</v>
      </c>
      <c r="H230" s="147">
        <f t="shared" ref="H230:H233" si="212">F230+G230</f>
        <v>0</v>
      </c>
      <c r="I230" s="217" t="e">
        <f t="shared" ref="I230:I233" si="213">H230/$H$234</f>
        <v>#DIV/0!</v>
      </c>
      <c r="J230" s="270">
        <v>0</v>
      </c>
      <c r="K230" s="270">
        <v>0</v>
      </c>
      <c r="L230" s="269">
        <f t="shared" ref="L230:L233" si="214">J230+K230</f>
        <v>0</v>
      </c>
      <c r="M230" s="217" t="e">
        <f t="shared" ref="M230:M233" si="215">L230/$L$234</f>
        <v>#DIV/0!</v>
      </c>
      <c r="N230" s="449"/>
      <c r="O230" s="270">
        <v>0</v>
      </c>
      <c r="P230" s="270">
        <v>0</v>
      </c>
      <c r="Q230" s="269">
        <f t="shared" ref="Q230:Q233" si="216">O230+P230</f>
        <v>0</v>
      </c>
      <c r="R230" s="217" t="e">
        <f t="shared" ref="R230:R233" si="217">Q230/$Q$234</f>
        <v>#DIV/0!</v>
      </c>
      <c r="S230" s="443"/>
      <c r="T230" s="424"/>
      <c r="U230" s="270">
        <v>0</v>
      </c>
      <c r="V230" s="270">
        <v>0</v>
      </c>
      <c r="W230" s="148">
        <f t="shared" ref="W230:W231" si="218">IFERROR(((V230/U230)*1),0)</f>
        <v>0</v>
      </c>
      <c r="X230" s="427"/>
      <c r="Y230" s="336"/>
    </row>
    <row r="231" spans="1:25" ht="15.75" hidden="1" thickBot="1" x14ac:dyDescent="0.3">
      <c r="A231" s="446"/>
      <c r="B231" s="447"/>
      <c r="C231" s="448"/>
      <c r="D231" s="448"/>
      <c r="E231" s="146" t="s">
        <v>285</v>
      </c>
      <c r="F231" s="233">
        <v>0</v>
      </c>
      <c r="G231" s="233">
        <v>0</v>
      </c>
      <c r="H231" s="147">
        <f t="shared" si="212"/>
        <v>0</v>
      </c>
      <c r="I231" s="217" t="e">
        <f t="shared" si="213"/>
        <v>#DIV/0!</v>
      </c>
      <c r="J231" s="270">
        <v>0</v>
      </c>
      <c r="K231" s="270">
        <v>0</v>
      </c>
      <c r="L231" s="269">
        <f t="shared" si="214"/>
        <v>0</v>
      </c>
      <c r="M231" s="217" t="e">
        <f t="shared" si="215"/>
        <v>#DIV/0!</v>
      </c>
      <c r="N231" s="449"/>
      <c r="O231" s="270">
        <v>0</v>
      </c>
      <c r="P231" s="270">
        <v>0</v>
      </c>
      <c r="Q231" s="269">
        <f t="shared" si="216"/>
        <v>0</v>
      </c>
      <c r="R231" s="217" t="e">
        <f t="shared" si="217"/>
        <v>#DIV/0!</v>
      </c>
      <c r="S231" s="443"/>
      <c r="T231" s="424"/>
      <c r="U231" s="270">
        <v>0</v>
      </c>
      <c r="V231" s="270">
        <v>0</v>
      </c>
      <c r="W231" s="148">
        <f t="shared" si="218"/>
        <v>0</v>
      </c>
      <c r="X231" s="427"/>
      <c r="Y231" s="336"/>
    </row>
    <row r="232" spans="1:25" ht="15.75" hidden="1" thickBot="1" x14ac:dyDescent="0.3">
      <c r="A232" s="446"/>
      <c r="B232" s="447"/>
      <c r="C232" s="448"/>
      <c r="D232" s="448"/>
      <c r="E232" s="146" t="s">
        <v>286</v>
      </c>
      <c r="F232" s="233">
        <v>0</v>
      </c>
      <c r="G232" s="233">
        <v>0</v>
      </c>
      <c r="H232" s="147">
        <f t="shared" si="212"/>
        <v>0</v>
      </c>
      <c r="I232" s="217" t="e">
        <f t="shared" si="213"/>
        <v>#DIV/0!</v>
      </c>
      <c r="J232" s="270">
        <v>0</v>
      </c>
      <c r="K232" s="270">
        <v>0</v>
      </c>
      <c r="L232" s="269">
        <f t="shared" si="214"/>
        <v>0</v>
      </c>
      <c r="M232" s="217" t="e">
        <f t="shared" si="215"/>
        <v>#DIV/0!</v>
      </c>
      <c r="N232" s="449"/>
      <c r="O232" s="270">
        <v>0</v>
      </c>
      <c r="P232" s="270">
        <v>0</v>
      </c>
      <c r="Q232" s="269">
        <f t="shared" si="216"/>
        <v>0</v>
      </c>
      <c r="R232" s="217" t="e">
        <f t="shared" si="217"/>
        <v>#DIV/0!</v>
      </c>
      <c r="S232" s="443"/>
      <c r="T232" s="424"/>
      <c r="U232" s="270">
        <v>0</v>
      </c>
      <c r="V232" s="270">
        <v>0</v>
      </c>
      <c r="W232" s="148">
        <f>IFERROR(((V232/U232)*1),0)</f>
        <v>0</v>
      </c>
      <c r="X232" s="427"/>
      <c r="Y232" s="336"/>
    </row>
    <row r="233" spans="1:25" ht="15.75" hidden="1" thickBot="1" x14ac:dyDescent="0.3">
      <c r="A233" s="446"/>
      <c r="B233" s="447"/>
      <c r="C233" s="448"/>
      <c r="D233" s="448"/>
      <c r="E233" s="146" t="s">
        <v>287</v>
      </c>
      <c r="F233" s="233">
        <v>0</v>
      </c>
      <c r="G233" s="233">
        <v>0</v>
      </c>
      <c r="H233" s="147">
        <f t="shared" si="212"/>
        <v>0</v>
      </c>
      <c r="I233" s="217" t="e">
        <f t="shared" si="213"/>
        <v>#DIV/0!</v>
      </c>
      <c r="J233" s="270">
        <v>0</v>
      </c>
      <c r="K233" s="270">
        <v>0</v>
      </c>
      <c r="L233" s="269">
        <f t="shared" si="214"/>
        <v>0</v>
      </c>
      <c r="M233" s="217" t="e">
        <f t="shared" si="215"/>
        <v>#DIV/0!</v>
      </c>
      <c r="N233" s="449"/>
      <c r="O233" s="270">
        <v>0</v>
      </c>
      <c r="P233" s="270">
        <v>0</v>
      </c>
      <c r="Q233" s="269">
        <f t="shared" si="216"/>
        <v>0</v>
      </c>
      <c r="R233" s="217" t="e">
        <f t="shared" si="217"/>
        <v>#DIV/0!</v>
      </c>
      <c r="S233" s="443"/>
      <c r="T233" s="424"/>
      <c r="U233" s="270">
        <v>0</v>
      </c>
      <c r="V233" s="270">
        <v>0</v>
      </c>
      <c r="W233" s="148">
        <f>IFERROR(((V233/U233)*1),0)</f>
        <v>0</v>
      </c>
      <c r="X233" s="445"/>
      <c r="Y233" s="336"/>
    </row>
    <row r="234" spans="1:25" ht="15.75" hidden="1" thickBot="1" x14ac:dyDescent="0.3">
      <c r="A234" s="434" t="s">
        <v>288</v>
      </c>
      <c r="B234" s="435"/>
      <c r="C234" s="436"/>
      <c r="D234" s="266"/>
      <c r="E234" s="149"/>
      <c r="F234" s="235">
        <f>SUM(F229:F233)</f>
        <v>0</v>
      </c>
      <c r="G234" s="235">
        <f t="shared" ref="G234:H234" si="219">SUM(G229:G233)</f>
        <v>0</v>
      </c>
      <c r="H234" s="150">
        <f t="shared" si="219"/>
        <v>0</v>
      </c>
      <c r="I234" s="218">
        <v>1</v>
      </c>
      <c r="J234" s="204">
        <f t="shared" ref="J234:L234" si="220">SUM(J229:J233)</f>
        <v>0</v>
      </c>
      <c r="K234" s="204">
        <f t="shared" si="220"/>
        <v>0</v>
      </c>
      <c r="L234" s="204">
        <f t="shared" si="220"/>
        <v>0</v>
      </c>
      <c r="M234" s="218">
        <v>1</v>
      </c>
      <c r="N234" s="204">
        <f>N229</f>
        <v>0</v>
      </c>
      <c r="O234" s="204">
        <f t="shared" ref="O234:Q234" si="221">SUM(O229:O233)</f>
        <v>0</v>
      </c>
      <c r="P234" s="204">
        <f t="shared" si="221"/>
        <v>0</v>
      </c>
      <c r="Q234" s="204">
        <f t="shared" si="221"/>
        <v>0</v>
      </c>
      <c r="R234" s="218">
        <v>1</v>
      </c>
      <c r="S234" s="204">
        <f>S229</f>
        <v>0</v>
      </c>
      <c r="T234" s="214">
        <f>T229</f>
        <v>0</v>
      </c>
      <c r="U234" s="208">
        <f>SUM(U229:U233)</f>
        <v>0</v>
      </c>
      <c r="V234" s="209">
        <f>SUM(V229:V233)</f>
        <v>0</v>
      </c>
      <c r="W234" s="151">
        <f>IFERROR(((V234/U234)*1),0)</f>
        <v>0</v>
      </c>
      <c r="X234" s="293">
        <f>IFERROR(((1-(1-T234)*W234)*1),0)</f>
        <v>1</v>
      </c>
      <c r="Y234" s="336"/>
    </row>
    <row r="235" spans="1:25" ht="15.75" hidden="1" thickBot="1" x14ac:dyDescent="0.3">
      <c r="A235" s="446">
        <f>A229+1</f>
        <v>39</v>
      </c>
      <c r="B235" s="447"/>
      <c r="C235" s="448"/>
      <c r="D235" s="448"/>
      <c r="E235" s="146" t="s">
        <v>283</v>
      </c>
      <c r="F235" s="233">
        <v>0</v>
      </c>
      <c r="G235" s="233">
        <v>0</v>
      </c>
      <c r="H235" s="147">
        <f>F235+G235</f>
        <v>0</v>
      </c>
      <c r="I235" s="217" t="e">
        <f>H235/$H$240</f>
        <v>#DIV/0!</v>
      </c>
      <c r="J235" s="270">
        <v>0</v>
      </c>
      <c r="K235" s="270">
        <v>0</v>
      </c>
      <c r="L235" s="269">
        <f>J235+K235</f>
        <v>0</v>
      </c>
      <c r="M235" s="217" t="e">
        <f>L235/$L$240</f>
        <v>#DIV/0!</v>
      </c>
      <c r="N235" s="449">
        <v>0</v>
      </c>
      <c r="O235" s="270">
        <v>0</v>
      </c>
      <c r="P235" s="270">
        <v>0</v>
      </c>
      <c r="Q235" s="269">
        <f>O235+P235</f>
        <v>0</v>
      </c>
      <c r="R235" s="217" t="e">
        <f>Q235/$Q$240</f>
        <v>#DIV/0!</v>
      </c>
      <c r="S235" s="443">
        <f>N240-Q240</f>
        <v>0</v>
      </c>
      <c r="T235" s="424">
        <f>IFERROR((S235/N240),0)</f>
        <v>0</v>
      </c>
      <c r="U235" s="270">
        <v>0</v>
      </c>
      <c r="V235" s="270">
        <v>0</v>
      </c>
      <c r="W235" s="148">
        <f>IFERROR(((V235/U235)*1),0)</f>
        <v>0</v>
      </c>
      <c r="X235" s="425"/>
      <c r="Y235" s="336"/>
    </row>
    <row r="236" spans="1:25" ht="15.75" hidden="1" thickBot="1" x14ac:dyDescent="0.3">
      <c r="A236" s="446"/>
      <c r="B236" s="447"/>
      <c r="C236" s="448"/>
      <c r="D236" s="448"/>
      <c r="E236" s="146" t="s">
        <v>284</v>
      </c>
      <c r="F236" s="233">
        <v>0</v>
      </c>
      <c r="G236" s="233">
        <v>0</v>
      </c>
      <c r="H236" s="147">
        <f t="shared" ref="H236:H239" si="222">F236+G236</f>
        <v>0</v>
      </c>
      <c r="I236" s="217" t="e">
        <f t="shared" ref="I236:I239" si="223">H236/$H$240</f>
        <v>#DIV/0!</v>
      </c>
      <c r="J236" s="270">
        <v>0</v>
      </c>
      <c r="K236" s="270">
        <v>0</v>
      </c>
      <c r="L236" s="269">
        <f t="shared" ref="L236:L239" si="224">J236+K236</f>
        <v>0</v>
      </c>
      <c r="M236" s="217" t="e">
        <f t="shared" ref="M236:M239" si="225">L236/$L$240</f>
        <v>#DIV/0!</v>
      </c>
      <c r="N236" s="449"/>
      <c r="O236" s="270">
        <v>0</v>
      </c>
      <c r="P236" s="270">
        <v>0</v>
      </c>
      <c r="Q236" s="269">
        <f t="shared" ref="Q236:Q239" si="226">O236+P236</f>
        <v>0</v>
      </c>
      <c r="R236" s="217" t="e">
        <f t="shared" ref="R236:R239" si="227">Q236/$Q$240</f>
        <v>#DIV/0!</v>
      </c>
      <c r="S236" s="443"/>
      <c r="T236" s="424"/>
      <c r="U236" s="270">
        <v>0</v>
      </c>
      <c r="V236" s="270">
        <v>0</v>
      </c>
      <c r="W236" s="148">
        <f t="shared" ref="W236:W237" si="228">IFERROR(((V236/U236)*1),0)</f>
        <v>0</v>
      </c>
      <c r="X236" s="427"/>
      <c r="Y236" s="336"/>
    </row>
    <row r="237" spans="1:25" ht="15.75" hidden="1" thickBot="1" x14ac:dyDescent="0.3">
      <c r="A237" s="446"/>
      <c r="B237" s="447"/>
      <c r="C237" s="448"/>
      <c r="D237" s="448"/>
      <c r="E237" s="146" t="s">
        <v>285</v>
      </c>
      <c r="F237" s="233">
        <v>0</v>
      </c>
      <c r="G237" s="233">
        <v>0</v>
      </c>
      <c r="H237" s="147">
        <f t="shared" si="222"/>
        <v>0</v>
      </c>
      <c r="I237" s="217" t="e">
        <f t="shared" si="223"/>
        <v>#DIV/0!</v>
      </c>
      <c r="J237" s="270">
        <v>0</v>
      </c>
      <c r="K237" s="270">
        <v>0</v>
      </c>
      <c r="L237" s="269">
        <f t="shared" si="224"/>
        <v>0</v>
      </c>
      <c r="M237" s="217" t="e">
        <f t="shared" si="225"/>
        <v>#DIV/0!</v>
      </c>
      <c r="N237" s="449"/>
      <c r="O237" s="270">
        <v>0</v>
      </c>
      <c r="P237" s="270">
        <v>0</v>
      </c>
      <c r="Q237" s="269">
        <f t="shared" si="226"/>
        <v>0</v>
      </c>
      <c r="R237" s="217" t="e">
        <f t="shared" si="227"/>
        <v>#DIV/0!</v>
      </c>
      <c r="S237" s="443"/>
      <c r="T237" s="424"/>
      <c r="U237" s="270">
        <v>0</v>
      </c>
      <c r="V237" s="270">
        <v>0</v>
      </c>
      <c r="W237" s="148">
        <f t="shared" si="228"/>
        <v>0</v>
      </c>
      <c r="X237" s="427"/>
      <c r="Y237" s="336"/>
    </row>
    <row r="238" spans="1:25" ht="15.75" hidden="1" thickBot="1" x14ac:dyDescent="0.3">
      <c r="A238" s="446"/>
      <c r="B238" s="447"/>
      <c r="C238" s="448"/>
      <c r="D238" s="448"/>
      <c r="E238" s="146" t="s">
        <v>286</v>
      </c>
      <c r="F238" s="233">
        <v>0</v>
      </c>
      <c r="G238" s="233">
        <v>0</v>
      </c>
      <c r="H238" s="147">
        <f t="shared" si="222"/>
        <v>0</v>
      </c>
      <c r="I238" s="217" t="e">
        <f t="shared" si="223"/>
        <v>#DIV/0!</v>
      </c>
      <c r="J238" s="270">
        <v>0</v>
      </c>
      <c r="K238" s="270">
        <v>0</v>
      </c>
      <c r="L238" s="269">
        <f t="shared" si="224"/>
        <v>0</v>
      </c>
      <c r="M238" s="217" t="e">
        <f t="shared" si="225"/>
        <v>#DIV/0!</v>
      </c>
      <c r="N238" s="449"/>
      <c r="O238" s="270">
        <v>0</v>
      </c>
      <c r="P238" s="270">
        <v>0</v>
      </c>
      <c r="Q238" s="269">
        <f t="shared" si="226"/>
        <v>0</v>
      </c>
      <c r="R238" s="217" t="e">
        <f t="shared" si="227"/>
        <v>#DIV/0!</v>
      </c>
      <c r="S238" s="443"/>
      <c r="T238" s="424"/>
      <c r="U238" s="270">
        <v>0</v>
      </c>
      <c r="V238" s="270">
        <v>0</v>
      </c>
      <c r="W238" s="148">
        <f>IFERROR(((V238/U238)*1),0)</f>
        <v>0</v>
      </c>
      <c r="X238" s="427"/>
      <c r="Y238" s="336"/>
    </row>
    <row r="239" spans="1:25" ht="15.75" hidden="1" thickBot="1" x14ac:dyDescent="0.3">
      <c r="A239" s="446"/>
      <c r="B239" s="447"/>
      <c r="C239" s="448"/>
      <c r="D239" s="448"/>
      <c r="E239" s="146" t="s">
        <v>287</v>
      </c>
      <c r="F239" s="233">
        <v>0</v>
      </c>
      <c r="G239" s="233">
        <v>0</v>
      </c>
      <c r="H239" s="147">
        <f t="shared" si="222"/>
        <v>0</v>
      </c>
      <c r="I239" s="217" t="e">
        <f t="shared" si="223"/>
        <v>#DIV/0!</v>
      </c>
      <c r="J239" s="270">
        <v>0</v>
      </c>
      <c r="K239" s="270">
        <v>0</v>
      </c>
      <c r="L239" s="269">
        <f t="shared" si="224"/>
        <v>0</v>
      </c>
      <c r="M239" s="217" t="e">
        <f t="shared" si="225"/>
        <v>#DIV/0!</v>
      </c>
      <c r="N239" s="449"/>
      <c r="O239" s="270">
        <v>0</v>
      </c>
      <c r="P239" s="270">
        <v>0</v>
      </c>
      <c r="Q239" s="269">
        <f t="shared" si="226"/>
        <v>0</v>
      </c>
      <c r="R239" s="217" t="e">
        <f t="shared" si="227"/>
        <v>#DIV/0!</v>
      </c>
      <c r="S239" s="443"/>
      <c r="T239" s="424"/>
      <c r="U239" s="270">
        <v>0</v>
      </c>
      <c r="V239" s="270">
        <v>0</v>
      </c>
      <c r="W239" s="148">
        <f>IFERROR(((V239/U239)*1),0)</f>
        <v>0</v>
      </c>
      <c r="X239" s="445"/>
      <c r="Y239" s="336"/>
    </row>
    <row r="240" spans="1:25" ht="15.75" hidden="1" thickBot="1" x14ac:dyDescent="0.3">
      <c r="A240" s="434" t="s">
        <v>288</v>
      </c>
      <c r="B240" s="435"/>
      <c r="C240" s="436"/>
      <c r="D240" s="266"/>
      <c r="E240" s="149"/>
      <c r="F240" s="235">
        <f>SUM(F235:F239)</f>
        <v>0</v>
      </c>
      <c r="G240" s="235">
        <f t="shared" ref="G240:H240" si="229">SUM(G235:G239)</f>
        <v>0</v>
      </c>
      <c r="H240" s="150">
        <f t="shared" si="229"/>
        <v>0</v>
      </c>
      <c r="I240" s="218">
        <v>1</v>
      </c>
      <c r="J240" s="204">
        <f t="shared" ref="J240:L240" si="230">SUM(J235:J239)</f>
        <v>0</v>
      </c>
      <c r="K240" s="204">
        <f t="shared" si="230"/>
        <v>0</v>
      </c>
      <c r="L240" s="204">
        <f t="shared" si="230"/>
        <v>0</v>
      </c>
      <c r="M240" s="218">
        <v>1</v>
      </c>
      <c r="N240" s="204">
        <f>N235</f>
        <v>0</v>
      </c>
      <c r="O240" s="204">
        <f t="shared" ref="O240:Q240" si="231">SUM(O235:O239)</f>
        <v>0</v>
      </c>
      <c r="P240" s="204">
        <f t="shared" si="231"/>
        <v>0</v>
      </c>
      <c r="Q240" s="204">
        <f t="shared" si="231"/>
        <v>0</v>
      </c>
      <c r="R240" s="218">
        <v>1</v>
      </c>
      <c r="S240" s="204">
        <f>S235</f>
        <v>0</v>
      </c>
      <c r="T240" s="214">
        <f>T235</f>
        <v>0</v>
      </c>
      <c r="U240" s="208">
        <f>SUM(U235:U239)</f>
        <v>0</v>
      </c>
      <c r="V240" s="209">
        <f>SUM(V235:V239)</f>
        <v>0</v>
      </c>
      <c r="W240" s="151">
        <f>IFERROR(((V240/U240)*1),0)</f>
        <v>0</v>
      </c>
      <c r="X240" s="293">
        <f>IFERROR(((1-(1-T240)*W240)*1),0)</f>
        <v>1</v>
      </c>
      <c r="Y240" s="336"/>
    </row>
    <row r="241" spans="1:25" ht="15.75" hidden="1" thickBot="1" x14ac:dyDescent="0.3">
      <c r="A241" s="446">
        <f>A235+1</f>
        <v>40</v>
      </c>
      <c r="B241" s="447"/>
      <c r="C241" s="448"/>
      <c r="D241" s="448"/>
      <c r="E241" s="146" t="s">
        <v>283</v>
      </c>
      <c r="F241" s="233">
        <v>0</v>
      </c>
      <c r="G241" s="233">
        <v>0</v>
      </c>
      <c r="H241" s="147">
        <f>F241+G241</f>
        <v>0</v>
      </c>
      <c r="I241" s="217" t="e">
        <f>H241/$H$246</f>
        <v>#DIV/0!</v>
      </c>
      <c r="J241" s="270">
        <v>0</v>
      </c>
      <c r="K241" s="270">
        <v>0</v>
      </c>
      <c r="L241" s="269">
        <f>J241+K241</f>
        <v>0</v>
      </c>
      <c r="M241" s="217" t="e">
        <f>L241/$L$246</f>
        <v>#DIV/0!</v>
      </c>
      <c r="N241" s="449">
        <v>0</v>
      </c>
      <c r="O241" s="270">
        <v>0</v>
      </c>
      <c r="P241" s="270">
        <v>0</v>
      </c>
      <c r="Q241" s="269">
        <f>O241+P241</f>
        <v>0</v>
      </c>
      <c r="R241" s="217" t="e">
        <f>Q241/$Q$346</f>
        <v>#DIV/0!</v>
      </c>
      <c r="S241" s="443">
        <f>N246-Q246</f>
        <v>0</v>
      </c>
      <c r="T241" s="424">
        <f>IFERROR((S241/N246),0)</f>
        <v>0</v>
      </c>
      <c r="U241" s="270">
        <v>0</v>
      </c>
      <c r="V241" s="270">
        <v>0</v>
      </c>
      <c r="W241" s="148">
        <f>IFERROR(((V241/U241)*1),0)</f>
        <v>0</v>
      </c>
      <c r="X241" s="425"/>
      <c r="Y241" s="336"/>
    </row>
    <row r="242" spans="1:25" ht="15.75" hidden="1" thickBot="1" x14ac:dyDescent="0.3">
      <c r="A242" s="446"/>
      <c r="B242" s="447"/>
      <c r="C242" s="448"/>
      <c r="D242" s="448"/>
      <c r="E242" s="146" t="s">
        <v>284</v>
      </c>
      <c r="F242" s="233">
        <v>0</v>
      </c>
      <c r="G242" s="233">
        <v>0</v>
      </c>
      <c r="H242" s="147">
        <f t="shared" ref="H242:H245" si="232">F242+G242</f>
        <v>0</v>
      </c>
      <c r="I242" s="217" t="e">
        <f t="shared" ref="I242:I245" si="233">H242/$H$246</f>
        <v>#DIV/0!</v>
      </c>
      <c r="J242" s="270">
        <v>0</v>
      </c>
      <c r="K242" s="270">
        <v>0</v>
      </c>
      <c r="L242" s="269">
        <f t="shared" ref="L242:L245" si="234">J242+K242</f>
        <v>0</v>
      </c>
      <c r="M242" s="217" t="e">
        <f t="shared" ref="M242:M245" si="235">L242/$L$246</f>
        <v>#DIV/0!</v>
      </c>
      <c r="N242" s="449"/>
      <c r="O242" s="270">
        <v>0</v>
      </c>
      <c r="P242" s="270">
        <v>0</v>
      </c>
      <c r="Q242" s="269">
        <f t="shared" ref="Q242:Q245" si="236">O242+P242</f>
        <v>0</v>
      </c>
      <c r="R242" s="217" t="e">
        <f t="shared" ref="R242:R245" si="237">Q242/$Q$346</f>
        <v>#DIV/0!</v>
      </c>
      <c r="S242" s="443"/>
      <c r="T242" s="424"/>
      <c r="U242" s="270">
        <v>0</v>
      </c>
      <c r="V242" s="270">
        <v>0</v>
      </c>
      <c r="W242" s="148">
        <f t="shared" ref="W242:W243" si="238">IFERROR(((V242/U242)*1),0)</f>
        <v>0</v>
      </c>
      <c r="X242" s="427"/>
      <c r="Y242" s="336"/>
    </row>
    <row r="243" spans="1:25" ht="15.75" hidden="1" thickBot="1" x14ac:dyDescent="0.3">
      <c r="A243" s="446"/>
      <c r="B243" s="447"/>
      <c r="C243" s="448"/>
      <c r="D243" s="448"/>
      <c r="E243" s="146" t="s">
        <v>285</v>
      </c>
      <c r="F243" s="233">
        <v>0</v>
      </c>
      <c r="G243" s="233">
        <v>0</v>
      </c>
      <c r="H243" s="147">
        <f t="shared" si="232"/>
        <v>0</v>
      </c>
      <c r="I243" s="217" t="e">
        <f t="shared" si="233"/>
        <v>#DIV/0!</v>
      </c>
      <c r="J243" s="270">
        <v>0</v>
      </c>
      <c r="K243" s="270">
        <v>0</v>
      </c>
      <c r="L243" s="269">
        <f t="shared" si="234"/>
        <v>0</v>
      </c>
      <c r="M243" s="217" t="e">
        <f t="shared" si="235"/>
        <v>#DIV/0!</v>
      </c>
      <c r="N243" s="449"/>
      <c r="O243" s="270">
        <v>0</v>
      </c>
      <c r="P243" s="270">
        <v>0</v>
      </c>
      <c r="Q243" s="269">
        <f t="shared" si="236"/>
        <v>0</v>
      </c>
      <c r="R243" s="217" t="e">
        <f t="shared" si="237"/>
        <v>#DIV/0!</v>
      </c>
      <c r="S243" s="443"/>
      <c r="T243" s="424"/>
      <c r="U243" s="270">
        <v>0</v>
      </c>
      <c r="V243" s="270">
        <v>0</v>
      </c>
      <c r="W243" s="148">
        <f t="shared" si="238"/>
        <v>0</v>
      </c>
      <c r="X243" s="427"/>
      <c r="Y243" s="336"/>
    </row>
    <row r="244" spans="1:25" ht="15.75" hidden="1" thickBot="1" x14ac:dyDescent="0.3">
      <c r="A244" s="446"/>
      <c r="B244" s="447"/>
      <c r="C244" s="448"/>
      <c r="D244" s="448"/>
      <c r="E244" s="146" t="s">
        <v>286</v>
      </c>
      <c r="F244" s="233">
        <v>0</v>
      </c>
      <c r="G244" s="233">
        <v>0</v>
      </c>
      <c r="H244" s="147">
        <f t="shared" si="232"/>
        <v>0</v>
      </c>
      <c r="I244" s="217" t="e">
        <f t="shared" si="233"/>
        <v>#DIV/0!</v>
      </c>
      <c r="J244" s="270">
        <v>0</v>
      </c>
      <c r="K244" s="270">
        <v>0</v>
      </c>
      <c r="L244" s="269">
        <f t="shared" si="234"/>
        <v>0</v>
      </c>
      <c r="M244" s="217" t="e">
        <f t="shared" si="235"/>
        <v>#DIV/0!</v>
      </c>
      <c r="N244" s="449"/>
      <c r="O244" s="270">
        <v>0</v>
      </c>
      <c r="P244" s="270">
        <v>0</v>
      </c>
      <c r="Q244" s="269">
        <f t="shared" si="236"/>
        <v>0</v>
      </c>
      <c r="R244" s="217" t="e">
        <f t="shared" si="237"/>
        <v>#DIV/0!</v>
      </c>
      <c r="S244" s="443"/>
      <c r="T244" s="424"/>
      <c r="U244" s="270">
        <v>0</v>
      </c>
      <c r="V244" s="270">
        <v>0</v>
      </c>
      <c r="W244" s="148">
        <f>IFERROR(((V244/U244)*1),0)</f>
        <v>0</v>
      </c>
      <c r="X244" s="427"/>
      <c r="Y244" s="336"/>
    </row>
    <row r="245" spans="1:25" ht="15.75" hidden="1" thickBot="1" x14ac:dyDescent="0.3">
      <c r="A245" s="446"/>
      <c r="B245" s="447"/>
      <c r="C245" s="448"/>
      <c r="D245" s="448"/>
      <c r="E245" s="146" t="s">
        <v>287</v>
      </c>
      <c r="F245" s="233">
        <v>0</v>
      </c>
      <c r="G245" s="233">
        <v>0</v>
      </c>
      <c r="H245" s="147">
        <f t="shared" si="232"/>
        <v>0</v>
      </c>
      <c r="I245" s="217" t="e">
        <f t="shared" si="233"/>
        <v>#DIV/0!</v>
      </c>
      <c r="J245" s="270">
        <v>0</v>
      </c>
      <c r="K245" s="270">
        <v>0</v>
      </c>
      <c r="L245" s="269">
        <f t="shared" si="234"/>
        <v>0</v>
      </c>
      <c r="M245" s="217" t="e">
        <f t="shared" si="235"/>
        <v>#DIV/0!</v>
      </c>
      <c r="N245" s="449"/>
      <c r="O245" s="270">
        <v>0</v>
      </c>
      <c r="P245" s="270">
        <v>0</v>
      </c>
      <c r="Q245" s="269">
        <f t="shared" si="236"/>
        <v>0</v>
      </c>
      <c r="R245" s="217" t="e">
        <f t="shared" si="237"/>
        <v>#DIV/0!</v>
      </c>
      <c r="S245" s="443"/>
      <c r="T245" s="424"/>
      <c r="U245" s="270">
        <v>0</v>
      </c>
      <c r="V245" s="270">
        <v>0</v>
      </c>
      <c r="W245" s="148">
        <f>IFERROR(((V245/U245)*1),0)</f>
        <v>0</v>
      </c>
      <c r="X245" s="445"/>
      <c r="Y245" s="336"/>
    </row>
    <row r="246" spans="1:25" ht="15.75" hidden="1" thickBot="1" x14ac:dyDescent="0.3">
      <c r="A246" s="434" t="s">
        <v>288</v>
      </c>
      <c r="B246" s="435"/>
      <c r="C246" s="436"/>
      <c r="D246" s="266"/>
      <c r="E246" s="149"/>
      <c r="F246" s="235">
        <f>SUM(F241:F245)</f>
        <v>0</v>
      </c>
      <c r="G246" s="235">
        <f t="shared" ref="G246:H246" si="239">SUM(G241:G245)</f>
        <v>0</v>
      </c>
      <c r="H246" s="150">
        <f t="shared" si="239"/>
        <v>0</v>
      </c>
      <c r="I246" s="218">
        <v>1</v>
      </c>
      <c r="J246" s="204">
        <f t="shared" ref="J246:L246" si="240">SUM(J241:J245)</f>
        <v>0</v>
      </c>
      <c r="K246" s="204">
        <f t="shared" si="240"/>
        <v>0</v>
      </c>
      <c r="L246" s="204">
        <f t="shared" si="240"/>
        <v>0</v>
      </c>
      <c r="M246" s="218">
        <v>1</v>
      </c>
      <c r="N246" s="204">
        <f>N241</f>
        <v>0</v>
      </c>
      <c r="O246" s="204">
        <f t="shared" ref="O246:Q246" si="241">SUM(O241:O245)</f>
        <v>0</v>
      </c>
      <c r="P246" s="204">
        <f t="shared" si="241"/>
        <v>0</v>
      </c>
      <c r="Q246" s="204">
        <f t="shared" si="241"/>
        <v>0</v>
      </c>
      <c r="R246" s="218">
        <v>1</v>
      </c>
      <c r="S246" s="204">
        <f>S241</f>
        <v>0</v>
      </c>
      <c r="T246" s="214">
        <f>T241</f>
        <v>0</v>
      </c>
      <c r="U246" s="208">
        <f>SUM(U241:U245)</f>
        <v>0</v>
      </c>
      <c r="V246" s="209">
        <f>SUM(V241:V245)</f>
        <v>0</v>
      </c>
      <c r="W246" s="151">
        <f>IFERROR(((V246/U246)*1),0)</f>
        <v>0</v>
      </c>
      <c r="X246" s="293">
        <f>IFERROR(((1-(1-T246)*W246)*1),0)</f>
        <v>1</v>
      </c>
      <c r="Y246" s="336"/>
    </row>
    <row r="247" spans="1:25" ht="15.75" hidden="1" thickBot="1" x14ac:dyDescent="0.3">
      <c r="A247" s="446">
        <f>A241+1</f>
        <v>41</v>
      </c>
      <c r="B247" s="447"/>
      <c r="C247" s="448"/>
      <c r="D247" s="448"/>
      <c r="E247" s="146" t="s">
        <v>283</v>
      </c>
      <c r="F247" s="233">
        <v>0</v>
      </c>
      <c r="G247" s="233">
        <v>0</v>
      </c>
      <c r="H247" s="147">
        <f>F247+G247</f>
        <v>0</v>
      </c>
      <c r="I247" s="217" t="e">
        <f>H247/$H$252</f>
        <v>#DIV/0!</v>
      </c>
      <c r="J247" s="270">
        <v>0</v>
      </c>
      <c r="K247" s="270">
        <v>0</v>
      </c>
      <c r="L247" s="269">
        <f>J247+K247</f>
        <v>0</v>
      </c>
      <c r="M247" s="217" t="e">
        <f>L247/$L$252</f>
        <v>#DIV/0!</v>
      </c>
      <c r="N247" s="449">
        <v>0</v>
      </c>
      <c r="O247" s="270">
        <v>0</v>
      </c>
      <c r="P247" s="270">
        <v>0</v>
      </c>
      <c r="Q247" s="269">
        <f>O247+P247</f>
        <v>0</v>
      </c>
      <c r="R247" s="217" t="e">
        <f>Q247/$Q$252</f>
        <v>#DIV/0!</v>
      </c>
      <c r="S247" s="443">
        <f>N252-Q252</f>
        <v>0</v>
      </c>
      <c r="T247" s="424">
        <f>IFERROR((S247/N252),0)</f>
        <v>0</v>
      </c>
      <c r="U247" s="270">
        <v>0</v>
      </c>
      <c r="V247" s="270">
        <v>0</v>
      </c>
      <c r="W247" s="148">
        <f>IFERROR(((V247/U247)*1),0)</f>
        <v>0</v>
      </c>
      <c r="X247" s="425"/>
      <c r="Y247" s="336"/>
    </row>
    <row r="248" spans="1:25" ht="15.75" hidden="1" thickBot="1" x14ac:dyDescent="0.3">
      <c r="A248" s="446"/>
      <c r="B248" s="447"/>
      <c r="C248" s="448"/>
      <c r="D248" s="448"/>
      <c r="E248" s="146" t="s">
        <v>284</v>
      </c>
      <c r="F248" s="233">
        <v>0</v>
      </c>
      <c r="G248" s="233">
        <v>0</v>
      </c>
      <c r="H248" s="147">
        <f t="shared" ref="H248:H251" si="242">F248+G248</f>
        <v>0</v>
      </c>
      <c r="I248" s="217" t="e">
        <f t="shared" ref="I248:I251" si="243">H248/$H$252</f>
        <v>#DIV/0!</v>
      </c>
      <c r="J248" s="270">
        <v>0</v>
      </c>
      <c r="K248" s="270">
        <v>0</v>
      </c>
      <c r="L248" s="269">
        <f t="shared" ref="L248:L251" si="244">J248+K248</f>
        <v>0</v>
      </c>
      <c r="M248" s="217" t="e">
        <f t="shared" ref="M248:M251" si="245">L248/$L$252</f>
        <v>#DIV/0!</v>
      </c>
      <c r="N248" s="449"/>
      <c r="O248" s="270">
        <v>0</v>
      </c>
      <c r="P248" s="270">
        <v>0</v>
      </c>
      <c r="Q248" s="269">
        <f t="shared" ref="Q248:Q251" si="246">O248+P248</f>
        <v>0</v>
      </c>
      <c r="R248" s="217" t="e">
        <f t="shared" ref="R248:R251" si="247">Q248/$Q$252</f>
        <v>#DIV/0!</v>
      </c>
      <c r="S248" s="443"/>
      <c r="T248" s="424"/>
      <c r="U248" s="270">
        <v>0</v>
      </c>
      <c r="V248" s="270">
        <v>0</v>
      </c>
      <c r="W248" s="148">
        <f t="shared" ref="W248:W249" si="248">IFERROR(((V248/U248)*1),0)</f>
        <v>0</v>
      </c>
      <c r="X248" s="427"/>
      <c r="Y248" s="336"/>
    </row>
    <row r="249" spans="1:25" ht="15.75" hidden="1" thickBot="1" x14ac:dyDescent="0.3">
      <c r="A249" s="446"/>
      <c r="B249" s="447"/>
      <c r="C249" s="448"/>
      <c r="D249" s="448"/>
      <c r="E249" s="146" t="s">
        <v>285</v>
      </c>
      <c r="F249" s="233">
        <v>0</v>
      </c>
      <c r="G249" s="233">
        <v>0</v>
      </c>
      <c r="H249" s="147">
        <f t="shared" si="242"/>
        <v>0</v>
      </c>
      <c r="I249" s="217" t="e">
        <f t="shared" si="243"/>
        <v>#DIV/0!</v>
      </c>
      <c r="J249" s="270">
        <v>0</v>
      </c>
      <c r="K249" s="270">
        <v>0</v>
      </c>
      <c r="L249" s="269">
        <f t="shared" si="244"/>
        <v>0</v>
      </c>
      <c r="M249" s="217" t="e">
        <f t="shared" si="245"/>
        <v>#DIV/0!</v>
      </c>
      <c r="N249" s="449"/>
      <c r="O249" s="270">
        <v>0</v>
      </c>
      <c r="P249" s="270">
        <v>0</v>
      </c>
      <c r="Q249" s="269">
        <f t="shared" si="246"/>
        <v>0</v>
      </c>
      <c r="R249" s="217" t="e">
        <f t="shared" si="247"/>
        <v>#DIV/0!</v>
      </c>
      <c r="S249" s="443"/>
      <c r="T249" s="424"/>
      <c r="U249" s="270">
        <v>0</v>
      </c>
      <c r="V249" s="270">
        <v>0</v>
      </c>
      <c r="W249" s="148">
        <f t="shared" si="248"/>
        <v>0</v>
      </c>
      <c r="X249" s="427"/>
      <c r="Y249" s="336"/>
    </row>
    <row r="250" spans="1:25" ht="15.75" hidden="1" thickBot="1" x14ac:dyDescent="0.3">
      <c r="A250" s="446"/>
      <c r="B250" s="447"/>
      <c r="C250" s="448"/>
      <c r="D250" s="448"/>
      <c r="E250" s="146" t="s">
        <v>286</v>
      </c>
      <c r="F250" s="233">
        <v>0</v>
      </c>
      <c r="G250" s="233">
        <v>0</v>
      </c>
      <c r="H250" s="147">
        <f t="shared" si="242"/>
        <v>0</v>
      </c>
      <c r="I250" s="217" t="e">
        <f t="shared" si="243"/>
        <v>#DIV/0!</v>
      </c>
      <c r="J250" s="270">
        <v>0</v>
      </c>
      <c r="K250" s="270">
        <v>0</v>
      </c>
      <c r="L250" s="269">
        <f t="shared" si="244"/>
        <v>0</v>
      </c>
      <c r="M250" s="217" t="e">
        <f t="shared" si="245"/>
        <v>#DIV/0!</v>
      </c>
      <c r="N250" s="449"/>
      <c r="O250" s="270">
        <v>0</v>
      </c>
      <c r="P250" s="270">
        <v>0</v>
      </c>
      <c r="Q250" s="269">
        <f t="shared" si="246"/>
        <v>0</v>
      </c>
      <c r="R250" s="217" t="e">
        <f t="shared" si="247"/>
        <v>#DIV/0!</v>
      </c>
      <c r="S250" s="443"/>
      <c r="T250" s="424"/>
      <c r="U250" s="270">
        <v>0</v>
      </c>
      <c r="V250" s="270">
        <v>0</v>
      </c>
      <c r="W250" s="148">
        <f>IFERROR(((V250/U250)*1),0)</f>
        <v>0</v>
      </c>
      <c r="X250" s="427"/>
      <c r="Y250" s="336"/>
    </row>
    <row r="251" spans="1:25" ht="15.75" hidden="1" thickBot="1" x14ac:dyDescent="0.3">
      <c r="A251" s="446"/>
      <c r="B251" s="447"/>
      <c r="C251" s="448"/>
      <c r="D251" s="448"/>
      <c r="E251" s="146" t="s">
        <v>287</v>
      </c>
      <c r="F251" s="233">
        <v>0</v>
      </c>
      <c r="G251" s="233">
        <v>0</v>
      </c>
      <c r="H251" s="147">
        <f t="shared" si="242"/>
        <v>0</v>
      </c>
      <c r="I251" s="217" t="e">
        <f t="shared" si="243"/>
        <v>#DIV/0!</v>
      </c>
      <c r="J251" s="270">
        <v>0</v>
      </c>
      <c r="K251" s="270">
        <v>0</v>
      </c>
      <c r="L251" s="269">
        <f t="shared" si="244"/>
        <v>0</v>
      </c>
      <c r="M251" s="217" t="e">
        <f t="shared" si="245"/>
        <v>#DIV/0!</v>
      </c>
      <c r="N251" s="449"/>
      <c r="O251" s="270">
        <v>0</v>
      </c>
      <c r="P251" s="270">
        <v>0</v>
      </c>
      <c r="Q251" s="269">
        <f t="shared" si="246"/>
        <v>0</v>
      </c>
      <c r="R251" s="217" t="e">
        <f t="shared" si="247"/>
        <v>#DIV/0!</v>
      </c>
      <c r="S251" s="443"/>
      <c r="T251" s="424"/>
      <c r="U251" s="270">
        <v>0</v>
      </c>
      <c r="V251" s="270">
        <v>0</v>
      </c>
      <c r="W251" s="148">
        <f>IFERROR(((V251/U251)*1),0)</f>
        <v>0</v>
      </c>
      <c r="X251" s="445"/>
      <c r="Y251" s="336"/>
    </row>
    <row r="252" spans="1:25" ht="15.75" hidden="1" thickBot="1" x14ac:dyDescent="0.3">
      <c r="A252" s="434" t="s">
        <v>288</v>
      </c>
      <c r="B252" s="435"/>
      <c r="C252" s="436"/>
      <c r="D252" s="266"/>
      <c r="E252" s="149"/>
      <c r="F252" s="235">
        <f>SUM(F247:F251)</f>
        <v>0</v>
      </c>
      <c r="G252" s="235">
        <f t="shared" ref="G252:H252" si="249">SUM(G247:G251)</f>
        <v>0</v>
      </c>
      <c r="H252" s="150">
        <f t="shared" si="249"/>
        <v>0</v>
      </c>
      <c r="I252" s="218">
        <v>1</v>
      </c>
      <c r="J252" s="204">
        <f t="shared" ref="J252:L252" si="250">SUM(J247:J251)</f>
        <v>0</v>
      </c>
      <c r="K252" s="204">
        <f t="shared" si="250"/>
        <v>0</v>
      </c>
      <c r="L252" s="204">
        <f t="shared" si="250"/>
        <v>0</v>
      </c>
      <c r="M252" s="218">
        <v>1</v>
      </c>
      <c r="N252" s="204">
        <f>N247</f>
        <v>0</v>
      </c>
      <c r="O252" s="204">
        <f t="shared" ref="O252:Q252" si="251">SUM(O247:O251)</f>
        <v>0</v>
      </c>
      <c r="P252" s="204">
        <f t="shared" si="251"/>
        <v>0</v>
      </c>
      <c r="Q252" s="204">
        <f t="shared" si="251"/>
        <v>0</v>
      </c>
      <c r="R252" s="218">
        <v>1</v>
      </c>
      <c r="S252" s="204">
        <f>S247</f>
        <v>0</v>
      </c>
      <c r="T252" s="214">
        <f>T247</f>
        <v>0</v>
      </c>
      <c r="U252" s="208">
        <f>SUM(U247:U251)</f>
        <v>0</v>
      </c>
      <c r="V252" s="209">
        <f>SUM(V247:V251)</f>
        <v>0</v>
      </c>
      <c r="W252" s="151">
        <f>IFERROR(((V252/U252)*1),0)</f>
        <v>0</v>
      </c>
      <c r="X252" s="293">
        <f>IFERROR(((1-(1-T252)*W252)*1),0)</f>
        <v>1</v>
      </c>
      <c r="Y252" s="336"/>
    </row>
    <row r="253" spans="1:25" ht="15.75" hidden="1" thickBot="1" x14ac:dyDescent="0.3">
      <c r="A253" s="446">
        <f>A247+1</f>
        <v>42</v>
      </c>
      <c r="B253" s="447"/>
      <c r="C253" s="448"/>
      <c r="D253" s="448"/>
      <c r="E253" s="146" t="s">
        <v>283</v>
      </c>
      <c r="F253" s="233">
        <v>0</v>
      </c>
      <c r="G253" s="233">
        <v>0</v>
      </c>
      <c r="H253" s="147">
        <f>F253+G253</f>
        <v>0</v>
      </c>
      <c r="I253" s="217" t="e">
        <f>H253/$H$258</f>
        <v>#DIV/0!</v>
      </c>
      <c r="J253" s="270">
        <v>0</v>
      </c>
      <c r="K253" s="270">
        <v>0</v>
      </c>
      <c r="L253" s="269">
        <f>J253+K253</f>
        <v>0</v>
      </c>
      <c r="M253" s="217" t="e">
        <f>L253/$L$258</f>
        <v>#DIV/0!</v>
      </c>
      <c r="N253" s="449">
        <v>0</v>
      </c>
      <c r="O253" s="270">
        <v>0</v>
      </c>
      <c r="P253" s="270">
        <v>0</v>
      </c>
      <c r="Q253" s="269">
        <f>O253+P253</f>
        <v>0</v>
      </c>
      <c r="R253" s="217" t="e">
        <f>Q253/$Q$258</f>
        <v>#DIV/0!</v>
      </c>
      <c r="S253" s="443">
        <f>N258-Q258</f>
        <v>0</v>
      </c>
      <c r="T253" s="424">
        <f>IFERROR((S253/N258),0)</f>
        <v>0</v>
      </c>
      <c r="U253" s="270">
        <v>0</v>
      </c>
      <c r="V253" s="270">
        <v>0</v>
      </c>
      <c r="W253" s="148">
        <f>IFERROR(((V253/U253)*1),0)</f>
        <v>0</v>
      </c>
      <c r="X253" s="425"/>
      <c r="Y253" s="336"/>
    </row>
    <row r="254" spans="1:25" ht="15.75" hidden="1" thickBot="1" x14ac:dyDescent="0.3">
      <c r="A254" s="446"/>
      <c r="B254" s="447"/>
      <c r="C254" s="448"/>
      <c r="D254" s="448"/>
      <c r="E254" s="146" t="s">
        <v>284</v>
      </c>
      <c r="F254" s="233">
        <v>0</v>
      </c>
      <c r="G254" s="233">
        <v>0</v>
      </c>
      <c r="H254" s="147">
        <f t="shared" ref="H254:H257" si="252">F254+G254</f>
        <v>0</v>
      </c>
      <c r="I254" s="217" t="e">
        <f t="shared" ref="I254:I257" si="253">H254/$H$258</f>
        <v>#DIV/0!</v>
      </c>
      <c r="J254" s="270">
        <v>0</v>
      </c>
      <c r="K254" s="270">
        <v>0</v>
      </c>
      <c r="L254" s="269">
        <f t="shared" ref="L254:L257" si="254">J254+K254</f>
        <v>0</v>
      </c>
      <c r="M254" s="217" t="e">
        <f t="shared" ref="M254:M257" si="255">L254/$L$258</f>
        <v>#DIV/0!</v>
      </c>
      <c r="N254" s="449"/>
      <c r="O254" s="270">
        <v>0</v>
      </c>
      <c r="P254" s="270">
        <v>0</v>
      </c>
      <c r="Q254" s="269">
        <f t="shared" ref="Q254:Q257" si="256">O254+P254</f>
        <v>0</v>
      </c>
      <c r="R254" s="217" t="e">
        <f t="shared" ref="R254:R257" si="257">Q254/$Q$258</f>
        <v>#DIV/0!</v>
      </c>
      <c r="S254" s="443"/>
      <c r="T254" s="424"/>
      <c r="U254" s="270">
        <v>0</v>
      </c>
      <c r="V254" s="270">
        <v>0</v>
      </c>
      <c r="W254" s="148">
        <f t="shared" ref="W254:W255" si="258">IFERROR(((V254/U254)*1),0)</f>
        <v>0</v>
      </c>
      <c r="X254" s="427"/>
      <c r="Y254" s="336"/>
    </row>
    <row r="255" spans="1:25" ht="15.75" hidden="1" thickBot="1" x14ac:dyDescent="0.3">
      <c r="A255" s="446"/>
      <c r="B255" s="447"/>
      <c r="C255" s="448"/>
      <c r="D255" s="448"/>
      <c r="E255" s="146" t="s">
        <v>285</v>
      </c>
      <c r="F255" s="233">
        <v>0</v>
      </c>
      <c r="G255" s="233">
        <v>0</v>
      </c>
      <c r="H255" s="147">
        <f t="shared" si="252"/>
        <v>0</v>
      </c>
      <c r="I255" s="217" t="e">
        <f t="shared" si="253"/>
        <v>#DIV/0!</v>
      </c>
      <c r="J255" s="270">
        <v>0</v>
      </c>
      <c r="K255" s="270">
        <v>0</v>
      </c>
      <c r="L255" s="269">
        <f t="shared" si="254"/>
        <v>0</v>
      </c>
      <c r="M255" s="217" t="e">
        <f t="shared" si="255"/>
        <v>#DIV/0!</v>
      </c>
      <c r="N255" s="449"/>
      <c r="O255" s="270">
        <v>0</v>
      </c>
      <c r="P255" s="270">
        <v>0</v>
      </c>
      <c r="Q255" s="269">
        <f t="shared" si="256"/>
        <v>0</v>
      </c>
      <c r="R255" s="217" t="e">
        <f t="shared" si="257"/>
        <v>#DIV/0!</v>
      </c>
      <c r="S255" s="443"/>
      <c r="T255" s="424"/>
      <c r="U255" s="270">
        <v>0</v>
      </c>
      <c r="V255" s="270">
        <v>0</v>
      </c>
      <c r="W255" s="148">
        <f t="shared" si="258"/>
        <v>0</v>
      </c>
      <c r="X255" s="427"/>
      <c r="Y255" s="336"/>
    </row>
    <row r="256" spans="1:25" ht="15.75" hidden="1" thickBot="1" x14ac:dyDescent="0.3">
      <c r="A256" s="446"/>
      <c r="B256" s="447"/>
      <c r="C256" s="448"/>
      <c r="D256" s="448"/>
      <c r="E256" s="146" t="s">
        <v>286</v>
      </c>
      <c r="F256" s="233">
        <v>0</v>
      </c>
      <c r="G256" s="233">
        <v>0</v>
      </c>
      <c r="H256" s="147">
        <f t="shared" si="252"/>
        <v>0</v>
      </c>
      <c r="I256" s="217" t="e">
        <f t="shared" si="253"/>
        <v>#DIV/0!</v>
      </c>
      <c r="J256" s="270">
        <v>0</v>
      </c>
      <c r="K256" s="270">
        <v>0</v>
      </c>
      <c r="L256" s="269">
        <f t="shared" si="254"/>
        <v>0</v>
      </c>
      <c r="M256" s="217" t="e">
        <f t="shared" si="255"/>
        <v>#DIV/0!</v>
      </c>
      <c r="N256" s="449"/>
      <c r="O256" s="270">
        <v>0</v>
      </c>
      <c r="P256" s="270">
        <v>0</v>
      </c>
      <c r="Q256" s="269">
        <f t="shared" si="256"/>
        <v>0</v>
      </c>
      <c r="R256" s="217" t="e">
        <f t="shared" si="257"/>
        <v>#DIV/0!</v>
      </c>
      <c r="S256" s="443"/>
      <c r="T256" s="424"/>
      <c r="U256" s="270">
        <v>0</v>
      </c>
      <c r="V256" s="270">
        <v>0</v>
      </c>
      <c r="W256" s="148">
        <f>IFERROR(((V256/U256)*1),0)</f>
        <v>0</v>
      </c>
      <c r="X256" s="427"/>
      <c r="Y256" s="336"/>
    </row>
    <row r="257" spans="1:25" ht="15.75" hidden="1" thickBot="1" x14ac:dyDescent="0.3">
      <c r="A257" s="446"/>
      <c r="B257" s="447"/>
      <c r="C257" s="448"/>
      <c r="D257" s="448"/>
      <c r="E257" s="146" t="s">
        <v>287</v>
      </c>
      <c r="F257" s="233">
        <v>0</v>
      </c>
      <c r="G257" s="233">
        <v>0</v>
      </c>
      <c r="H257" s="147">
        <f t="shared" si="252"/>
        <v>0</v>
      </c>
      <c r="I257" s="217" t="e">
        <f t="shared" si="253"/>
        <v>#DIV/0!</v>
      </c>
      <c r="J257" s="270">
        <v>0</v>
      </c>
      <c r="K257" s="270">
        <v>0</v>
      </c>
      <c r="L257" s="269">
        <f t="shared" si="254"/>
        <v>0</v>
      </c>
      <c r="M257" s="217" t="e">
        <f t="shared" si="255"/>
        <v>#DIV/0!</v>
      </c>
      <c r="N257" s="449"/>
      <c r="O257" s="270">
        <v>0</v>
      </c>
      <c r="P257" s="270">
        <v>0</v>
      </c>
      <c r="Q257" s="269">
        <f t="shared" si="256"/>
        <v>0</v>
      </c>
      <c r="R257" s="217" t="e">
        <f t="shared" si="257"/>
        <v>#DIV/0!</v>
      </c>
      <c r="S257" s="443"/>
      <c r="T257" s="424"/>
      <c r="U257" s="270">
        <v>0</v>
      </c>
      <c r="V257" s="270">
        <v>0</v>
      </c>
      <c r="W257" s="148">
        <f>IFERROR(((V257/U257)*1),0)</f>
        <v>0</v>
      </c>
      <c r="X257" s="445"/>
      <c r="Y257" s="336"/>
    </row>
    <row r="258" spans="1:25" ht="15.75" hidden="1" thickBot="1" x14ac:dyDescent="0.3">
      <c r="A258" s="434" t="s">
        <v>288</v>
      </c>
      <c r="B258" s="435"/>
      <c r="C258" s="436"/>
      <c r="D258" s="266"/>
      <c r="E258" s="149"/>
      <c r="F258" s="235">
        <f>SUM(F253:F257)</f>
        <v>0</v>
      </c>
      <c r="G258" s="235">
        <f t="shared" ref="G258:H258" si="259">SUM(G253:G257)</f>
        <v>0</v>
      </c>
      <c r="H258" s="150">
        <f t="shared" si="259"/>
        <v>0</v>
      </c>
      <c r="I258" s="218">
        <v>1</v>
      </c>
      <c r="J258" s="204">
        <f t="shared" ref="J258:L258" si="260">SUM(J253:J257)</f>
        <v>0</v>
      </c>
      <c r="K258" s="204">
        <f t="shared" si="260"/>
        <v>0</v>
      </c>
      <c r="L258" s="204">
        <f t="shared" si="260"/>
        <v>0</v>
      </c>
      <c r="M258" s="218">
        <v>1</v>
      </c>
      <c r="N258" s="204">
        <f>N253</f>
        <v>0</v>
      </c>
      <c r="O258" s="204">
        <f t="shared" ref="O258:Q258" si="261">SUM(O253:O257)</f>
        <v>0</v>
      </c>
      <c r="P258" s="204">
        <f t="shared" si="261"/>
        <v>0</v>
      </c>
      <c r="Q258" s="204">
        <f t="shared" si="261"/>
        <v>0</v>
      </c>
      <c r="R258" s="218">
        <v>1</v>
      </c>
      <c r="S258" s="204">
        <f>S253</f>
        <v>0</v>
      </c>
      <c r="T258" s="214">
        <f>T253</f>
        <v>0</v>
      </c>
      <c r="U258" s="208">
        <f>SUM(U253:U257)</f>
        <v>0</v>
      </c>
      <c r="V258" s="209">
        <f>SUM(V253:V257)</f>
        <v>0</v>
      </c>
      <c r="W258" s="151">
        <f>IFERROR(((V258/U258)*1),0)</f>
        <v>0</v>
      </c>
      <c r="X258" s="293">
        <f>IFERROR(((1-(1-T258)*W258)*1),0)</f>
        <v>1</v>
      </c>
      <c r="Y258" s="336"/>
    </row>
    <row r="259" spans="1:25" ht="15.75" hidden="1" thickBot="1" x14ac:dyDescent="0.3">
      <c r="A259" s="446">
        <f>A253+1</f>
        <v>43</v>
      </c>
      <c r="B259" s="447"/>
      <c r="C259" s="448"/>
      <c r="D259" s="448"/>
      <c r="E259" s="146" t="s">
        <v>283</v>
      </c>
      <c r="F259" s="233">
        <v>0</v>
      </c>
      <c r="G259" s="233">
        <v>0</v>
      </c>
      <c r="H259" s="147">
        <f>F259+G259</f>
        <v>0</v>
      </c>
      <c r="I259" s="217" t="e">
        <f>H259/$H$264</f>
        <v>#DIV/0!</v>
      </c>
      <c r="J259" s="270">
        <v>0</v>
      </c>
      <c r="K259" s="270">
        <v>0</v>
      </c>
      <c r="L259" s="269">
        <f>J259+K259</f>
        <v>0</v>
      </c>
      <c r="M259" s="217" t="e">
        <f>L259/$L$264</f>
        <v>#DIV/0!</v>
      </c>
      <c r="N259" s="449">
        <v>0</v>
      </c>
      <c r="O259" s="270">
        <v>0</v>
      </c>
      <c r="P259" s="270">
        <v>0</v>
      </c>
      <c r="Q259" s="269">
        <f>O259+P259</f>
        <v>0</v>
      </c>
      <c r="R259" s="217">
        <f>Q259/$Q$28</f>
        <v>0</v>
      </c>
      <c r="S259" s="443">
        <f>N264-Q264</f>
        <v>0</v>
      </c>
      <c r="T259" s="424">
        <f>IFERROR((S259/N264),0)</f>
        <v>0</v>
      </c>
      <c r="U259" s="270">
        <v>0</v>
      </c>
      <c r="V259" s="270">
        <v>0</v>
      </c>
      <c r="W259" s="148">
        <f>IFERROR(((V259/U259)*1),0)</f>
        <v>0</v>
      </c>
      <c r="X259" s="425"/>
      <c r="Y259" s="336"/>
    </row>
    <row r="260" spans="1:25" ht="15.75" hidden="1" thickBot="1" x14ac:dyDescent="0.3">
      <c r="A260" s="446"/>
      <c r="B260" s="447"/>
      <c r="C260" s="448"/>
      <c r="D260" s="448"/>
      <c r="E260" s="146" t="s">
        <v>284</v>
      </c>
      <c r="F260" s="233">
        <v>0</v>
      </c>
      <c r="G260" s="233">
        <v>0</v>
      </c>
      <c r="H260" s="147">
        <f t="shared" ref="H260:H263" si="262">F260+G260</f>
        <v>0</v>
      </c>
      <c r="I260" s="217" t="e">
        <f t="shared" ref="I260:I263" si="263">H260/$H$264</f>
        <v>#DIV/0!</v>
      </c>
      <c r="J260" s="270">
        <v>0</v>
      </c>
      <c r="K260" s="270">
        <v>0</v>
      </c>
      <c r="L260" s="269">
        <f t="shared" ref="L260:L263" si="264">J260+K260</f>
        <v>0</v>
      </c>
      <c r="M260" s="217" t="e">
        <f t="shared" ref="M260:M263" si="265">L260/$L$264</f>
        <v>#DIV/0!</v>
      </c>
      <c r="N260" s="449"/>
      <c r="O260" s="270">
        <v>0</v>
      </c>
      <c r="P260" s="270">
        <v>0</v>
      </c>
      <c r="Q260" s="269">
        <f t="shared" ref="Q260:Q263" si="266">O260+P260</f>
        <v>0</v>
      </c>
      <c r="R260" s="217">
        <f t="shared" ref="R260:R263" si="267">Q260/$Q$28</f>
        <v>0</v>
      </c>
      <c r="S260" s="443"/>
      <c r="T260" s="424"/>
      <c r="U260" s="270">
        <v>0</v>
      </c>
      <c r="V260" s="270">
        <v>0</v>
      </c>
      <c r="W260" s="148">
        <f t="shared" ref="W260:W261" si="268">IFERROR(((V260/U260)*1),0)</f>
        <v>0</v>
      </c>
      <c r="X260" s="427"/>
      <c r="Y260" s="336"/>
    </row>
    <row r="261" spans="1:25" ht="15.75" hidden="1" thickBot="1" x14ac:dyDescent="0.3">
      <c r="A261" s="446"/>
      <c r="B261" s="447"/>
      <c r="C261" s="448"/>
      <c r="D261" s="448"/>
      <c r="E261" s="146" t="s">
        <v>285</v>
      </c>
      <c r="F261" s="233">
        <v>0</v>
      </c>
      <c r="G261" s="233">
        <v>0</v>
      </c>
      <c r="H261" s="147">
        <f t="shared" si="262"/>
        <v>0</v>
      </c>
      <c r="I261" s="217" t="e">
        <f t="shared" si="263"/>
        <v>#DIV/0!</v>
      </c>
      <c r="J261" s="270">
        <v>0</v>
      </c>
      <c r="K261" s="270">
        <v>0</v>
      </c>
      <c r="L261" s="269">
        <f t="shared" si="264"/>
        <v>0</v>
      </c>
      <c r="M261" s="217" t="e">
        <f t="shared" si="265"/>
        <v>#DIV/0!</v>
      </c>
      <c r="N261" s="449"/>
      <c r="O261" s="270">
        <v>0</v>
      </c>
      <c r="P261" s="270">
        <v>0</v>
      </c>
      <c r="Q261" s="269">
        <f t="shared" si="266"/>
        <v>0</v>
      </c>
      <c r="R261" s="217">
        <f t="shared" si="267"/>
        <v>0</v>
      </c>
      <c r="S261" s="443"/>
      <c r="T261" s="424"/>
      <c r="U261" s="270">
        <v>0</v>
      </c>
      <c r="V261" s="270">
        <v>0</v>
      </c>
      <c r="W261" s="148">
        <f t="shared" si="268"/>
        <v>0</v>
      </c>
      <c r="X261" s="427"/>
      <c r="Y261" s="336"/>
    </row>
    <row r="262" spans="1:25" ht="15.75" hidden="1" thickBot="1" x14ac:dyDescent="0.3">
      <c r="A262" s="446"/>
      <c r="B262" s="447"/>
      <c r="C262" s="448"/>
      <c r="D262" s="448"/>
      <c r="E262" s="146" t="s">
        <v>286</v>
      </c>
      <c r="F262" s="233">
        <v>0</v>
      </c>
      <c r="G262" s="233">
        <v>0</v>
      </c>
      <c r="H262" s="147">
        <f t="shared" si="262"/>
        <v>0</v>
      </c>
      <c r="I262" s="217" t="e">
        <f t="shared" si="263"/>
        <v>#DIV/0!</v>
      </c>
      <c r="J262" s="270">
        <v>0</v>
      </c>
      <c r="K262" s="270">
        <v>0</v>
      </c>
      <c r="L262" s="269">
        <f t="shared" si="264"/>
        <v>0</v>
      </c>
      <c r="M262" s="217" t="e">
        <f t="shared" si="265"/>
        <v>#DIV/0!</v>
      </c>
      <c r="N262" s="449"/>
      <c r="O262" s="270">
        <v>0</v>
      </c>
      <c r="P262" s="270">
        <v>0</v>
      </c>
      <c r="Q262" s="269">
        <f t="shared" si="266"/>
        <v>0</v>
      </c>
      <c r="R262" s="217">
        <f t="shared" si="267"/>
        <v>0</v>
      </c>
      <c r="S262" s="443"/>
      <c r="T262" s="424"/>
      <c r="U262" s="270">
        <v>0</v>
      </c>
      <c r="V262" s="270">
        <v>0</v>
      </c>
      <c r="W262" s="148">
        <f>IFERROR(((V262/U262)*1),0)</f>
        <v>0</v>
      </c>
      <c r="X262" s="427"/>
      <c r="Y262" s="336"/>
    </row>
    <row r="263" spans="1:25" ht="15.75" hidden="1" thickBot="1" x14ac:dyDescent="0.3">
      <c r="A263" s="446"/>
      <c r="B263" s="447"/>
      <c r="C263" s="448"/>
      <c r="D263" s="448"/>
      <c r="E263" s="146" t="s">
        <v>287</v>
      </c>
      <c r="F263" s="233">
        <v>0</v>
      </c>
      <c r="G263" s="233">
        <v>0</v>
      </c>
      <c r="H263" s="147">
        <f t="shared" si="262"/>
        <v>0</v>
      </c>
      <c r="I263" s="217" t="e">
        <f t="shared" si="263"/>
        <v>#DIV/0!</v>
      </c>
      <c r="J263" s="270">
        <v>0</v>
      </c>
      <c r="K263" s="270">
        <v>0</v>
      </c>
      <c r="L263" s="269">
        <f t="shared" si="264"/>
        <v>0</v>
      </c>
      <c r="M263" s="217" t="e">
        <f t="shared" si="265"/>
        <v>#DIV/0!</v>
      </c>
      <c r="N263" s="449"/>
      <c r="O263" s="270">
        <v>0</v>
      </c>
      <c r="P263" s="270">
        <v>0</v>
      </c>
      <c r="Q263" s="269">
        <f t="shared" si="266"/>
        <v>0</v>
      </c>
      <c r="R263" s="217">
        <f t="shared" si="267"/>
        <v>0</v>
      </c>
      <c r="S263" s="443"/>
      <c r="T263" s="424"/>
      <c r="U263" s="270">
        <v>0</v>
      </c>
      <c r="V263" s="270">
        <v>0</v>
      </c>
      <c r="W263" s="148">
        <f>IFERROR(((V263/U263)*1),0)</f>
        <v>0</v>
      </c>
      <c r="X263" s="445"/>
      <c r="Y263" s="336"/>
    </row>
    <row r="264" spans="1:25" ht="15.75" hidden="1" thickBot="1" x14ac:dyDescent="0.3">
      <c r="A264" s="434" t="s">
        <v>288</v>
      </c>
      <c r="B264" s="435"/>
      <c r="C264" s="436"/>
      <c r="D264" s="266"/>
      <c r="E264" s="149"/>
      <c r="F264" s="235">
        <f>SUM(F259:F263)</f>
        <v>0</v>
      </c>
      <c r="G264" s="235">
        <f t="shared" ref="G264:H264" si="269">SUM(G259:G263)</f>
        <v>0</v>
      </c>
      <c r="H264" s="150">
        <f t="shared" si="269"/>
        <v>0</v>
      </c>
      <c r="I264" s="218">
        <v>1</v>
      </c>
      <c r="J264" s="204">
        <f t="shared" ref="J264:L264" si="270">SUM(J259:J263)</f>
        <v>0</v>
      </c>
      <c r="K264" s="204">
        <f t="shared" si="270"/>
        <v>0</v>
      </c>
      <c r="L264" s="204">
        <f t="shared" si="270"/>
        <v>0</v>
      </c>
      <c r="M264" s="218">
        <v>1</v>
      </c>
      <c r="N264" s="204">
        <f>N259</f>
        <v>0</v>
      </c>
      <c r="O264" s="204">
        <f t="shared" ref="O264:Q264" si="271">SUM(O259:O263)</f>
        <v>0</v>
      </c>
      <c r="P264" s="204">
        <f t="shared" si="271"/>
        <v>0</v>
      </c>
      <c r="Q264" s="204">
        <f t="shared" si="271"/>
        <v>0</v>
      </c>
      <c r="R264" s="218">
        <v>1</v>
      </c>
      <c r="S264" s="204">
        <f>S259</f>
        <v>0</v>
      </c>
      <c r="T264" s="214">
        <f>T259</f>
        <v>0</v>
      </c>
      <c r="U264" s="208">
        <f>SUM(U259:U263)</f>
        <v>0</v>
      </c>
      <c r="V264" s="209">
        <f>SUM(V259:V263)</f>
        <v>0</v>
      </c>
      <c r="W264" s="151">
        <f>IFERROR(((V264/U264)*1),0)</f>
        <v>0</v>
      </c>
      <c r="X264" s="293">
        <f>IFERROR(((1-(1-T264)*W264)*1),0)</f>
        <v>1</v>
      </c>
      <c r="Y264" s="336"/>
    </row>
    <row r="265" spans="1:25" ht="15.75" hidden="1" thickBot="1" x14ac:dyDescent="0.3">
      <c r="A265" s="446">
        <f>A259+1</f>
        <v>44</v>
      </c>
      <c r="B265" s="447"/>
      <c r="C265" s="448"/>
      <c r="D265" s="448"/>
      <c r="E265" s="146" t="s">
        <v>283</v>
      </c>
      <c r="F265" s="233">
        <v>0</v>
      </c>
      <c r="G265" s="233">
        <v>0</v>
      </c>
      <c r="H265" s="147">
        <f>F265+G265</f>
        <v>0</v>
      </c>
      <c r="I265" s="217" t="e">
        <f>H265/$H$270</f>
        <v>#DIV/0!</v>
      </c>
      <c r="J265" s="270">
        <v>0</v>
      </c>
      <c r="K265" s="270">
        <v>0</v>
      </c>
      <c r="L265" s="269">
        <f>J265+K265</f>
        <v>0</v>
      </c>
      <c r="M265" s="217" t="e">
        <f>L265/$L$270</f>
        <v>#DIV/0!</v>
      </c>
      <c r="N265" s="449">
        <v>0</v>
      </c>
      <c r="O265" s="270">
        <v>0</v>
      </c>
      <c r="P265" s="270">
        <v>0</v>
      </c>
      <c r="Q265" s="269">
        <f>O265+P265</f>
        <v>0</v>
      </c>
      <c r="R265" s="217" t="e">
        <f>Q265/$Q$270</f>
        <v>#DIV/0!</v>
      </c>
      <c r="S265" s="443">
        <f>N270-Q270</f>
        <v>0</v>
      </c>
      <c r="T265" s="424">
        <f>IFERROR((S265/N270),0)</f>
        <v>0</v>
      </c>
      <c r="U265" s="270">
        <v>0</v>
      </c>
      <c r="V265" s="270">
        <v>0</v>
      </c>
      <c r="W265" s="148">
        <f>IFERROR(((V265/U265)*1),0)</f>
        <v>0</v>
      </c>
      <c r="X265" s="425"/>
      <c r="Y265" s="336"/>
    </row>
    <row r="266" spans="1:25" ht="15.75" hidden="1" thickBot="1" x14ac:dyDescent="0.3">
      <c r="A266" s="446"/>
      <c r="B266" s="447"/>
      <c r="C266" s="448"/>
      <c r="D266" s="448"/>
      <c r="E266" s="146" t="s">
        <v>284</v>
      </c>
      <c r="F266" s="233">
        <v>0</v>
      </c>
      <c r="G266" s="233">
        <v>0</v>
      </c>
      <c r="H266" s="147">
        <f t="shared" ref="H266:H269" si="272">F266+G266</f>
        <v>0</v>
      </c>
      <c r="I266" s="217" t="e">
        <f t="shared" ref="I266:I269" si="273">H266/$H$270</f>
        <v>#DIV/0!</v>
      </c>
      <c r="J266" s="270">
        <v>0</v>
      </c>
      <c r="K266" s="270">
        <v>0</v>
      </c>
      <c r="L266" s="269">
        <f t="shared" ref="L266:L269" si="274">J266+K266</f>
        <v>0</v>
      </c>
      <c r="M266" s="217" t="e">
        <f t="shared" ref="M266:M269" si="275">L266/$L$270</f>
        <v>#DIV/0!</v>
      </c>
      <c r="N266" s="449"/>
      <c r="O266" s="270">
        <v>0</v>
      </c>
      <c r="P266" s="270">
        <v>0</v>
      </c>
      <c r="Q266" s="269">
        <f t="shared" ref="Q266:Q269" si="276">O266+P266</f>
        <v>0</v>
      </c>
      <c r="R266" s="217" t="e">
        <f t="shared" ref="R266:R269" si="277">Q266/$Q$270</f>
        <v>#DIV/0!</v>
      </c>
      <c r="S266" s="443"/>
      <c r="T266" s="424"/>
      <c r="U266" s="270">
        <v>0</v>
      </c>
      <c r="V266" s="270">
        <v>0</v>
      </c>
      <c r="W266" s="148">
        <f t="shared" ref="W266:W267" si="278">IFERROR(((V266/U266)*1),0)</f>
        <v>0</v>
      </c>
      <c r="X266" s="427"/>
      <c r="Y266" s="336"/>
    </row>
    <row r="267" spans="1:25" ht="15.75" hidden="1" thickBot="1" x14ac:dyDescent="0.3">
      <c r="A267" s="446"/>
      <c r="B267" s="447"/>
      <c r="C267" s="448"/>
      <c r="D267" s="448"/>
      <c r="E267" s="146" t="s">
        <v>285</v>
      </c>
      <c r="F267" s="233">
        <v>0</v>
      </c>
      <c r="G267" s="233">
        <v>0</v>
      </c>
      <c r="H267" s="147">
        <f t="shared" si="272"/>
        <v>0</v>
      </c>
      <c r="I267" s="217" t="e">
        <f t="shared" si="273"/>
        <v>#DIV/0!</v>
      </c>
      <c r="J267" s="270">
        <v>0</v>
      </c>
      <c r="K267" s="270">
        <v>0</v>
      </c>
      <c r="L267" s="269">
        <f t="shared" si="274"/>
        <v>0</v>
      </c>
      <c r="M267" s="217" t="e">
        <f t="shared" si="275"/>
        <v>#DIV/0!</v>
      </c>
      <c r="N267" s="449"/>
      <c r="O267" s="270">
        <v>0</v>
      </c>
      <c r="P267" s="270">
        <v>0</v>
      </c>
      <c r="Q267" s="269">
        <f t="shared" si="276"/>
        <v>0</v>
      </c>
      <c r="R267" s="217" t="e">
        <f t="shared" si="277"/>
        <v>#DIV/0!</v>
      </c>
      <c r="S267" s="443"/>
      <c r="T267" s="424"/>
      <c r="U267" s="270">
        <v>0</v>
      </c>
      <c r="V267" s="270">
        <v>0</v>
      </c>
      <c r="W267" s="148">
        <f t="shared" si="278"/>
        <v>0</v>
      </c>
      <c r="X267" s="427"/>
      <c r="Y267" s="336"/>
    </row>
    <row r="268" spans="1:25" ht="15.75" hidden="1" thickBot="1" x14ac:dyDescent="0.3">
      <c r="A268" s="446"/>
      <c r="B268" s="447"/>
      <c r="C268" s="448"/>
      <c r="D268" s="448"/>
      <c r="E268" s="146" t="s">
        <v>286</v>
      </c>
      <c r="F268" s="233">
        <v>0</v>
      </c>
      <c r="G268" s="233">
        <v>0</v>
      </c>
      <c r="H268" s="147">
        <f t="shared" si="272"/>
        <v>0</v>
      </c>
      <c r="I268" s="217" t="e">
        <f t="shared" si="273"/>
        <v>#DIV/0!</v>
      </c>
      <c r="J268" s="270">
        <v>0</v>
      </c>
      <c r="K268" s="270">
        <v>0</v>
      </c>
      <c r="L268" s="269">
        <f t="shared" si="274"/>
        <v>0</v>
      </c>
      <c r="M268" s="217" t="e">
        <f t="shared" si="275"/>
        <v>#DIV/0!</v>
      </c>
      <c r="N268" s="449"/>
      <c r="O268" s="270">
        <v>0</v>
      </c>
      <c r="P268" s="270">
        <v>0</v>
      </c>
      <c r="Q268" s="269">
        <f t="shared" si="276"/>
        <v>0</v>
      </c>
      <c r="R268" s="217" t="e">
        <f t="shared" si="277"/>
        <v>#DIV/0!</v>
      </c>
      <c r="S268" s="443"/>
      <c r="T268" s="424"/>
      <c r="U268" s="270">
        <v>0</v>
      </c>
      <c r="V268" s="270">
        <v>0</v>
      </c>
      <c r="W268" s="148">
        <f>IFERROR(((V268/U268)*1),0)</f>
        <v>0</v>
      </c>
      <c r="X268" s="427"/>
      <c r="Y268" s="336"/>
    </row>
    <row r="269" spans="1:25" ht="15.75" hidden="1" thickBot="1" x14ac:dyDescent="0.3">
      <c r="A269" s="446"/>
      <c r="B269" s="447"/>
      <c r="C269" s="448"/>
      <c r="D269" s="448"/>
      <c r="E269" s="146" t="s">
        <v>287</v>
      </c>
      <c r="F269" s="233">
        <v>0</v>
      </c>
      <c r="G269" s="233">
        <v>0</v>
      </c>
      <c r="H269" s="147">
        <f t="shared" si="272"/>
        <v>0</v>
      </c>
      <c r="I269" s="217" t="e">
        <f t="shared" si="273"/>
        <v>#DIV/0!</v>
      </c>
      <c r="J269" s="270">
        <v>0</v>
      </c>
      <c r="K269" s="270">
        <v>0</v>
      </c>
      <c r="L269" s="269">
        <f t="shared" si="274"/>
        <v>0</v>
      </c>
      <c r="M269" s="217" t="e">
        <f t="shared" si="275"/>
        <v>#DIV/0!</v>
      </c>
      <c r="N269" s="449"/>
      <c r="O269" s="270">
        <v>0</v>
      </c>
      <c r="P269" s="270">
        <v>0</v>
      </c>
      <c r="Q269" s="269">
        <f t="shared" si="276"/>
        <v>0</v>
      </c>
      <c r="R269" s="217" t="e">
        <f t="shared" si="277"/>
        <v>#DIV/0!</v>
      </c>
      <c r="S269" s="443"/>
      <c r="T269" s="424"/>
      <c r="U269" s="270">
        <v>0</v>
      </c>
      <c r="V269" s="270">
        <v>0</v>
      </c>
      <c r="W269" s="148">
        <f>IFERROR(((V269/U269)*1),0)</f>
        <v>0</v>
      </c>
      <c r="X269" s="445"/>
      <c r="Y269" s="336"/>
    </row>
    <row r="270" spans="1:25" ht="15.75" hidden="1" thickBot="1" x14ac:dyDescent="0.3">
      <c r="A270" s="434" t="s">
        <v>288</v>
      </c>
      <c r="B270" s="435"/>
      <c r="C270" s="436"/>
      <c r="D270" s="266"/>
      <c r="E270" s="149"/>
      <c r="F270" s="235">
        <f>SUM(F265:F269)</f>
        <v>0</v>
      </c>
      <c r="G270" s="235">
        <f t="shared" ref="G270:H270" si="279">SUM(G265:G269)</f>
        <v>0</v>
      </c>
      <c r="H270" s="150">
        <f t="shared" si="279"/>
        <v>0</v>
      </c>
      <c r="I270" s="218">
        <v>1</v>
      </c>
      <c r="J270" s="204">
        <f t="shared" ref="J270:L270" si="280">SUM(J265:J269)</f>
        <v>0</v>
      </c>
      <c r="K270" s="204">
        <f t="shared" si="280"/>
        <v>0</v>
      </c>
      <c r="L270" s="204">
        <f t="shared" si="280"/>
        <v>0</v>
      </c>
      <c r="M270" s="218">
        <v>1</v>
      </c>
      <c r="N270" s="204">
        <f>N265</f>
        <v>0</v>
      </c>
      <c r="O270" s="204">
        <f t="shared" ref="O270:Q270" si="281">SUM(O265:O269)</f>
        <v>0</v>
      </c>
      <c r="P270" s="204">
        <f t="shared" si="281"/>
        <v>0</v>
      </c>
      <c r="Q270" s="204">
        <f t="shared" si="281"/>
        <v>0</v>
      </c>
      <c r="R270" s="218">
        <v>1</v>
      </c>
      <c r="S270" s="204">
        <f>S265</f>
        <v>0</v>
      </c>
      <c r="T270" s="214">
        <f>T265</f>
        <v>0</v>
      </c>
      <c r="U270" s="208">
        <f>SUM(U265:U269)</f>
        <v>0</v>
      </c>
      <c r="V270" s="209">
        <f>SUM(V265:V269)</f>
        <v>0</v>
      </c>
      <c r="W270" s="151">
        <f>IFERROR(((V270/U270)*1),0)</f>
        <v>0</v>
      </c>
      <c r="X270" s="293">
        <f>IFERROR(((1-(1-T270)*W270)*1),0)</f>
        <v>1</v>
      </c>
      <c r="Y270" s="336"/>
    </row>
    <row r="271" spans="1:25" ht="15.75" hidden="1" thickBot="1" x14ac:dyDescent="0.3">
      <c r="A271" s="446">
        <f>A265+1</f>
        <v>45</v>
      </c>
      <c r="B271" s="447"/>
      <c r="C271" s="448"/>
      <c r="D271" s="448"/>
      <c r="E271" s="146" t="s">
        <v>283</v>
      </c>
      <c r="F271" s="233">
        <v>0</v>
      </c>
      <c r="G271" s="233">
        <v>0</v>
      </c>
      <c r="H271" s="147">
        <f>F271+G271</f>
        <v>0</v>
      </c>
      <c r="I271" s="217" t="e">
        <f>H271/$H$276</f>
        <v>#DIV/0!</v>
      </c>
      <c r="J271" s="270">
        <v>0</v>
      </c>
      <c r="K271" s="270">
        <v>0</v>
      </c>
      <c r="L271" s="269">
        <f>J271+K271</f>
        <v>0</v>
      </c>
      <c r="M271" s="217" t="e">
        <f>L271/$L$276</f>
        <v>#DIV/0!</v>
      </c>
      <c r="N271" s="449">
        <v>0</v>
      </c>
      <c r="O271" s="270">
        <v>0</v>
      </c>
      <c r="P271" s="270">
        <v>0</v>
      </c>
      <c r="Q271" s="269">
        <f>O271+P271</f>
        <v>0</v>
      </c>
      <c r="R271" s="217" t="e">
        <f>Q271/$Q$276</f>
        <v>#DIV/0!</v>
      </c>
      <c r="S271" s="443">
        <f>N276-Q276</f>
        <v>0</v>
      </c>
      <c r="T271" s="424">
        <f>IFERROR((S271/N276),0)</f>
        <v>0</v>
      </c>
      <c r="U271" s="270">
        <v>0</v>
      </c>
      <c r="V271" s="270">
        <v>0</v>
      </c>
      <c r="W271" s="148">
        <f>IFERROR(((V271/U271)*1),0)</f>
        <v>0</v>
      </c>
      <c r="X271" s="425"/>
      <c r="Y271" s="336"/>
    </row>
    <row r="272" spans="1:25" ht="15.75" hidden="1" thickBot="1" x14ac:dyDescent="0.3">
      <c r="A272" s="446"/>
      <c r="B272" s="447"/>
      <c r="C272" s="448"/>
      <c r="D272" s="448"/>
      <c r="E272" s="146" t="s">
        <v>284</v>
      </c>
      <c r="F272" s="233">
        <v>0</v>
      </c>
      <c r="G272" s="233">
        <v>0</v>
      </c>
      <c r="H272" s="147">
        <f t="shared" ref="H272:H275" si="282">F272+G272</f>
        <v>0</v>
      </c>
      <c r="I272" s="217" t="e">
        <f t="shared" ref="I272:I275" si="283">H272/$H$276</f>
        <v>#DIV/0!</v>
      </c>
      <c r="J272" s="270">
        <v>0</v>
      </c>
      <c r="K272" s="270">
        <v>0</v>
      </c>
      <c r="L272" s="269">
        <f t="shared" ref="L272:L275" si="284">J272+K272</f>
        <v>0</v>
      </c>
      <c r="M272" s="217" t="e">
        <f t="shared" ref="M272:M275" si="285">L272/$L$276</f>
        <v>#DIV/0!</v>
      </c>
      <c r="N272" s="449"/>
      <c r="O272" s="270">
        <v>0</v>
      </c>
      <c r="P272" s="270">
        <v>0</v>
      </c>
      <c r="Q272" s="269">
        <f t="shared" ref="Q272:Q275" si="286">O272+P272</f>
        <v>0</v>
      </c>
      <c r="R272" s="217" t="e">
        <f t="shared" ref="R272:R275" si="287">Q272/$Q$276</f>
        <v>#DIV/0!</v>
      </c>
      <c r="S272" s="443"/>
      <c r="T272" s="424"/>
      <c r="U272" s="270">
        <v>0</v>
      </c>
      <c r="V272" s="270">
        <v>0</v>
      </c>
      <c r="W272" s="148">
        <f t="shared" ref="W272:W273" si="288">IFERROR(((V272/U272)*1),0)</f>
        <v>0</v>
      </c>
      <c r="X272" s="427"/>
      <c r="Y272" s="336"/>
    </row>
    <row r="273" spans="1:25" ht="15.75" hidden="1" thickBot="1" x14ac:dyDescent="0.3">
      <c r="A273" s="446"/>
      <c r="B273" s="447"/>
      <c r="C273" s="448"/>
      <c r="D273" s="448"/>
      <c r="E273" s="146" t="s">
        <v>285</v>
      </c>
      <c r="F273" s="233">
        <v>0</v>
      </c>
      <c r="G273" s="233">
        <v>0</v>
      </c>
      <c r="H273" s="147">
        <f t="shared" si="282"/>
        <v>0</v>
      </c>
      <c r="I273" s="217" t="e">
        <f t="shared" si="283"/>
        <v>#DIV/0!</v>
      </c>
      <c r="J273" s="270">
        <v>0</v>
      </c>
      <c r="K273" s="270">
        <v>0</v>
      </c>
      <c r="L273" s="269">
        <f t="shared" si="284"/>
        <v>0</v>
      </c>
      <c r="M273" s="217" t="e">
        <f t="shared" si="285"/>
        <v>#DIV/0!</v>
      </c>
      <c r="N273" s="449"/>
      <c r="O273" s="270">
        <v>0</v>
      </c>
      <c r="P273" s="270">
        <v>0</v>
      </c>
      <c r="Q273" s="269">
        <f t="shared" si="286"/>
        <v>0</v>
      </c>
      <c r="R273" s="217" t="e">
        <f t="shared" si="287"/>
        <v>#DIV/0!</v>
      </c>
      <c r="S273" s="443"/>
      <c r="T273" s="424"/>
      <c r="U273" s="270">
        <v>0</v>
      </c>
      <c r="V273" s="270">
        <v>0</v>
      </c>
      <c r="W273" s="148">
        <f t="shared" si="288"/>
        <v>0</v>
      </c>
      <c r="X273" s="427"/>
      <c r="Y273" s="336"/>
    </row>
    <row r="274" spans="1:25" ht="15.75" hidden="1" thickBot="1" x14ac:dyDescent="0.3">
      <c r="A274" s="446"/>
      <c r="B274" s="447"/>
      <c r="C274" s="448"/>
      <c r="D274" s="448"/>
      <c r="E274" s="146" t="s">
        <v>286</v>
      </c>
      <c r="F274" s="233">
        <v>0</v>
      </c>
      <c r="G274" s="233">
        <v>0</v>
      </c>
      <c r="H274" s="147">
        <f t="shared" si="282"/>
        <v>0</v>
      </c>
      <c r="I274" s="217" t="e">
        <f t="shared" si="283"/>
        <v>#DIV/0!</v>
      </c>
      <c r="J274" s="270">
        <v>0</v>
      </c>
      <c r="K274" s="270">
        <v>0</v>
      </c>
      <c r="L274" s="269">
        <f t="shared" si="284"/>
        <v>0</v>
      </c>
      <c r="M274" s="217" t="e">
        <f t="shared" si="285"/>
        <v>#DIV/0!</v>
      </c>
      <c r="N274" s="449"/>
      <c r="O274" s="270">
        <v>0</v>
      </c>
      <c r="P274" s="270">
        <v>0</v>
      </c>
      <c r="Q274" s="269">
        <f t="shared" si="286"/>
        <v>0</v>
      </c>
      <c r="R274" s="217" t="e">
        <f t="shared" si="287"/>
        <v>#DIV/0!</v>
      </c>
      <c r="S274" s="443"/>
      <c r="T274" s="424"/>
      <c r="U274" s="270">
        <v>0</v>
      </c>
      <c r="V274" s="270">
        <v>0</v>
      </c>
      <c r="W274" s="148">
        <f>IFERROR(((V274/U274)*1),0)</f>
        <v>0</v>
      </c>
      <c r="X274" s="427"/>
      <c r="Y274" s="336"/>
    </row>
    <row r="275" spans="1:25" ht="15.75" hidden="1" thickBot="1" x14ac:dyDescent="0.3">
      <c r="A275" s="446"/>
      <c r="B275" s="447"/>
      <c r="C275" s="448"/>
      <c r="D275" s="448"/>
      <c r="E275" s="146" t="s">
        <v>287</v>
      </c>
      <c r="F275" s="233">
        <v>0</v>
      </c>
      <c r="G275" s="233">
        <v>0</v>
      </c>
      <c r="H275" s="147">
        <f t="shared" si="282"/>
        <v>0</v>
      </c>
      <c r="I275" s="217" t="e">
        <f t="shared" si="283"/>
        <v>#DIV/0!</v>
      </c>
      <c r="J275" s="270">
        <v>0</v>
      </c>
      <c r="K275" s="270">
        <v>0</v>
      </c>
      <c r="L275" s="269">
        <f t="shared" si="284"/>
        <v>0</v>
      </c>
      <c r="M275" s="217" t="e">
        <f t="shared" si="285"/>
        <v>#DIV/0!</v>
      </c>
      <c r="N275" s="449"/>
      <c r="O275" s="270">
        <v>0</v>
      </c>
      <c r="P275" s="270">
        <v>0</v>
      </c>
      <c r="Q275" s="269">
        <f t="shared" si="286"/>
        <v>0</v>
      </c>
      <c r="R275" s="217" t="e">
        <f t="shared" si="287"/>
        <v>#DIV/0!</v>
      </c>
      <c r="S275" s="443"/>
      <c r="T275" s="424"/>
      <c r="U275" s="270">
        <v>0</v>
      </c>
      <c r="V275" s="270">
        <v>0</v>
      </c>
      <c r="W275" s="148">
        <f>IFERROR(((V275/U275)*1),0)</f>
        <v>0</v>
      </c>
      <c r="X275" s="445"/>
      <c r="Y275" s="336"/>
    </row>
    <row r="276" spans="1:25" ht="15.75" hidden="1" thickBot="1" x14ac:dyDescent="0.3">
      <c r="A276" s="434" t="s">
        <v>288</v>
      </c>
      <c r="B276" s="435"/>
      <c r="C276" s="436"/>
      <c r="D276" s="266"/>
      <c r="E276" s="149"/>
      <c r="F276" s="235">
        <f>SUM(F271:F275)</f>
        <v>0</v>
      </c>
      <c r="G276" s="235">
        <f t="shared" ref="G276:H276" si="289">SUM(G271:G275)</f>
        <v>0</v>
      </c>
      <c r="H276" s="150">
        <f t="shared" si="289"/>
        <v>0</v>
      </c>
      <c r="I276" s="218">
        <v>1</v>
      </c>
      <c r="J276" s="204">
        <f t="shared" ref="J276:L276" si="290">SUM(J271:J275)</f>
        <v>0</v>
      </c>
      <c r="K276" s="204">
        <f t="shared" si="290"/>
        <v>0</v>
      </c>
      <c r="L276" s="204">
        <f t="shared" si="290"/>
        <v>0</v>
      </c>
      <c r="M276" s="218">
        <v>1</v>
      </c>
      <c r="N276" s="204">
        <f>N271</f>
        <v>0</v>
      </c>
      <c r="O276" s="204">
        <f t="shared" ref="O276:Q276" si="291">SUM(O271:O275)</f>
        <v>0</v>
      </c>
      <c r="P276" s="204">
        <f t="shared" si="291"/>
        <v>0</v>
      </c>
      <c r="Q276" s="204">
        <f t="shared" si="291"/>
        <v>0</v>
      </c>
      <c r="R276" s="218">
        <v>1</v>
      </c>
      <c r="S276" s="204">
        <f>S271</f>
        <v>0</v>
      </c>
      <c r="T276" s="214">
        <f>T271</f>
        <v>0</v>
      </c>
      <c r="U276" s="208">
        <f>SUM(U271:U275)</f>
        <v>0</v>
      </c>
      <c r="V276" s="209">
        <f>SUM(V271:V275)</f>
        <v>0</v>
      </c>
      <c r="W276" s="151">
        <f>IFERROR(((V276/U276)*1),0)</f>
        <v>0</v>
      </c>
      <c r="X276" s="293">
        <f>IFERROR(((1-(1-T276)*W276)*1),0)</f>
        <v>1</v>
      </c>
      <c r="Y276" s="336"/>
    </row>
    <row r="277" spans="1:25" ht="15.75" hidden="1" thickBot="1" x14ac:dyDescent="0.3">
      <c r="A277" s="446">
        <f>A271+1</f>
        <v>46</v>
      </c>
      <c r="B277" s="447"/>
      <c r="C277" s="448"/>
      <c r="D277" s="448"/>
      <c r="E277" s="146" t="s">
        <v>283</v>
      </c>
      <c r="F277" s="233">
        <v>0</v>
      </c>
      <c r="G277" s="233">
        <v>0</v>
      </c>
      <c r="H277" s="147">
        <f>F277+G277</f>
        <v>0</v>
      </c>
      <c r="I277" s="217" t="e">
        <f>H277/$H$282</f>
        <v>#DIV/0!</v>
      </c>
      <c r="J277" s="270">
        <v>0</v>
      </c>
      <c r="K277" s="270">
        <v>0</v>
      </c>
      <c r="L277" s="269">
        <f>J277+K277</f>
        <v>0</v>
      </c>
      <c r="M277" s="217" t="e">
        <f>L277/$L$282</f>
        <v>#DIV/0!</v>
      </c>
      <c r="N277" s="449">
        <v>0</v>
      </c>
      <c r="O277" s="270">
        <v>0</v>
      </c>
      <c r="P277" s="270">
        <v>0</v>
      </c>
      <c r="Q277" s="269">
        <f>O277+P277</f>
        <v>0</v>
      </c>
      <c r="R277" s="217" t="e">
        <f>Q277/$Q$282</f>
        <v>#DIV/0!</v>
      </c>
      <c r="S277" s="443">
        <f>N282-Q282</f>
        <v>0</v>
      </c>
      <c r="T277" s="424">
        <f>IFERROR((S277/N282),0)</f>
        <v>0</v>
      </c>
      <c r="U277" s="270">
        <v>0</v>
      </c>
      <c r="V277" s="270">
        <v>0</v>
      </c>
      <c r="W277" s="148">
        <f>IFERROR(((V277/U277)*1),0)</f>
        <v>0</v>
      </c>
      <c r="X277" s="425"/>
      <c r="Y277" s="336"/>
    </row>
    <row r="278" spans="1:25" ht="15.75" hidden="1" thickBot="1" x14ac:dyDescent="0.3">
      <c r="A278" s="446"/>
      <c r="B278" s="447"/>
      <c r="C278" s="448"/>
      <c r="D278" s="448"/>
      <c r="E278" s="146" t="s">
        <v>284</v>
      </c>
      <c r="F278" s="233">
        <v>0</v>
      </c>
      <c r="G278" s="233">
        <v>0</v>
      </c>
      <c r="H278" s="147">
        <f t="shared" ref="H278:H281" si="292">F278+G278</f>
        <v>0</v>
      </c>
      <c r="I278" s="217" t="e">
        <f t="shared" ref="I278:I281" si="293">H278/$H$282</f>
        <v>#DIV/0!</v>
      </c>
      <c r="J278" s="270">
        <v>0</v>
      </c>
      <c r="K278" s="270">
        <v>0</v>
      </c>
      <c r="L278" s="269">
        <f t="shared" ref="L278:L281" si="294">J278+K278</f>
        <v>0</v>
      </c>
      <c r="M278" s="217" t="e">
        <f t="shared" ref="M278:M281" si="295">L278/$L$282</f>
        <v>#DIV/0!</v>
      </c>
      <c r="N278" s="449"/>
      <c r="O278" s="270">
        <v>0</v>
      </c>
      <c r="P278" s="270">
        <v>0</v>
      </c>
      <c r="Q278" s="269">
        <f t="shared" ref="Q278:Q281" si="296">O278+P278</f>
        <v>0</v>
      </c>
      <c r="R278" s="217" t="e">
        <f t="shared" ref="R278:R281" si="297">Q278/$Q$282</f>
        <v>#DIV/0!</v>
      </c>
      <c r="S278" s="443"/>
      <c r="T278" s="424"/>
      <c r="U278" s="270">
        <v>0</v>
      </c>
      <c r="V278" s="270">
        <v>0</v>
      </c>
      <c r="W278" s="148">
        <f t="shared" ref="W278:W279" si="298">IFERROR(((V278/U278)*1),0)</f>
        <v>0</v>
      </c>
      <c r="X278" s="427"/>
      <c r="Y278" s="336"/>
    </row>
    <row r="279" spans="1:25" ht="15.75" hidden="1" thickBot="1" x14ac:dyDescent="0.3">
      <c r="A279" s="446"/>
      <c r="B279" s="447"/>
      <c r="C279" s="448"/>
      <c r="D279" s="448"/>
      <c r="E279" s="146" t="s">
        <v>285</v>
      </c>
      <c r="F279" s="233">
        <v>0</v>
      </c>
      <c r="G279" s="233">
        <v>0</v>
      </c>
      <c r="H279" s="147">
        <f t="shared" si="292"/>
        <v>0</v>
      </c>
      <c r="I279" s="217" t="e">
        <f t="shared" si="293"/>
        <v>#DIV/0!</v>
      </c>
      <c r="J279" s="270">
        <v>0</v>
      </c>
      <c r="K279" s="270">
        <v>0</v>
      </c>
      <c r="L279" s="269">
        <f t="shared" si="294"/>
        <v>0</v>
      </c>
      <c r="M279" s="217" t="e">
        <f t="shared" si="295"/>
        <v>#DIV/0!</v>
      </c>
      <c r="N279" s="449"/>
      <c r="O279" s="270">
        <v>0</v>
      </c>
      <c r="P279" s="270">
        <v>0</v>
      </c>
      <c r="Q279" s="269">
        <f t="shared" si="296"/>
        <v>0</v>
      </c>
      <c r="R279" s="217" t="e">
        <f t="shared" si="297"/>
        <v>#DIV/0!</v>
      </c>
      <c r="S279" s="443"/>
      <c r="T279" s="424"/>
      <c r="U279" s="270">
        <v>0</v>
      </c>
      <c r="V279" s="270">
        <v>0</v>
      </c>
      <c r="W279" s="148">
        <f t="shared" si="298"/>
        <v>0</v>
      </c>
      <c r="X279" s="427"/>
      <c r="Y279" s="336"/>
    </row>
    <row r="280" spans="1:25" ht="15.75" hidden="1" thickBot="1" x14ac:dyDescent="0.3">
      <c r="A280" s="446"/>
      <c r="B280" s="447"/>
      <c r="C280" s="448"/>
      <c r="D280" s="448"/>
      <c r="E280" s="146" t="s">
        <v>286</v>
      </c>
      <c r="F280" s="233">
        <v>0</v>
      </c>
      <c r="G280" s="233">
        <v>0</v>
      </c>
      <c r="H280" s="147">
        <f t="shared" si="292"/>
        <v>0</v>
      </c>
      <c r="I280" s="217" t="e">
        <f t="shared" si="293"/>
        <v>#DIV/0!</v>
      </c>
      <c r="J280" s="270">
        <v>0</v>
      </c>
      <c r="K280" s="270">
        <v>0</v>
      </c>
      <c r="L280" s="269">
        <f t="shared" si="294"/>
        <v>0</v>
      </c>
      <c r="M280" s="217" t="e">
        <f t="shared" si="295"/>
        <v>#DIV/0!</v>
      </c>
      <c r="N280" s="449"/>
      <c r="O280" s="270">
        <v>0</v>
      </c>
      <c r="P280" s="270">
        <v>0</v>
      </c>
      <c r="Q280" s="269">
        <f t="shared" si="296"/>
        <v>0</v>
      </c>
      <c r="R280" s="217" t="e">
        <f t="shared" si="297"/>
        <v>#DIV/0!</v>
      </c>
      <c r="S280" s="443"/>
      <c r="T280" s="424"/>
      <c r="U280" s="270">
        <v>0</v>
      </c>
      <c r="V280" s="270">
        <v>0</v>
      </c>
      <c r="W280" s="148">
        <f>IFERROR(((V280/U280)*1),0)</f>
        <v>0</v>
      </c>
      <c r="X280" s="427"/>
      <c r="Y280" s="336"/>
    </row>
    <row r="281" spans="1:25" ht="15.75" hidden="1" thickBot="1" x14ac:dyDescent="0.3">
      <c r="A281" s="446"/>
      <c r="B281" s="447"/>
      <c r="C281" s="448"/>
      <c r="D281" s="448"/>
      <c r="E281" s="146" t="s">
        <v>287</v>
      </c>
      <c r="F281" s="233">
        <v>0</v>
      </c>
      <c r="G281" s="233">
        <v>0</v>
      </c>
      <c r="H281" s="147">
        <f t="shared" si="292"/>
        <v>0</v>
      </c>
      <c r="I281" s="217" t="e">
        <f t="shared" si="293"/>
        <v>#DIV/0!</v>
      </c>
      <c r="J281" s="270">
        <v>0</v>
      </c>
      <c r="K281" s="270">
        <v>0</v>
      </c>
      <c r="L281" s="269">
        <f t="shared" si="294"/>
        <v>0</v>
      </c>
      <c r="M281" s="217" t="e">
        <f t="shared" si="295"/>
        <v>#DIV/0!</v>
      </c>
      <c r="N281" s="449"/>
      <c r="O281" s="270">
        <v>0</v>
      </c>
      <c r="P281" s="270">
        <v>0</v>
      </c>
      <c r="Q281" s="269">
        <f t="shared" si="296"/>
        <v>0</v>
      </c>
      <c r="R281" s="217" t="e">
        <f t="shared" si="297"/>
        <v>#DIV/0!</v>
      </c>
      <c r="S281" s="443"/>
      <c r="T281" s="424"/>
      <c r="U281" s="270">
        <v>0</v>
      </c>
      <c r="V281" s="270">
        <v>0</v>
      </c>
      <c r="W281" s="148">
        <f>IFERROR(((V281/U281)*1),0)</f>
        <v>0</v>
      </c>
      <c r="X281" s="445"/>
      <c r="Y281" s="336"/>
    </row>
    <row r="282" spans="1:25" ht="15.75" hidden="1" thickBot="1" x14ac:dyDescent="0.3">
      <c r="A282" s="434" t="s">
        <v>288</v>
      </c>
      <c r="B282" s="435"/>
      <c r="C282" s="436"/>
      <c r="D282" s="266"/>
      <c r="E282" s="149"/>
      <c r="F282" s="235">
        <f>SUM(F277:F281)</f>
        <v>0</v>
      </c>
      <c r="G282" s="235">
        <f t="shared" ref="G282:H282" si="299">SUM(G277:G281)</f>
        <v>0</v>
      </c>
      <c r="H282" s="150">
        <f t="shared" si="299"/>
        <v>0</v>
      </c>
      <c r="I282" s="218">
        <v>1</v>
      </c>
      <c r="J282" s="204">
        <f t="shared" ref="J282:L282" si="300">SUM(J277:J281)</f>
        <v>0</v>
      </c>
      <c r="K282" s="204">
        <f t="shared" si="300"/>
        <v>0</v>
      </c>
      <c r="L282" s="204">
        <f t="shared" si="300"/>
        <v>0</v>
      </c>
      <c r="M282" s="218">
        <v>1</v>
      </c>
      <c r="N282" s="204">
        <f>N277</f>
        <v>0</v>
      </c>
      <c r="O282" s="204">
        <f t="shared" ref="O282:Q282" si="301">SUM(O277:O281)</f>
        <v>0</v>
      </c>
      <c r="P282" s="204">
        <f t="shared" si="301"/>
        <v>0</v>
      </c>
      <c r="Q282" s="204">
        <f t="shared" si="301"/>
        <v>0</v>
      </c>
      <c r="R282" s="218">
        <v>1</v>
      </c>
      <c r="S282" s="204">
        <f>S277</f>
        <v>0</v>
      </c>
      <c r="T282" s="214">
        <f>T277</f>
        <v>0</v>
      </c>
      <c r="U282" s="208">
        <f>SUM(U277:U281)</f>
        <v>0</v>
      </c>
      <c r="V282" s="209">
        <f>SUM(V277:V281)</f>
        <v>0</v>
      </c>
      <c r="W282" s="151">
        <f>IFERROR(((V282/U282)*1),0)</f>
        <v>0</v>
      </c>
      <c r="X282" s="293">
        <f>IFERROR(((1-(1-T282)*W282)*1),0)</f>
        <v>1</v>
      </c>
      <c r="Y282" s="336"/>
    </row>
    <row r="283" spans="1:25" ht="15.75" hidden="1" thickBot="1" x14ac:dyDescent="0.3">
      <c r="A283" s="446">
        <f>A277+1</f>
        <v>47</v>
      </c>
      <c r="B283" s="447"/>
      <c r="C283" s="448"/>
      <c r="D283" s="448"/>
      <c r="E283" s="146" t="s">
        <v>283</v>
      </c>
      <c r="F283" s="233">
        <v>0</v>
      </c>
      <c r="G283" s="233">
        <v>0</v>
      </c>
      <c r="H283" s="147">
        <f>F283+G283</f>
        <v>0</v>
      </c>
      <c r="I283" s="217" t="e">
        <f>H283/$H$288</f>
        <v>#DIV/0!</v>
      </c>
      <c r="J283" s="270">
        <v>0</v>
      </c>
      <c r="K283" s="270">
        <v>0</v>
      </c>
      <c r="L283" s="269">
        <f>J283+K283</f>
        <v>0</v>
      </c>
      <c r="M283" s="217" t="e">
        <f>L283/$L$288</f>
        <v>#DIV/0!</v>
      </c>
      <c r="N283" s="449">
        <v>0</v>
      </c>
      <c r="O283" s="270">
        <v>0</v>
      </c>
      <c r="P283" s="270">
        <v>0</v>
      </c>
      <c r="Q283" s="269">
        <f>O283+P283</f>
        <v>0</v>
      </c>
      <c r="R283" s="217" t="e">
        <f>Q283/$Q$288</f>
        <v>#DIV/0!</v>
      </c>
      <c r="S283" s="443">
        <f>N288-Q288</f>
        <v>0</v>
      </c>
      <c r="T283" s="424">
        <f>IFERROR((S283/N288),0)</f>
        <v>0</v>
      </c>
      <c r="U283" s="270">
        <v>0</v>
      </c>
      <c r="V283" s="270">
        <v>0</v>
      </c>
      <c r="W283" s="148">
        <f>IFERROR(((V283/U283)*1),0)</f>
        <v>0</v>
      </c>
      <c r="X283" s="425"/>
      <c r="Y283" s="336"/>
    </row>
    <row r="284" spans="1:25" ht="15.75" hidden="1" thickBot="1" x14ac:dyDescent="0.3">
      <c r="A284" s="446"/>
      <c r="B284" s="447"/>
      <c r="C284" s="448"/>
      <c r="D284" s="448"/>
      <c r="E284" s="146" t="s">
        <v>284</v>
      </c>
      <c r="F284" s="233">
        <v>0</v>
      </c>
      <c r="G284" s="233">
        <v>0</v>
      </c>
      <c r="H284" s="147">
        <f t="shared" ref="H284:H287" si="302">F284+G284</f>
        <v>0</v>
      </c>
      <c r="I284" s="217" t="e">
        <f t="shared" ref="I284:I287" si="303">H284/$H$288</f>
        <v>#DIV/0!</v>
      </c>
      <c r="J284" s="270">
        <v>0</v>
      </c>
      <c r="K284" s="270">
        <v>0</v>
      </c>
      <c r="L284" s="269">
        <f t="shared" ref="L284:L287" si="304">J284+K284</f>
        <v>0</v>
      </c>
      <c r="M284" s="217" t="e">
        <f t="shared" ref="M284:M287" si="305">L284/$L$288</f>
        <v>#DIV/0!</v>
      </c>
      <c r="N284" s="449"/>
      <c r="O284" s="270">
        <v>0</v>
      </c>
      <c r="P284" s="270">
        <v>0</v>
      </c>
      <c r="Q284" s="269">
        <f t="shared" ref="Q284:Q287" si="306">O284+P284</f>
        <v>0</v>
      </c>
      <c r="R284" s="217" t="e">
        <f t="shared" ref="R284:R287" si="307">Q284/$Q$288</f>
        <v>#DIV/0!</v>
      </c>
      <c r="S284" s="443"/>
      <c r="T284" s="424"/>
      <c r="U284" s="270">
        <v>0</v>
      </c>
      <c r="V284" s="270">
        <v>0</v>
      </c>
      <c r="W284" s="148">
        <f t="shared" ref="W284:W285" si="308">IFERROR(((V284/U284)*1),0)</f>
        <v>0</v>
      </c>
      <c r="X284" s="427"/>
      <c r="Y284" s="336"/>
    </row>
    <row r="285" spans="1:25" ht="15.75" hidden="1" thickBot="1" x14ac:dyDescent="0.3">
      <c r="A285" s="446"/>
      <c r="B285" s="447"/>
      <c r="C285" s="448"/>
      <c r="D285" s="448"/>
      <c r="E285" s="146" t="s">
        <v>285</v>
      </c>
      <c r="F285" s="233">
        <v>0</v>
      </c>
      <c r="G285" s="233">
        <v>0</v>
      </c>
      <c r="H285" s="147">
        <f t="shared" si="302"/>
        <v>0</v>
      </c>
      <c r="I285" s="217" t="e">
        <f t="shared" si="303"/>
        <v>#DIV/0!</v>
      </c>
      <c r="J285" s="270">
        <v>0</v>
      </c>
      <c r="K285" s="270">
        <v>0</v>
      </c>
      <c r="L285" s="269">
        <f t="shared" si="304"/>
        <v>0</v>
      </c>
      <c r="M285" s="217" t="e">
        <f t="shared" si="305"/>
        <v>#DIV/0!</v>
      </c>
      <c r="N285" s="449"/>
      <c r="O285" s="270">
        <v>0</v>
      </c>
      <c r="P285" s="270">
        <v>0</v>
      </c>
      <c r="Q285" s="269">
        <f t="shared" si="306"/>
        <v>0</v>
      </c>
      <c r="R285" s="217" t="e">
        <f t="shared" si="307"/>
        <v>#DIV/0!</v>
      </c>
      <c r="S285" s="443"/>
      <c r="T285" s="424"/>
      <c r="U285" s="270">
        <v>0</v>
      </c>
      <c r="V285" s="270">
        <v>0</v>
      </c>
      <c r="W285" s="148">
        <f t="shared" si="308"/>
        <v>0</v>
      </c>
      <c r="X285" s="427"/>
      <c r="Y285" s="336"/>
    </row>
    <row r="286" spans="1:25" ht="15.75" hidden="1" thickBot="1" x14ac:dyDescent="0.3">
      <c r="A286" s="446"/>
      <c r="B286" s="447"/>
      <c r="C286" s="448"/>
      <c r="D286" s="448"/>
      <c r="E286" s="146" t="s">
        <v>286</v>
      </c>
      <c r="F286" s="233">
        <v>0</v>
      </c>
      <c r="G286" s="233">
        <v>0</v>
      </c>
      <c r="H286" s="147">
        <f t="shared" si="302"/>
        <v>0</v>
      </c>
      <c r="I286" s="217" t="e">
        <f t="shared" si="303"/>
        <v>#DIV/0!</v>
      </c>
      <c r="J286" s="270">
        <v>0</v>
      </c>
      <c r="K286" s="270">
        <v>0</v>
      </c>
      <c r="L286" s="269">
        <f t="shared" si="304"/>
        <v>0</v>
      </c>
      <c r="M286" s="217" t="e">
        <f t="shared" si="305"/>
        <v>#DIV/0!</v>
      </c>
      <c r="N286" s="449"/>
      <c r="O286" s="270">
        <v>0</v>
      </c>
      <c r="P286" s="270">
        <v>0</v>
      </c>
      <c r="Q286" s="269">
        <f t="shared" si="306"/>
        <v>0</v>
      </c>
      <c r="R286" s="217" t="e">
        <f t="shared" si="307"/>
        <v>#DIV/0!</v>
      </c>
      <c r="S286" s="443"/>
      <c r="T286" s="424"/>
      <c r="U286" s="270">
        <v>0</v>
      </c>
      <c r="V286" s="270">
        <v>0</v>
      </c>
      <c r="W286" s="148">
        <f>IFERROR(((V286/U286)*1),0)</f>
        <v>0</v>
      </c>
      <c r="X286" s="427"/>
      <c r="Y286" s="336"/>
    </row>
    <row r="287" spans="1:25" ht="15.75" hidden="1" thickBot="1" x14ac:dyDescent="0.3">
      <c r="A287" s="446"/>
      <c r="B287" s="447"/>
      <c r="C287" s="448"/>
      <c r="D287" s="448"/>
      <c r="E287" s="146" t="s">
        <v>287</v>
      </c>
      <c r="F287" s="233">
        <v>0</v>
      </c>
      <c r="G287" s="233">
        <v>0</v>
      </c>
      <c r="H287" s="147">
        <f t="shared" si="302"/>
        <v>0</v>
      </c>
      <c r="I287" s="217" t="e">
        <f t="shared" si="303"/>
        <v>#DIV/0!</v>
      </c>
      <c r="J287" s="270">
        <v>0</v>
      </c>
      <c r="K287" s="270">
        <v>0</v>
      </c>
      <c r="L287" s="269">
        <f t="shared" si="304"/>
        <v>0</v>
      </c>
      <c r="M287" s="217" t="e">
        <f t="shared" si="305"/>
        <v>#DIV/0!</v>
      </c>
      <c r="N287" s="449"/>
      <c r="O287" s="270">
        <v>0</v>
      </c>
      <c r="P287" s="270">
        <v>0</v>
      </c>
      <c r="Q287" s="269">
        <f t="shared" si="306"/>
        <v>0</v>
      </c>
      <c r="R287" s="217" t="e">
        <f t="shared" si="307"/>
        <v>#DIV/0!</v>
      </c>
      <c r="S287" s="443"/>
      <c r="T287" s="424"/>
      <c r="U287" s="270">
        <v>0</v>
      </c>
      <c r="V287" s="270">
        <v>0</v>
      </c>
      <c r="W287" s="148">
        <f>IFERROR(((V287/U287)*1),0)</f>
        <v>0</v>
      </c>
      <c r="X287" s="445"/>
      <c r="Y287" s="336"/>
    </row>
    <row r="288" spans="1:25" ht="15.75" hidden="1" thickBot="1" x14ac:dyDescent="0.3">
      <c r="A288" s="434" t="s">
        <v>288</v>
      </c>
      <c r="B288" s="435"/>
      <c r="C288" s="436"/>
      <c r="D288" s="266"/>
      <c r="E288" s="149"/>
      <c r="F288" s="235">
        <f>SUM(F283:F287)</f>
        <v>0</v>
      </c>
      <c r="G288" s="235">
        <f t="shared" ref="G288:H288" si="309">SUM(G283:G287)</f>
        <v>0</v>
      </c>
      <c r="H288" s="150">
        <f t="shared" si="309"/>
        <v>0</v>
      </c>
      <c r="I288" s="218">
        <v>1</v>
      </c>
      <c r="J288" s="204">
        <f t="shared" ref="J288:L288" si="310">SUM(J283:J287)</f>
        <v>0</v>
      </c>
      <c r="K288" s="204">
        <f t="shared" si="310"/>
        <v>0</v>
      </c>
      <c r="L288" s="204">
        <f t="shared" si="310"/>
        <v>0</v>
      </c>
      <c r="M288" s="218">
        <v>1</v>
      </c>
      <c r="N288" s="204">
        <f>N283</f>
        <v>0</v>
      </c>
      <c r="O288" s="204">
        <f t="shared" ref="O288:Q288" si="311">SUM(O283:O287)</f>
        <v>0</v>
      </c>
      <c r="P288" s="204">
        <f t="shared" si="311"/>
        <v>0</v>
      </c>
      <c r="Q288" s="204">
        <f t="shared" si="311"/>
        <v>0</v>
      </c>
      <c r="R288" s="218">
        <v>1</v>
      </c>
      <c r="S288" s="204">
        <f>S283</f>
        <v>0</v>
      </c>
      <c r="T288" s="214">
        <f>T283</f>
        <v>0</v>
      </c>
      <c r="U288" s="208">
        <f>SUM(U283:U287)</f>
        <v>0</v>
      </c>
      <c r="V288" s="209">
        <f>SUM(V283:V287)</f>
        <v>0</v>
      </c>
      <c r="W288" s="151">
        <f>IFERROR(((V288/U288)*1),0)</f>
        <v>0</v>
      </c>
      <c r="X288" s="293">
        <f>IFERROR(((1-(1-T288)*W288)*1),0)</f>
        <v>1</v>
      </c>
      <c r="Y288" s="336"/>
    </row>
    <row r="289" spans="1:25" ht="15.75" hidden="1" thickBot="1" x14ac:dyDescent="0.3">
      <c r="A289" s="446">
        <f>A283+1</f>
        <v>48</v>
      </c>
      <c r="B289" s="447"/>
      <c r="C289" s="448"/>
      <c r="D289" s="448"/>
      <c r="E289" s="146" t="s">
        <v>283</v>
      </c>
      <c r="F289" s="233">
        <v>0</v>
      </c>
      <c r="G289" s="233">
        <v>0</v>
      </c>
      <c r="H289" s="147">
        <f>F289+G289</f>
        <v>0</v>
      </c>
      <c r="I289" s="217" t="e">
        <f>H289/$H$294</f>
        <v>#DIV/0!</v>
      </c>
      <c r="J289" s="270">
        <v>0</v>
      </c>
      <c r="K289" s="270">
        <v>0</v>
      </c>
      <c r="L289" s="269">
        <f>J289+K289</f>
        <v>0</v>
      </c>
      <c r="M289" s="217" t="e">
        <f>L289/$L$294</f>
        <v>#DIV/0!</v>
      </c>
      <c r="N289" s="449">
        <v>0</v>
      </c>
      <c r="O289" s="270">
        <v>0</v>
      </c>
      <c r="P289" s="270">
        <v>0</v>
      </c>
      <c r="Q289" s="269">
        <f>O289+P289</f>
        <v>0</v>
      </c>
      <c r="R289" s="217" t="e">
        <f>Q289/$Q$294</f>
        <v>#DIV/0!</v>
      </c>
      <c r="S289" s="443">
        <f>N294-Q294</f>
        <v>0</v>
      </c>
      <c r="T289" s="424">
        <f>IFERROR((S289/N294),0)</f>
        <v>0</v>
      </c>
      <c r="U289" s="270">
        <v>0</v>
      </c>
      <c r="V289" s="270">
        <v>0</v>
      </c>
      <c r="W289" s="148">
        <f>IFERROR(((V289/U289)*1),0)</f>
        <v>0</v>
      </c>
      <c r="X289" s="425"/>
      <c r="Y289" s="336"/>
    </row>
    <row r="290" spans="1:25" ht="15.75" hidden="1" thickBot="1" x14ac:dyDescent="0.3">
      <c r="A290" s="446"/>
      <c r="B290" s="447"/>
      <c r="C290" s="448"/>
      <c r="D290" s="448"/>
      <c r="E290" s="146" t="s">
        <v>284</v>
      </c>
      <c r="F290" s="233">
        <v>0</v>
      </c>
      <c r="G290" s="233">
        <v>0</v>
      </c>
      <c r="H290" s="147">
        <f t="shared" ref="H290:H293" si="312">F290+G290</f>
        <v>0</v>
      </c>
      <c r="I290" s="217" t="e">
        <f t="shared" ref="I290:I293" si="313">H290/$H$294</f>
        <v>#DIV/0!</v>
      </c>
      <c r="J290" s="270">
        <v>0</v>
      </c>
      <c r="K290" s="270">
        <v>0</v>
      </c>
      <c r="L290" s="269">
        <f t="shared" ref="L290:L293" si="314">J290+K290</f>
        <v>0</v>
      </c>
      <c r="M290" s="217" t="e">
        <f t="shared" ref="M290:M293" si="315">L290/$L$294</f>
        <v>#DIV/0!</v>
      </c>
      <c r="N290" s="449"/>
      <c r="O290" s="270">
        <v>0</v>
      </c>
      <c r="P290" s="270">
        <v>0</v>
      </c>
      <c r="Q290" s="269">
        <f t="shared" ref="Q290:Q293" si="316">O290+P290</f>
        <v>0</v>
      </c>
      <c r="R290" s="217" t="e">
        <f t="shared" ref="R290:R293" si="317">Q290/$Q$294</f>
        <v>#DIV/0!</v>
      </c>
      <c r="S290" s="443"/>
      <c r="T290" s="424"/>
      <c r="U290" s="270">
        <v>0</v>
      </c>
      <c r="V290" s="270">
        <v>0</v>
      </c>
      <c r="W290" s="148">
        <f t="shared" ref="W290:W291" si="318">IFERROR(((V290/U290)*1),0)</f>
        <v>0</v>
      </c>
      <c r="X290" s="427"/>
      <c r="Y290" s="336"/>
    </row>
    <row r="291" spans="1:25" ht="15.75" hidden="1" thickBot="1" x14ac:dyDescent="0.3">
      <c r="A291" s="446"/>
      <c r="B291" s="447"/>
      <c r="C291" s="448"/>
      <c r="D291" s="448"/>
      <c r="E291" s="146" t="s">
        <v>285</v>
      </c>
      <c r="F291" s="233">
        <v>0</v>
      </c>
      <c r="G291" s="233">
        <v>0</v>
      </c>
      <c r="H291" s="147">
        <f t="shared" si="312"/>
        <v>0</v>
      </c>
      <c r="I291" s="217" t="e">
        <f t="shared" si="313"/>
        <v>#DIV/0!</v>
      </c>
      <c r="J291" s="270">
        <v>0</v>
      </c>
      <c r="K291" s="270">
        <v>0</v>
      </c>
      <c r="L291" s="269">
        <f t="shared" si="314"/>
        <v>0</v>
      </c>
      <c r="M291" s="217" t="e">
        <f t="shared" si="315"/>
        <v>#DIV/0!</v>
      </c>
      <c r="N291" s="449"/>
      <c r="O291" s="270">
        <v>0</v>
      </c>
      <c r="P291" s="270">
        <v>0</v>
      </c>
      <c r="Q291" s="269">
        <f t="shared" si="316"/>
        <v>0</v>
      </c>
      <c r="R291" s="217" t="e">
        <f t="shared" si="317"/>
        <v>#DIV/0!</v>
      </c>
      <c r="S291" s="443"/>
      <c r="T291" s="424"/>
      <c r="U291" s="270">
        <v>0</v>
      </c>
      <c r="V291" s="270">
        <v>0</v>
      </c>
      <c r="W291" s="148">
        <f t="shared" si="318"/>
        <v>0</v>
      </c>
      <c r="X291" s="427"/>
      <c r="Y291" s="336"/>
    </row>
    <row r="292" spans="1:25" ht="15.75" hidden="1" thickBot="1" x14ac:dyDescent="0.3">
      <c r="A292" s="446"/>
      <c r="B292" s="447"/>
      <c r="C292" s="448"/>
      <c r="D292" s="448"/>
      <c r="E292" s="146" t="s">
        <v>286</v>
      </c>
      <c r="F292" s="233">
        <v>0</v>
      </c>
      <c r="G292" s="233">
        <v>0</v>
      </c>
      <c r="H292" s="147">
        <f t="shared" si="312"/>
        <v>0</v>
      </c>
      <c r="I292" s="217" t="e">
        <f t="shared" si="313"/>
        <v>#DIV/0!</v>
      </c>
      <c r="J292" s="270">
        <v>0</v>
      </c>
      <c r="K292" s="270">
        <v>0</v>
      </c>
      <c r="L292" s="269">
        <f t="shared" si="314"/>
        <v>0</v>
      </c>
      <c r="M292" s="217" t="e">
        <f t="shared" si="315"/>
        <v>#DIV/0!</v>
      </c>
      <c r="N292" s="449"/>
      <c r="O292" s="270">
        <v>0</v>
      </c>
      <c r="P292" s="270">
        <v>0</v>
      </c>
      <c r="Q292" s="269">
        <f t="shared" si="316"/>
        <v>0</v>
      </c>
      <c r="R292" s="217" t="e">
        <f t="shared" si="317"/>
        <v>#DIV/0!</v>
      </c>
      <c r="S292" s="443"/>
      <c r="T292" s="424"/>
      <c r="U292" s="270">
        <v>0</v>
      </c>
      <c r="V292" s="270">
        <v>0</v>
      </c>
      <c r="W292" s="148">
        <f>IFERROR(((V292/U292)*1),0)</f>
        <v>0</v>
      </c>
      <c r="X292" s="427"/>
      <c r="Y292" s="336"/>
    </row>
    <row r="293" spans="1:25" ht="15.75" hidden="1" thickBot="1" x14ac:dyDescent="0.3">
      <c r="A293" s="446"/>
      <c r="B293" s="447"/>
      <c r="C293" s="448"/>
      <c r="D293" s="448"/>
      <c r="E293" s="146" t="s">
        <v>287</v>
      </c>
      <c r="F293" s="233">
        <v>0</v>
      </c>
      <c r="G293" s="233">
        <v>0</v>
      </c>
      <c r="H293" s="147">
        <f t="shared" si="312"/>
        <v>0</v>
      </c>
      <c r="I293" s="217" t="e">
        <f t="shared" si="313"/>
        <v>#DIV/0!</v>
      </c>
      <c r="J293" s="270">
        <v>0</v>
      </c>
      <c r="K293" s="270">
        <v>0</v>
      </c>
      <c r="L293" s="269">
        <f t="shared" si="314"/>
        <v>0</v>
      </c>
      <c r="M293" s="217" t="e">
        <f t="shared" si="315"/>
        <v>#DIV/0!</v>
      </c>
      <c r="N293" s="449"/>
      <c r="O293" s="270">
        <v>0</v>
      </c>
      <c r="P293" s="270">
        <v>0</v>
      </c>
      <c r="Q293" s="269">
        <f t="shared" si="316"/>
        <v>0</v>
      </c>
      <c r="R293" s="217" t="e">
        <f t="shared" si="317"/>
        <v>#DIV/0!</v>
      </c>
      <c r="S293" s="443"/>
      <c r="T293" s="424"/>
      <c r="U293" s="270">
        <v>0</v>
      </c>
      <c r="V293" s="270">
        <v>0</v>
      </c>
      <c r="W293" s="148">
        <f>IFERROR(((V293/U293)*1),0)</f>
        <v>0</v>
      </c>
      <c r="X293" s="445"/>
      <c r="Y293" s="336"/>
    </row>
    <row r="294" spans="1:25" ht="15.75" hidden="1" thickBot="1" x14ac:dyDescent="0.3">
      <c r="A294" s="434" t="s">
        <v>288</v>
      </c>
      <c r="B294" s="435"/>
      <c r="C294" s="436"/>
      <c r="D294" s="266"/>
      <c r="E294" s="149"/>
      <c r="F294" s="235">
        <f>SUM(F289:F293)</f>
        <v>0</v>
      </c>
      <c r="G294" s="235">
        <f t="shared" ref="G294:H294" si="319">SUM(G289:G293)</f>
        <v>0</v>
      </c>
      <c r="H294" s="150">
        <f t="shared" si="319"/>
        <v>0</v>
      </c>
      <c r="I294" s="218">
        <v>1</v>
      </c>
      <c r="J294" s="204">
        <f t="shared" ref="J294:L294" si="320">SUM(J289:J293)</f>
        <v>0</v>
      </c>
      <c r="K294" s="204">
        <f t="shared" si="320"/>
        <v>0</v>
      </c>
      <c r="L294" s="204">
        <f t="shared" si="320"/>
        <v>0</v>
      </c>
      <c r="M294" s="218">
        <v>1</v>
      </c>
      <c r="N294" s="204">
        <f>N289</f>
        <v>0</v>
      </c>
      <c r="O294" s="204">
        <f t="shared" ref="O294:Q294" si="321">SUM(O289:O293)</f>
        <v>0</v>
      </c>
      <c r="P294" s="204">
        <f t="shared" si="321"/>
        <v>0</v>
      </c>
      <c r="Q294" s="204">
        <f t="shared" si="321"/>
        <v>0</v>
      </c>
      <c r="R294" s="218">
        <v>1</v>
      </c>
      <c r="S294" s="204">
        <f>S289</f>
        <v>0</v>
      </c>
      <c r="T294" s="214">
        <f>T289</f>
        <v>0</v>
      </c>
      <c r="U294" s="208">
        <f>SUM(U289:U293)</f>
        <v>0</v>
      </c>
      <c r="V294" s="209">
        <f>SUM(V289:V293)</f>
        <v>0</v>
      </c>
      <c r="W294" s="151">
        <f>IFERROR(((V294/U294)*1),0)</f>
        <v>0</v>
      </c>
      <c r="X294" s="293">
        <f>IFERROR(((1-(1-T294)*W294)*1),0)</f>
        <v>1</v>
      </c>
      <c r="Y294" s="336"/>
    </row>
    <row r="295" spans="1:25" ht="15.75" hidden="1" thickBot="1" x14ac:dyDescent="0.3">
      <c r="A295" s="446">
        <f>A289+1</f>
        <v>49</v>
      </c>
      <c r="B295" s="447"/>
      <c r="C295" s="448"/>
      <c r="D295" s="448"/>
      <c r="E295" s="146" t="s">
        <v>283</v>
      </c>
      <c r="F295" s="233">
        <v>0</v>
      </c>
      <c r="G295" s="233">
        <v>0</v>
      </c>
      <c r="H295" s="147">
        <f>F295+G295</f>
        <v>0</v>
      </c>
      <c r="I295" s="217" t="e">
        <f>H295/$H$300</f>
        <v>#DIV/0!</v>
      </c>
      <c r="J295" s="270">
        <v>0</v>
      </c>
      <c r="K295" s="270">
        <v>0</v>
      </c>
      <c r="L295" s="269">
        <f>J295+K295</f>
        <v>0</v>
      </c>
      <c r="M295" s="217" t="e">
        <f>L295/$L$300</f>
        <v>#DIV/0!</v>
      </c>
      <c r="N295" s="449">
        <v>0</v>
      </c>
      <c r="O295" s="270">
        <v>0</v>
      </c>
      <c r="P295" s="270">
        <v>0</v>
      </c>
      <c r="Q295" s="269">
        <f>O295+P295</f>
        <v>0</v>
      </c>
      <c r="R295" s="217" t="e">
        <f>Q295/$Q$300</f>
        <v>#DIV/0!</v>
      </c>
      <c r="S295" s="443">
        <f>N300-Q300</f>
        <v>0</v>
      </c>
      <c r="T295" s="424">
        <f>IFERROR((S295/N300),0)</f>
        <v>0</v>
      </c>
      <c r="U295" s="270">
        <v>0</v>
      </c>
      <c r="V295" s="270">
        <v>0</v>
      </c>
      <c r="W295" s="148">
        <f>IFERROR(((V295/U295)*1),0)</f>
        <v>0</v>
      </c>
      <c r="X295" s="425"/>
      <c r="Y295" s="336"/>
    </row>
    <row r="296" spans="1:25" ht="15.75" hidden="1" thickBot="1" x14ac:dyDescent="0.3">
      <c r="A296" s="446"/>
      <c r="B296" s="447"/>
      <c r="C296" s="448"/>
      <c r="D296" s="448"/>
      <c r="E296" s="146" t="s">
        <v>284</v>
      </c>
      <c r="F296" s="233">
        <v>0</v>
      </c>
      <c r="G296" s="233">
        <v>0</v>
      </c>
      <c r="H296" s="147">
        <f t="shared" ref="H296:H299" si="322">F296+G296</f>
        <v>0</v>
      </c>
      <c r="I296" s="217" t="e">
        <f t="shared" ref="I296:I299" si="323">H296/$H$300</f>
        <v>#DIV/0!</v>
      </c>
      <c r="J296" s="270">
        <v>0</v>
      </c>
      <c r="K296" s="270">
        <v>0</v>
      </c>
      <c r="L296" s="269">
        <f t="shared" ref="L296:L299" si="324">J296+K296</f>
        <v>0</v>
      </c>
      <c r="M296" s="217" t="e">
        <f t="shared" ref="M296:M299" si="325">L296/$L$300</f>
        <v>#DIV/0!</v>
      </c>
      <c r="N296" s="449"/>
      <c r="O296" s="270">
        <v>0</v>
      </c>
      <c r="P296" s="270">
        <v>0</v>
      </c>
      <c r="Q296" s="269">
        <f t="shared" ref="Q296:Q299" si="326">O296+P296</f>
        <v>0</v>
      </c>
      <c r="R296" s="217" t="e">
        <f t="shared" ref="R296:R299" si="327">Q296/$Q$300</f>
        <v>#DIV/0!</v>
      </c>
      <c r="S296" s="443"/>
      <c r="T296" s="424"/>
      <c r="U296" s="270">
        <v>0</v>
      </c>
      <c r="V296" s="270">
        <v>0</v>
      </c>
      <c r="W296" s="148">
        <f t="shared" ref="W296:W297" si="328">IFERROR(((V296/U296)*1),0)</f>
        <v>0</v>
      </c>
      <c r="X296" s="427"/>
      <c r="Y296" s="336"/>
    </row>
    <row r="297" spans="1:25" ht="15.75" hidden="1" thickBot="1" x14ac:dyDescent="0.3">
      <c r="A297" s="446"/>
      <c r="B297" s="447"/>
      <c r="C297" s="448"/>
      <c r="D297" s="448"/>
      <c r="E297" s="146" t="s">
        <v>285</v>
      </c>
      <c r="F297" s="233">
        <v>0</v>
      </c>
      <c r="G297" s="233">
        <v>0</v>
      </c>
      <c r="H297" s="147">
        <f t="shared" si="322"/>
        <v>0</v>
      </c>
      <c r="I297" s="217" t="e">
        <f t="shared" si="323"/>
        <v>#DIV/0!</v>
      </c>
      <c r="J297" s="270">
        <v>0</v>
      </c>
      <c r="K297" s="270">
        <v>0</v>
      </c>
      <c r="L297" s="269">
        <f t="shared" si="324"/>
        <v>0</v>
      </c>
      <c r="M297" s="217" t="e">
        <f t="shared" si="325"/>
        <v>#DIV/0!</v>
      </c>
      <c r="N297" s="449"/>
      <c r="O297" s="270">
        <v>0</v>
      </c>
      <c r="P297" s="270">
        <v>0</v>
      </c>
      <c r="Q297" s="269">
        <f t="shared" si="326"/>
        <v>0</v>
      </c>
      <c r="R297" s="217" t="e">
        <f t="shared" si="327"/>
        <v>#DIV/0!</v>
      </c>
      <c r="S297" s="443"/>
      <c r="T297" s="424"/>
      <c r="U297" s="270">
        <v>0</v>
      </c>
      <c r="V297" s="270">
        <v>0</v>
      </c>
      <c r="W297" s="148">
        <f t="shared" si="328"/>
        <v>0</v>
      </c>
      <c r="X297" s="427"/>
      <c r="Y297" s="336"/>
    </row>
    <row r="298" spans="1:25" ht="15.75" hidden="1" thickBot="1" x14ac:dyDescent="0.3">
      <c r="A298" s="446"/>
      <c r="B298" s="447"/>
      <c r="C298" s="448"/>
      <c r="D298" s="448"/>
      <c r="E298" s="146" t="s">
        <v>286</v>
      </c>
      <c r="F298" s="233">
        <v>0</v>
      </c>
      <c r="G298" s="233">
        <v>0</v>
      </c>
      <c r="H298" s="147">
        <f t="shared" si="322"/>
        <v>0</v>
      </c>
      <c r="I298" s="217" t="e">
        <f t="shared" si="323"/>
        <v>#DIV/0!</v>
      </c>
      <c r="J298" s="270">
        <v>0</v>
      </c>
      <c r="K298" s="270">
        <v>0</v>
      </c>
      <c r="L298" s="269">
        <f t="shared" si="324"/>
        <v>0</v>
      </c>
      <c r="M298" s="217" t="e">
        <f t="shared" si="325"/>
        <v>#DIV/0!</v>
      </c>
      <c r="N298" s="449"/>
      <c r="O298" s="270">
        <v>0</v>
      </c>
      <c r="P298" s="270">
        <v>0</v>
      </c>
      <c r="Q298" s="269">
        <f t="shared" si="326"/>
        <v>0</v>
      </c>
      <c r="R298" s="217" t="e">
        <f t="shared" si="327"/>
        <v>#DIV/0!</v>
      </c>
      <c r="S298" s="443"/>
      <c r="T298" s="424"/>
      <c r="U298" s="270">
        <v>0</v>
      </c>
      <c r="V298" s="270">
        <v>0</v>
      </c>
      <c r="W298" s="148">
        <f>IFERROR(((V298/U298)*1),0)</f>
        <v>0</v>
      </c>
      <c r="X298" s="427"/>
      <c r="Y298" s="336"/>
    </row>
    <row r="299" spans="1:25" ht="15.75" hidden="1" thickBot="1" x14ac:dyDescent="0.3">
      <c r="A299" s="446"/>
      <c r="B299" s="447"/>
      <c r="C299" s="448"/>
      <c r="D299" s="448"/>
      <c r="E299" s="146" t="s">
        <v>287</v>
      </c>
      <c r="F299" s="233">
        <v>0</v>
      </c>
      <c r="G299" s="233">
        <v>0</v>
      </c>
      <c r="H299" s="147">
        <f t="shared" si="322"/>
        <v>0</v>
      </c>
      <c r="I299" s="217" t="e">
        <f t="shared" si="323"/>
        <v>#DIV/0!</v>
      </c>
      <c r="J299" s="270">
        <v>0</v>
      </c>
      <c r="K299" s="270">
        <v>0</v>
      </c>
      <c r="L299" s="269">
        <f t="shared" si="324"/>
        <v>0</v>
      </c>
      <c r="M299" s="217" t="e">
        <f t="shared" si="325"/>
        <v>#DIV/0!</v>
      </c>
      <c r="N299" s="449"/>
      <c r="O299" s="270">
        <v>0</v>
      </c>
      <c r="P299" s="270">
        <v>0</v>
      </c>
      <c r="Q299" s="269">
        <f t="shared" si="326"/>
        <v>0</v>
      </c>
      <c r="R299" s="217" t="e">
        <f t="shared" si="327"/>
        <v>#DIV/0!</v>
      </c>
      <c r="S299" s="443"/>
      <c r="T299" s="424"/>
      <c r="U299" s="270">
        <v>0</v>
      </c>
      <c r="V299" s="270">
        <v>0</v>
      </c>
      <c r="W299" s="148">
        <f>IFERROR(((V299/U299)*1),0)</f>
        <v>0</v>
      </c>
      <c r="X299" s="445"/>
      <c r="Y299" s="336"/>
    </row>
    <row r="300" spans="1:25" ht="15.75" hidden="1" thickBot="1" x14ac:dyDescent="0.3">
      <c r="A300" s="434" t="s">
        <v>288</v>
      </c>
      <c r="B300" s="435"/>
      <c r="C300" s="436"/>
      <c r="D300" s="266"/>
      <c r="E300" s="149"/>
      <c r="F300" s="235">
        <f>SUM(F295:F299)</f>
        <v>0</v>
      </c>
      <c r="G300" s="235">
        <f t="shared" ref="G300:H300" si="329">SUM(G295:G299)</f>
        <v>0</v>
      </c>
      <c r="H300" s="150">
        <f t="shared" si="329"/>
        <v>0</v>
      </c>
      <c r="I300" s="218">
        <v>1</v>
      </c>
      <c r="J300" s="204">
        <f t="shared" ref="J300:L300" si="330">SUM(J295:J299)</f>
        <v>0</v>
      </c>
      <c r="K300" s="204">
        <f t="shared" si="330"/>
        <v>0</v>
      </c>
      <c r="L300" s="204">
        <f t="shared" si="330"/>
        <v>0</v>
      </c>
      <c r="M300" s="218">
        <v>1</v>
      </c>
      <c r="N300" s="204">
        <f>N295</f>
        <v>0</v>
      </c>
      <c r="O300" s="204">
        <f t="shared" ref="O300:Q300" si="331">SUM(O295:O299)</f>
        <v>0</v>
      </c>
      <c r="P300" s="204">
        <f t="shared" si="331"/>
        <v>0</v>
      </c>
      <c r="Q300" s="204">
        <f t="shared" si="331"/>
        <v>0</v>
      </c>
      <c r="R300" s="218">
        <v>1</v>
      </c>
      <c r="S300" s="204">
        <f>S295</f>
        <v>0</v>
      </c>
      <c r="T300" s="214">
        <f>T295</f>
        <v>0</v>
      </c>
      <c r="U300" s="208">
        <f>SUM(U295:U299)</f>
        <v>0</v>
      </c>
      <c r="V300" s="209">
        <f>SUM(V295:V299)</f>
        <v>0</v>
      </c>
      <c r="W300" s="151">
        <f>IFERROR(((V300/U300)*1),0)</f>
        <v>0</v>
      </c>
      <c r="X300" s="293">
        <f>IFERROR(((1-(1-T300)*W300)*1),0)</f>
        <v>1</v>
      </c>
      <c r="Y300" s="336"/>
    </row>
    <row r="301" spans="1:25" ht="15.75" hidden="1" thickBot="1" x14ac:dyDescent="0.3">
      <c r="A301" s="446">
        <f>A295+1</f>
        <v>50</v>
      </c>
      <c r="B301" s="447"/>
      <c r="C301" s="448"/>
      <c r="D301" s="448"/>
      <c r="E301" s="146" t="s">
        <v>283</v>
      </c>
      <c r="F301" s="233">
        <v>0</v>
      </c>
      <c r="G301" s="233">
        <v>0</v>
      </c>
      <c r="H301" s="147">
        <f>F301+G301</f>
        <v>0</v>
      </c>
      <c r="I301" s="217" t="e">
        <f>H301/$H$306</f>
        <v>#DIV/0!</v>
      </c>
      <c r="J301" s="270">
        <v>0</v>
      </c>
      <c r="K301" s="270">
        <v>0</v>
      </c>
      <c r="L301" s="269">
        <f>J301+K301</f>
        <v>0</v>
      </c>
      <c r="M301" s="217" t="e">
        <f>L301/$L$306</f>
        <v>#DIV/0!</v>
      </c>
      <c r="N301" s="449">
        <v>0</v>
      </c>
      <c r="O301" s="270">
        <v>0</v>
      </c>
      <c r="P301" s="270">
        <v>0</v>
      </c>
      <c r="Q301" s="269">
        <f>O301+P301</f>
        <v>0</v>
      </c>
      <c r="R301" s="217" t="e">
        <f>Q301/$Q$306</f>
        <v>#DIV/0!</v>
      </c>
      <c r="S301" s="443">
        <f>N306-Q306</f>
        <v>0</v>
      </c>
      <c r="T301" s="424">
        <f>IFERROR((S301/N306),0)</f>
        <v>0</v>
      </c>
      <c r="U301" s="270">
        <v>0</v>
      </c>
      <c r="V301" s="270">
        <v>0</v>
      </c>
      <c r="W301" s="148">
        <f>IFERROR(((V301/U301)*1),0)</f>
        <v>0</v>
      </c>
      <c r="X301" s="425"/>
      <c r="Y301" s="336"/>
    </row>
    <row r="302" spans="1:25" ht="15.75" hidden="1" thickBot="1" x14ac:dyDescent="0.3">
      <c r="A302" s="446"/>
      <c r="B302" s="447"/>
      <c r="C302" s="448"/>
      <c r="D302" s="448"/>
      <c r="E302" s="146" t="s">
        <v>284</v>
      </c>
      <c r="F302" s="233">
        <v>0</v>
      </c>
      <c r="G302" s="233">
        <v>0</v>
      </c>
      <c r="H302" s="147">
        <f t="shared" ref="H302:H305" si="332">F302+G302</f>
        <v>0</v>
      </c>
      <c r="I302" s="217" t="e">
        <f t="shared" ref="I302:I305" si="333">H302/$H$306</f>
        <v>#DIV/0!</v>
      </c>
      <c r="J302" s="270">
        <v>0</v>
      </c>
      <c r="K302" s="270">
        <v>0</v>
      </c>
      <c r="L302" s="269">
        <f t="shared" ref="L302:L305" si="334">J302+K302</f>
        <v>0</v>
      </c>
      <c r="M302" s="217" t="e">
        <f t="shared" ref="M302:M305" si="335">L302/$L$306</f>
        <v>#DIV/0!</v>
      </c>
      <c r="N302" s="449"/>
      <c r="O302" s="270">
        <v>0</v>
      </c>
      <c r="P302" s="270">
        <v>0</v>
      </c>
      <c r="Q302" s="269">
        <f t="shared" ref="Q302:Q305" si="336">O302+P302</f>
        <v>0</v>
      </c>
      <c r="R302" s="217" t="e">
        <f t="shared" ref="R302:R305" si="337">Q302/$Q$306</f>
        <v>#DIV/0!</v>
      </c>
      <c r="S302" s="443"/>
      <c r="T302" s="424"/>
      <c r="U302" s="270">
        <v>0</v>
      </c>
      <c r="V302" s="270">
        <v>0</v>
      </c>
      <c r="W302" s="148">
        <f t="shared" ref="W302:W303" si="338">IFERROR(((V302/U302)*1),0)</f>
        <v>0</v>
      </c>
      <c r="X302" s="427"/>
      <c r="Y302" s="336"/>
    </row>
    <row r="303" spans="1:25" ht="15.75" hidden="1" thickBot="1" x14ac:dyDescent="0.3">
      <c r="A303" s="446"/>
      <c r="B303" s="447"/>
      <c r="C303" s="448"/>
      <c r="D303" s="448"/>
      <c r="E303" s="146" t="s">
        <v>285</v>
      </c>
      <c r="F303" s="233">
        <v>0</v>
      </c>
      <c r="G303" s="233">
        <v>0</v>
      </c>
      <c r="H303" s="147">
        <f t="shared" si="332"/>
        <v>0</v>
      </c>
      <c r="I303" s="217" t="e">
        <f t="shared" si="333"/>
        <v>#DIV/0!</v>
      </c>
      <c r="J303" s="270">
        <v>0</v>
      </c>
      <c r="K303" s="270">
        <v>0</v>
      </c>
      <c r="L303" s="269">
        <f t="shared" si="334"/>
        <v>0</v>
      </c>
      <c r="M303" s="217" t="e">
        <f t="shared" si="335"/>
        <v>#DIV/0!</v>
      </c>
      <c r="N303" s="449"/>
      <c r="O303" s="270">
        <v>0</v>
      </c>
      <c r="P303" s="270">
        <v>0</v>
      </c>
      <c r="Q303" s="269">
        <f t="shared" si="336"/>
        <v>0</v>
      </c>
      <c r="R303" s="217" t="e">
        <f t="shared" si="337"/>
        <v>#DIV/0!</v>
      </c>
      <c r="S303" s="443"/>
      <c r="T303" s="424"/>
      <c r="U303" s="270">
        <v>0</v>
      </c>
      <c r="V303" s="270">
        <v>0</v>
      </c>
      <c r="W303" s="148">
        <f t="shared" si="338"/>
        <v>0</v>
      </c>
      <c r="X303" s="427"/>
      <c r="Y303" s="336"/>
    </row>
    <row r="304" spans="1:25" ht="15.75" hidden="1" thickBot="1" x14ac:dyDescent="0.3">
      <c r="A304" s="446"/>
      <c r="B304" s="447"/>
      <c r="C304" s="448"/>
      <c r="D304" s="448"/>
      <c r="E304" s="146" t="s">
        <v>286</v>
      </c>
      <c r="F304" s="233">
        <v>0</v>
      </c>
      <c r="G304" s="233">
        <v>0</v>
      </c>
      <c r="H304" s="147">
        <f t="shared" si="332"/>
        <v>0</v>
      </c>
      <c r="I304" s="217" t="e">
        <f t="shared" si="333"/>
        <v>#DIV/0!</v>
      </c>
      <c r="J304" s="270">
        <v>0</v>
      </c>
      <c r="K304" s="270">
        <v>0</v>
      </c>
      <c r="L304" s="269">
        <f t="shared" si="334"/>
        <v>0</v>
      </c>
      <c r="M304" s="217" t="e">
        <f t="shared" si="335"/>
        <v>#DIV/0!</v>
      </c>
      <c r="N304" s="449"/>
      <c r="O304" s="270">
        <v>0</v>
      </c>
      <c r="P304" s="270">
        <v>0</v>
      </c>
      <c r="Q304" s="269">
        <f t="shared" si="336"/>
        <v>0</v>
      </c>
      <c r="R304" s="217" t="e">
        <f t="shared" si="337"/>
        <v>#DIV/0!</v>
      </c>
      <c r="S304" s="443"/>
      <c r="T304" s="424"/>
      <c r="U304" s="270">
        <v>0</v>
      </c>
      <c r="V304" s="270">
        <v>0</v>
      </c>
      <c r="W304" s="148">
        <f>IFERROR(((V304/U304)*1),0)</f>
        <v>0</v>
      </c>
      <c r="X304" s="427"/>
      <c r="Y304" s="336"/>
    </row>
    <row r="305" spans="1:25" ht="15.75" hidden="1" thickBot="1" x14ac:dyDescent="0.3">
      <c r="A305" s="446"/>
      <c r="B305" s="447"/>
      <c r="C305" s="448"/>
      <c r="D305" s="448"/>
      <c r="E305" s="146" t="s">
        <v>287</v>
      </c>
      <c r="F305" s="233">
        <v>0</v>
      </c>
      <c r="G305" s="233">
        <v>0</v>
      </c>
      <c r="H305" s="147">
        <f t="shared" si="332"/>
        <v>0</v>
      </c>
      <c r="I305" s="217" t="e">
        <f t="shared" si="333"/>
        <v>#DIV/0!</v>
      </c>
      <c r="J305" s="270">
        <v>0</v>
      </c>
      <c r="K305" s="270">
        <v>0</v>
      </c>
      <c r="L305" s="269">
        <f t="shared" si="334"/>
        <v>0</v>
      </c>
      <c r="M305" s="217" t="e">
        <f t="shared" si="335"/>
        <v>#DIV/0!</v>
      </c>
      <c r="N305" s="449"/>
      <c r="O305" s="270">
        <v>0</v>
      </c>
      <c r="P305" s="270">
        <v>0</v>
      </c>
      <c r="Q305" s="269">
        <f t="shared" si="336"/>
        <v>0</v>
      </c>
      <c r="R305" s="217" t="e">
        <f t="shared" si="337"/>
        <v>#DIV/0!</v>
      </c>
      <c r="S305" s="443"/>
      <c r="T305" s="424"/>
      <c r="U305" s="270">
        <v>0</v>
      </c>
      <c r="V305" s="270">
        <v>0</v>
      </c>
      <c r="W305" s="148">
        <f>IFERROR(((V305/U305)*1),0)</f>
        <v>0</v>
      </c>
      <c r="X305" s="445"/>
      <c r="Y305" s="336"/>
    </row>
    <row r="306" spans="1:25" ht="15.75" hidden="1" thickBot="1" x14ac:dyDescent="0.3">
      <c r="A306" s="434" t="s">
        <v>288</v>
      </c>
      <c r="B306" s="435"/>
      <c r="C306" s="436"/>
      <c r="D306" s="266"/>
      <c r="E306" s="149"/>
      <c r="F306" s="235">
        <f>SUM(F301:F305)</f>
        <v>0</v>
      </c>
      <c r="G306" s="235">
        <f t="shared" ref="G306:H306" si="339">SUM(G301:G305)</f>
        <v>0</v>
      </c>
      <c r="H306" s="150">
        <f t="shared" si="339"/>
        <v>0</v>
      </c>
      <c r="I306" s="218">
        <v>1</v>
      </c>
      <c r="J306" s="204">
        <f t="shared" ref="J306:L306" si="340">SUM(J301:J305)</f>
        <v>0</v>
      </c>
      <c r="K306" s="204">
        <f t="shared" si="340"/>
        <v>0</v>
      </c>
      <c r="L306" s="204">
        <f t="shared" si="340"/>
        <v>0</v>
      </c>
      <c r="M306" s="218">
        <v>1</v>
      </c>
      <c r="N306" s="204">
        <f>N301</f>
        <v>0</v>
      </c>
      <c r="O306" s="204">
        <f t="shared" ref="O306:Q306" si="341">SUM(O301:O305)</f>
        <v>0</v>
      </c>
      <c r="P306" s="204">
        <f t="shared" si="341"/>
        <v>0</v>
      </c>
      <c r="Q306" s="204">
        <f t="shared" si="341"/>
        <v>0</v>
      </c>
      <c r="R306" s="218">
        <v>1</v>
      </c>
      <c r="S306" s="204">
        <f>S301</f>
        <v>0</v>
      </c>
      <c r="T306" s="214">
        <f>T301</f>
        <v>0</v>
      </c>
      <c r="U306" s="208">
        <f>SUM(U301:U305)</f>
        <v>0</v>
      </c>
      <c r="V306" s="209">
        <f>SUM(V301:V305)</f>
        <v>0</v>
      </c>
      <c r="W306" s="151">
        <f>IFERROR(((V306/U306)*1),0)</f>
        <v>0</v>
      </c>
      <c r="X306" s="293">
        <f>IFERROR(((1-(1-T306)*W306)*1),0)</f>
        <v>1</v>
      </c>
      <c r="Y306" s="336"/>
    </row>
    <row r="307" spans="1:25" ht="15.75" hidden="1" thickBot="1" x14ac:dyDescent="0.3">
      <c r="A307" s="446">
        <f>A301+1</f>
        <v>51</v>
      </c>
      <c r="B307" s="447"/>
      <c r="C307" s="448"/>
      <c r="D307" s="448"/>
      <c r="E307" s="146" t="s">
        <v>283</v>
      </c>
      <c r="F307" s="233">
        <v>0</v>
      </c>
      <c r="G307" s="233">
        <v>0</v>
      </c>
      <c r="H307" s="147">
        <f>F307+G307</f>
        <v>0</v>
      </c>
      <c r="I307" s="217" t="e">
        <f>H307/$H$312</f>
        <v>#DIV/0!</v>
      </c>
      <c r="J307" s="270">
        <v>0</v>
      </c>
      <c r="K307" s="270">
        <v>0</v>
      </c>
      <c r="L307" s="269">
        <f>J307+K307</f>
        <v>0</v>
      </c>
      <c r="M307" s="217" t="e">
        <f>L307/$L$312</f>
        <v>#DIV/0!</v>
      </c>
      <c r="N307" s="449">
        <v>0</v>
      </c>
      <c r="O307" s="270">
        <v>0</v>
      </c>
      <c r="P307" s="270">
        <v>0</v>
      </c>
      <c r="Q307" s="269">
        <f>O307+P307</f>
        <v>0</v>
      </c>
      <c r="R307" s="217" t="e">
        <f>Q307/$Q$312</f>
        <v>#DIV/0!</v>
      </c>
      <c r="S307" s="443">
        <f>N312-Q312</f>
        <v>0</v>
      </c>
      <c r="T307" s="424">
        <f>IFERROR((S307/N312),0)</f>
        <v>0</v>
      </c>
      <c r="U307" s="270">
        <v>0</v>
      </c>
      <c r="V307" s="270">
        <v>0</v>
      </c>
      <c r="W307" s="148">
        <f>IFERROR(((V307/U307)*1),0)</f>
        <v>0</v>
      </c>
      <c r="X307" s="425"/>
      <c r="Y307" s="336"/>
    </row>
    <row r="308" spans="1:25" ht="15.75" hidden="1" thickBot="1" x14ac:dyDescent="0.3">
      <c r="A308" s="446"/>
      <c r="B308" s="447"/>
      <c r="C308" s="448"/>
      <c r="D308" s="448"/>
      <c r="E308" s="146" t="s">
        <v>284</v>
      </c>
      <c r="F308" s="233">
        <v>0</v>
      </c>
      <c r="G308" s="233">
        <v>0</v>
      </c>
      <c r="H308" s="147">
        <f t="shared" ref="H308:H311" si="342">F308+G308</f>
        <v>0</v>
      </c>
      <c r="I308" s="217" t="e">
        <f t="shared" ref="I308:I311" si="343">H308/$H$312</f>
        <v>#DIV/0!</v>
      </c>
      <c r="J308" s="270">
        <v>0</v>
      </c>
      <c r="K308" s="270">
        <v>0</v>
      </c>
      <c r="L308" s="269">
        <f t="shared" ref="L308:L311" si="344">J308+K308</f>
        <v>0</v>
      </c>
      <c r="M308" s="217" t="e">
        <f t="shared" ref="M308:M311" si="345">L308/$L$312</f>
        <v>#DIV/0!</v>
      </c>
      <c r="N308" s="449"/>
      <c r="O308" s="270">
        <v>0</v>
      </c>
      <c r="P308" s="270">
        <v>0</v>
      </c>
      <c r="Q308" s="269">
        <f t="shared" ref="Q308:Q311" si="346">O308+P308</f>
        <v>0</v>
      </c>
      <c r="R308" s="217" t="e">
        <f t="shared" ref="R308:R311" si="347">Q308/$Q$312</f>
        <v>#DIV/0!</v>
      </c>
      <c r="S308" s="443"/>
      <c r="T308" s="424"/>
      <c r="U308" s="270">
        <v>0</v>
      </c>
      <c r="V308" s="270">
        <v>0</v>
      </c>
      <c r="W308" s="148">
        <f t="shared" ref="W308:W309" si="348">IFERROR(((V308/U308)*1),0)</f>
        <v>0</v>
      </c>
      <c r="X308" s="427"/>
      <c r="Y308" s="336"/>
    </row>
    <row r="309" spans="1:25" ht="15.75" hidden="1" thickBot="1" x14ac:dyDescent="0.3">
      <c r="A309" s="446"/>
      <c r="B309" s="447"/>
      <c r="C309" s="448"/>
      <c r="D309" s="448"/>
      <c r="E309" s="146" t="s">
        <v>285</v>
      </c>
      <c r="F309" s="233">
        <v>0</v>
      </c>
      <c r="G309" s="233">
        <v>0</v>
      </c>
      <c r="H309" s="147">
        <f t="shared" si="342"/>
        <v>0</v>
      </c>
      <c r="I309" s="217" t="e">
        <f t="shared" si="343"/>
        <v>#DIV/0!</v>
      </c>
      <c r="J309" s="270">
        <v>0</v>
      </c>
      <c r="K309" s="270">
        <v>0</v>
      </c>
      <c r="L309" s="269">
        <f t="shared" si="344"/>
        <v>0</v>
      </c>
      <c r="M309" s="217" t="e">
        <f t="shared" si="345"/>
        <v>#DIV/0!</v>
      </c>
      <c r="N309" s="449"/>
      <c r="O309" s="270">
        <v>0</v>
      </c>
      <c r="P309" s="270">
        <v>0</v>
      </c>
      <c r="Q309" s="269">
        <f t="shared" si="346"/>
        <v>0</v>
      </c>
      <c r="R309" s="217" t="e">
        <f t="shared" si="347"/>
        <v>#DIV/0!</v>
      </c>
      <c r="S309" s="443"/>
      <c r="T309" s="424"/>
      <c r="U309" s="270">
        <v>0</v>
      </c>
      <c r="V309" s="270">
        <v>0</v>
      </c>
      <c r="W309" s="148">
        <f t="shared" si="348"/>
        <v>0</v>
      </c>
      <c r="X309" s="427"/>
      <c r="Y309" s="336"/>
    </row>
    <row r="310" spans="1:25" ht="15.75" hidden="1" thickBot="1" x14ac:dyDescent="0.3">
      <c r="A310" s="446"/>
      <c r="B310" s="447"/>
      <c r="C310" s="448"/>
      <c r="D310" s="448"/>
      <c r="E310" s="146" t="s">
        <v>286</v>
      </c>
      <c r="F310" s="233">
        <v>0</v>
      </c>
      <c r="G310" s="233">
        <v>0</v>
      </c>
      <c r="H310" s="147">
        <f t="shared" si="342"/>
        <v>0</v>
      </c>
      <c r="I310" s="217" t="e">
        <f t="shared" si="343"/>
        <v>#DIV/0!</v>
      </c>
      <c r="J310" s="270">
        <v>0</v>
      </c>
      <c r="K310" s="270">
        <v>0</v>
      </c>
      <c r="L310" s="269">
        <f t="shared" si="344"/>
        <v>0</v>
      </c>
      <c r="M310" s="217" t="e">
        <f t="shared" si="345"/>
        <v>#DIV/0!</v>
      </c>
      <c r="N310" s="449"/>
      <c r="O310" s="270">
        <v>0</v>
      </c>
      <c r="P310" s="270">
        <v>0</v>
      </c>
      <c r="Q310" s="269">
        <f t="shared" si="346"/>
        <v>0</v>
      </c>
      <c r="R310" s="217" t="e">
        <f t="shared" si="347"/>
        <v>#DIV/0!</v>
      </c>
      <c r="S310" s="443"/>
      <c r="T310" s="424"/>
      <c r="U310" s="270">
        <v>0</v>
      </c>
      <c r="V310" s="270">
        <v>0</v>
      </c>
      <c r="W310" s="148">
        <f>IFERROR(((V310/U310)*1),0)</f>
        <v>0</v>
      </c>
      <c r="X310" s="427"/>
      <c r="Y310" s="336"/>
    </row>
    <row r="311" spans="1:25" ht="15.75" hidden="1" thickBot="1" x14ac:dyDescent="0.3">
      <c r="A311" s="446"/>
      <c r="B311" s="447"/>
      <c r="C311" s="448"/>
      <c r="D311" s="448"/>
      <c r="E311" s="146" t="s">
        <v>287</v>
      </c>
      <c r="F311" s="233">
        <v>0</v>
      </c>
      <c r="G311" s="233">
        <v>0</v>
      </c>
      <c r="H311" s="147">
        <f t="shared" si="342"/>
        <v>0</v>
      </c>
      <c r="I311" s="217" t="e">
        <f t="shared" si="343"/>
        <v>#DIV/0!</v>
      </c>
      <c r="J311" s="270">
        <v>0</v>
      </c>
      <c r="K311" s="270">
        <v>0</v>
      </c>
      <c r="L311" s="269">
        <f t="shared" si="344"/>
        <v>0</v>
      </c>
      <c r="M311" s="217" t="e">
        <f t="shared" si="345"/>
        <v>#DIV/0!</v>
      </c>
      <c r="N311" s="449"/>
      <c r="O311" s="270">
        <v>0</v>
      </c>
      <c r="P311" s="270">
        <v>0</v>
      </c>
      <c r="Q311" s="269">
        <f t="shared" si="346"/>
        <v>0</v>
      </c>
      <c r="R311" s="217" t="e">
        <f t="shared" si="347"/>
        <v>#DIV/0!</v>
      </c>
      <c r="S311" s="443"/>
      <c r="T311" s="424"/>
      <c r="U311" s="270">
        <v>0</v>
      </c>
      <c r="V311" s="270">
        <v>0</v>
      </c>
      <c r="W311" s="148">
        <f>IFERROR(((V311/U311)*1),0)</f>
        <v>0</v>
      </c>
      <c r="X311" s="445"/>
      <c r="Y311" s="336"/>
    </row>
    <row r="312" spans="1:25" ht="15.75" hidden="1" thickBot="1" x14ac:dyDescent="0.3">
      <c r="A312" s="434" t="s">
        <v>288</v>
      </c>
      <c r="B312" s="435"/>
      <c r="C312" s="436"/>
      <c r="D312" s="266"/>
      <c r="E312" s="149"/>
      <c r="F312" s="235">
        <f>SUM(F307:F311)</f>
        <v>0</v>
      </c>
      <c r="G312" s="235">
        <f t="shared" ref="G312:H312" si="349">SUM(G307:G311)</f>
        <v>0</v>
      </c>
      <c r="H312" s="150">
        <f t="shared" si="349"/>
        <v>0</v>
      </c>
      <c r="I312" s="218">
        <v>1</v>
      </c>
      <c r="J312" s="204">
        <f t="shared" ref="J312:L312" si="350">SUM(J307:J311)</f>
        <v>0</v>
      </c>
      <c r="K312" s="204">
        <f t="shared" si="350"/>
        <v>0</v>
      </c>
      <c r="L312" s="204">
        <f t="shared" si="350"/>
        <v>0</v>
      </c>
      <c r="M312" s="218">
        <v>1</v>
      </c>
      <c r="N312" s="204">
        <f>N307</f>
        <v>0</v>
      </c>
      <c r="O312" s="204">
        <f t="shared" ref="O312:Q312" si="351">SUM(O307:O311)</f>
        <v>0</v>
      </c>
      <c r="P312" s="204">
        <f t="shared" si="351"/>
        <v>0</v>
      </c>
      <c r="Q312" s="204">
        <f t="shared" si="351"/>
        <v>0</v>
      </c>
      <c r="R312" s="218">
        <v>1</v>
      </c>
      <c r="S312" s="204">
        <f>S307</f>
        <v>0</v>
      </c>
      <c r="T312" s="214">
        <f>T307</f>
        <v>0</v>
      </c>
      <c r="U312" s="208">
        <f>SUM(U307:U311)</f>
        <v>0</v>
      </c>
      <c r="V312" s="209">
        <f>SUM(V307:V311)</f>
        <v>0</v>
      </c>
      <c r="W312" s="151">
        <f>IFERROR(((V312/U312)*1),0)</f>
        <v>0</v>
      </c>
      <c r="X312" s="293">
        <f>IFERROR(((1-(1-T312)*W312)*1),0)</f>
        <v>1</v>
      </c>
      <c r="Y312" s="336"/>
    </row>
    <row r="313" spans="1:25" ht="15.75" hidden="1" thickBot="1" x14ac:dyDescent="0.3">
      <c r="A313" s="446">
        <f>A307+1</f>
        <v>52</v>
      </c>
      <c r="B313" s="447"/>
      <c r="C313" s="448"/>
      <c r="D313" s="448"/>
      <c r="E313" s="146" t="s">
        <v>283</v>
      </c>
      <c r="F313" s="233">
        <v>0</v>
      </c>
      <c r="G313" s="233">
        <v>0</v>
      </c>
      <c r="H313" s="147">
        <f>F313+G313</f>
        <v>0</v>
      </c>
      <c r="I313" s="217" t="e">
        <f>H313/$H$318</f>
        <v>#DIV/0!</v>
      </c>
      <c r="J313" s="270">
        <v>0</v>
      </c>
      <c r="K313" s="270">
        <v>0</v>
      </c>
      <c r="L313" s="269">
        <f>J313+K313</f>
        <v>0</v>
      </c>
      <c r="M313" s="217" t="e">
        <f>L313/$L$318</f>
        <v>#DIV/0!</v>
      </c>
      <c r="N313" s="449">
        <v>0</v>
      </c>
      <c r="O313" s="270">
        <v>0</v>
      </c>
      <c r="P313" s="270">
        <v>0</v>
      </c>
      <c r="Q313" s="269">
        <f>O313+P313</f>
        <v>0</v>
      </c>
      <c r="R313" s="217" t="e">
        <f>Q313/$Q$318</f>
        <v>#DIV/0!</v>
      </c>
      <c r="S313" s="443">
        <f>N318-Q318</f>
        <v>0</v>
      </c>
      <c r="T313" s="424">
        <f>IFERROR((S313/N318),0)</f>
        <v>0</v>
      </c>
      <c r="U313" s="270">
        <v>0</v>
      </c>
      <c r="V313" s="270">
        <v>0</v>
      </c>
      <c r="W313" s="148">
        <f>IFERROR(((V313/U313)*1),0)</f>
        <v>0</v>
      </c>
      <c r="X313" s="425"/>
      <c r="Y313" s="336"/>
    </row>
    <row r="314" spans="1:25" ht="15.75" hidden="1" thickBot="1" x14ac:dyDescent="0.3">
      <c r="A314" s="446"/>
      <c r="B314" s="447"/>
      <c r="C314" s="448"/>
      <c r="D314" s="448"/>
      <c r="E314" s="146" t="s">
        <v>284</v>
      </c>
      <c r="F314" s="233">
        <v>0</v>
      </c>
      <c r="G314" s="233">
        <v>0</v>
      </c>
      <c r="H314" s="147">
        <f t="shared" ref="H314:H317" si="352">F314+G314</f>
        <v>0</v>
      </c>
      <c r="I314" s="217" t="e">
        <f t="shared" ref="I314:I317" si="353">H314/$H$318</f>
        <v>#DIV/0!</v>
      </c>
      <c r="J314" s="270">
        <v>0</v>
      </c>
      <c r="K314" s="270">
        <v>0</v>
      </c>
      <c r="L314" s="269">
        <f t="shared" ref="L314:L317" si="354">J314+K314</f>
        <v>0</v>
      </c>
      <c r="M314" s="217" t="e">
        <f t="shared" ref="M314:M317" si="355">L314/$L$318</f>
        <v>#DIV/0!</v>
      </c>
      <c r="N314" s="449"/>
      <c r="O314" s="270">
        <v>0</v>
      </c>
      <c r="P314" s="270">
        <v>0</v>
      </c>
      <c r="Q314" s="269">
        <f t="shared" ref="Q314:Q317" si="356">O314+P314</f>
        <v>0</v>
      </c>
      <c r="R314" s="217" t="e">
        <f t="shared" ref="R314:R317" si="357">Q314/$Q$318</f>
        <v>#DIV/0!</v>
      </c>
      <c r="S314" s="443"/>
      <c r="T314" s="424"/>
      <c r="U314" s="270">
        <v>0</v>
      </c>
      <c r="V314" s="270">
        <v>0</v>
      </c>
      <c r="W314" s="148">
        <f t="shared" ref="W314:W315" si="358">IFERROR(((V314/U314)*1),0)</f>
        <v>0</v>
      </c>
      <c r="X314" s="427"/>
      <c r="Y314" s="336"/>
    </row>
    <row r="315" spans="1:25" ht="15.75" hidden="1" thickBot="1" x14ac:dyDescent="0.3">
      <c r="A315" s="446"/>
      <c r="B315" s="447"/>
      <c r="C315" s="448"/>
      <c r="D315" s="448"/>
      <c r="E315" s="146" t="s">
        <v>285</v>
      </c>
      <c r="F315" s="233">
        <v>0</v>
      </c>
      <c r="G315" s="233">
        <v>0</v>
      </c>
      <c r="H315" s="147">
        <f t="shared" si="352"/>
        <v>0</v>
      </c>
      <c r="I315" s="217" t="e">
        <f t="shared" si="353"/>
        <v>#DIV/0!</v>
      </c>
      <c r="J315" s="270">
        <v>0</v>
      </c>
      <c r="K315" s="270">
        <v>0</v>
      </c>
      <c r="L315" s="269">
        <f t="shared" si="354"/>
        <v>0</v>
      </c>
      <c r="M315" s="217" t="e">
        <f t="shared" si="355"/>
        <v>#DIV/0!</v>
      </c>
      <c r="N315" s="449"/>
      <c r="O315" s="270">
        <v>0</v>
      </c>
      <c r="P315" s="270">
        <v>0</v>
      </c>
      <c r="Q315" s="269">
        <f t="shared" si="356"/>
        <v>0</v>
      </c>
      <c r="R315" s="217" t="e">
        <f t="shared" si="357"/>
        <v>#DIV/0!</v>
      </c>
      <c r="S315" s="443"/>
      <c r="T315" s="424"/>
      <c r="U315" s="270">
        <v>0</v>
      </c>
      <c r="V315" s="270">
        <v>0</v>
      </c>
      <c r="W315" s="148">
        <f t="shared" si="358"/>
        <v>0</v>
      </c>
      <c r="X315" s="427"/>
      <c r="Y315" s="336"/>
    </row>
    <row r="316" spans="1:25" ht="15.75" hidden="1" thickBot="1" x14ac:dyDescent="0.3">
      <c r="A316" s="446"/>
      <c r="B316" s="447"/>
      <c r="C316" s="448"/>
      <c r="D316" s="448"/>
      <c r="E316" s="146" t="s">
        <v>286</v>
      </c>
      <c r="F316" s="233">
        <v>0</v>
      </c>
      <c r="G316" s="233">
        <v>0</v>
      </c>
      <c r="H316" s="147">
        <f t="shared" si="352"/>
        <v>0</v>
      </c>
      <c r="I316" s="217" t="e">
        <f t="shared" si="353"/>
        <v>#DIV/0!</v>
      </c>
      <c r="J316" s="270">
        <v>0</v>
      </c>
      <c r="K316" s="270">
        <v>0</v>
      </c>
      <c r="L316" s="269">
        <f t="shared" si="354"/>
        <v>0</v>
      </c>
      <c r="M316" s="217" t="e">
        <f t="shared" si="355"/>
        <v>#DIV/0!</v>
      </c>
      <c r="N316" s="449"/>
      <c r="O316" s="270">
        <v>0</v>
      </c>
      <c r="P316" s="270">
        <v>0</v>
      </c>
      <c r="Q316" s="269">
        <f t="shared" si="356"/>
        <v>0</v>
      </c>
      <c r="R316" s="217" t="e">
        <f t="shared" si="357"/>
        <v>#DIV/0!</v>
      </c>
      <c r="S316" s="443"/>
      <c r="T316" s="424"/>
      <c r="U316" s="270">
        <v>0</v>
      </c>
      <c r="V316" s="270">
        <v>0</v>
      </c>
      <c r="W316" s="148">
        <f>IFERROR(((V316/U316)*1),0)</f>
        <v>0</v>
      </c>
      <c r="X316" s="427"/>
      <c r="Y316" s="336"/>
    </row>
    <row r="317" spans="1:25" ht="15.75" hidden="1" thickBot="1" x14ac:dyDescent="0.3">
      <c r="A317" s="446"/>
      <c r="B317" s="447"/>
      <c r="C317" s="448"/>
      <c r="D317" s="448"/>
      <c r="E317" s="146" t="s">
        <v>287</v>
      </c>
      <c r="F317" s="233">
        <v>0</v>
      </c>
      <c r="G317" s="233">
        <v>0</v>
      </c>
      <c r="H317" s="147">
        <f t="shared" si="352"/>
        <v>0</v>
      </c>
      <c r="I317" s="217" t="e">
        <f t="shared" si="353"/>
        <v>#DIV/0!</v>
      </c>
      <c r="J317" s="270">
        <v>0</v>
      </c>
      <c r="K317" s="270">
        <v>0</v>
      </c>
      <c r="L317" s="269">
        <f t="shared" si="354"/>
        <v>0</v>
      </c>
      <c r="M317" s="217" t="e">
        <f t="shared" si="355"/>
        <v>#DIV/0!</v>
      </c>
      <c r="N317" s="449"/>
      <c r="O317" s="270">
        <v>0</v>
      </c>
      <c r="P317" s="270">
        <v>0</v>
      </c>
      <c r="Q317" s="269">
        <f t="shared" si="356"/>
        <v>0</v>
      </c>
      <c r="R317" s="217" t="e">
        <f t="shared" si="357"/>
        <v>#DIV/0!</v>
      </c>
      <c r="S317" s="443"/>
      <c r="T317" s="424"/>
      <c r="U317" s="270">
        <v>0</v>
      </c>
      <c r="V317" s="270">
        <v>0</v>
      </c>
      <c r="W317" s="148">
        <f>IFERROR(((V317/U317)*1),0)</f>
        <v>0</v>
      </c>
      <c r="X317" s="445"/>
      <c r="Y317" s="336"/>
    </row>
    <row r="318" spans="1:25" ht="15.75" hidden="1" thickBot="1" x14ac:dyDescent="0.3">
      <c r="A318" s="434" t="s">
        <v>288</v>
      </c>
      <c r="B318" s="435"/>
      <c r="C318" s="436"/>
      <c r="D318" s="266"/>
      <c r="E318" s="149"/>
      <c r="F318" s="235">
        <f>SUM(F313:F317)</f>
        <v>0</v>
      </c>
      <c r="G318" s="235">
        <f t="shared" ref="G318:H318" si="359">SUM(G313:G317)</f>
        <v>0</v>
      </c>
      <c r="H318" s="150">
        <f t="shared" si="359"/>
        <v>0</v>
      </c>
      <c r="I318" s="218">
        <v>1</v>
      </c>
      <c r="J318" s="204">
        <f t="shared" ref="J318:L318" si="360">SUM(J313:J317)</f>
        <v>0</v>
      </c>
      <c r="K318" s="204">
        <f t="shared" si="360"/>
        <v>0</v>
      </c>
      <c r="L318" s="204">
        <f t="shared" si="360"/>
        <v>0</v>
      </c>
      <c r="M318" s="218">
        <v>1</v>
      </c>
      <c r="N318" s="204">
        <f>N313</f>
        <v>0</v>
      </c>
      <c r="O318" s="204">
        <f t="shared" ref="O318:Q318" si="361">SUM(O313:O317)</f>
        <v>0</v>
      </c>
      <c r="P318" s="204">
        <f t="shared" si="361"/>
        <v>0</v>
      </c>
      <c r="Q318" s="204">
        <f t="shared" si="361"/>
        <v>0</v>
      </c>
      <c r="R318" s="218">
        <v>1</v>
      </c>
      <c r="S318" s="204">
        <f>S313</f>
        <v>0</v>
      </c>
      <c r="T318" s="214">
        <f>T313</f>
        <v>0</v>
      </c>
      <c r="U318" s="208">
        <f>SUM(U313:U317)</f>
        <v>0</v>
      </c>
      <c r="V318" s="209">
        <f>SUM(V313:V317)</f>
        <v>0</v>
      </c>
      <c r="W318" s="151">
        <f>IFERROR(((V318/U318)*1),0)</f>
        <v>0</v>
      </c>
      <c r="X318" s="293">
        <f>IFERROR(((1-(1-T318)*W318)*1),0)</f>
        <v>1</v>
      </c>
      <c r="Y318" s="336"/>
    </row>
    <row r="319" spans="1:25" ht="15.75" hidden="1" thickBot="1" x14ac:dyDescent="0.3">
      <c r="A319" s="446">
        <f>A313+1</f>
        <v>53</v>
      </c>
      <c r="B319" s="447"/>
      <c r="C319" s="448"/>
      <c r="D319" s="448"/>
      <c r="E319" s="146" t="s">
        <v>283</v>
      </c>
      <c r="F319" s="233">
        <v>0</v>
      </c>
      <c r="G319" s="233">
        <v>0</v>
      </c>
      <c r="H319" s="147">
        <f>F319+G319</f>
        <v>0</v>
      </c>
      <c r="I319" s="217" t="e">
        <f>H319/$H$324</f>
        <v>#DIV/0!</v>
      </c>
      <c r="J319" s="270">
        <v>0</v>
      </c>
      <c r="K319" s="270">
        <v>0</v>
      </c>
      <c r="L319" s="269">
        <f>J319+K319</f>
        <v>0</v>
      </c>
      <c r="M319" s="217" t="e">
        <f>L319/$L$324</f>
        <v>#DIV/0!</v>
      </c>
      <c r="N319" s="449">
        <v>0</v>
      </c>
      <c r="O319" s="270">
        <v>0</v>
      </c>
      <c r="P319" s="270">
        <v>0</v>
      </c>
      <c r="Q319" s="269">
        <f>O319+P319</f>
        <v>0</v>
      </c>
      <c r="R319" s="217" t="e">
        <f>Q319/$Q$324</f>
        <v>#DIV/0!</v>
      </c>
      <c r="S319" s="443">
        <f>N324-Q324</f>
        <v>0</v>
      </c>
      <c r="T319" s="424">
        <f>IFERROR((S319/N324),0)</f>
        <v>0</v>
      </c>
      <c r="U319" s="270">
        <v>0</v>
      </c>
      <c r="V319" s="270">
        <v>0</v>
      </c>
      <c r="W319" s="148">
        <f>IFERROR(((V319/U319)*1),0)</f>
        <v>0</v>
      </c>
      <c r="X319" s="425"/>
      <c r="Y319" s="336"/>
    </row>
    <row r="320" spans="1:25" ht="15.75" hidden="1" thickBot="1" x14ac:dyDescent="0.3">
      <c r="A320" s="446"/>
      <c r="B320" s="447"/>
      <c r="C320" s="448"/>
      <c r="D320" s="448"/>
      <c r="E320" s="146" t="s">
        <v>284</v>
      </c>
      <c r="F320" s="233">
        <v>0</v>
      </c>
      <c r="G320" s="233">
        <v>0</v>
      </c>
      <c r="H320" s="147">
        <f t="shared" ref="H320:H323" si="362">F320+G320</f>
        <v>0</v>
      </c>
      <c r="I320" s="217" t="e">
        <f t="shared" ref="I320:I323" si="363">H320/$H$324</f>
        <v>#DIV/0!</v>
      </c>
      <c r="J320" s="270">
        <v>0</v>
      </c>
      <c r="K320" s="270">
        <v>0</v>
      </c>
      <c r="L320" s="269">
        <f t="shared" ref="L320:L323" si="364">J320+K320</f>
        <v>0</v>
      </c>
      <c r="M320" s="217" t="e">
        <f t="shared" ref="M320:M323" si="365">L320/$L$324</f>
        <v>#DIV/0!</v>
      </c>
      <c r="N320" s="449"/>
      <c r="O320" s="270">
        <v>0</v>
      </c>
      <c r="P320" s="270">
        <v>0</v>
      </c>
      <c r="Q320" s="269">
        <f t="shared" ref="Q320:Q323" si="366">O320+P320</f>
        <v>0</v>
      </c>
      <c r="R320" s="217" t="e">
        <f t="shared" ref="R320:R323" si="367">Q320/$Q$324</f>
        <v>#DIV/0!</v>
      </c>
      <c r="S320" s="443"/>
      <c r="T320" s="424"/>
      <c r="U320" s="270">
        <v>0</v>
      </c>
      <c r="V320" s="270">
        <v>0</v>
      </c>
      <c r="W320" s="148">
        <f t="shared" ref="W320:W321" si="368">IFERROR(((V320/U320)*1),0)</f>
        <v>0</v>
      </c>
      <c r="X320" s="427"/>
      <c r="Y320" s="336"/>
    </row>
    <row r="321" spans="1:25" ht="15.75" hidden="1" thickBot="1" x14ac:dyDescent="0.3">
      <c r="A321" s="446"/>
      <c r="B321" s="447"/>
      <c r="C321" s="448"/>
      <c r="D321" s="448"/>
      <c r="E321" s="146" t="s">
        <v>285</v>
      </c>
      <c r="F321" s="233">
        <v>0</v>
      </c>
      <c r="G321" s="233">
        <v>0</v>
      </c>
      <c r="H321" s="147">
        <f t="shared" si="362"/>
        <v>0</v>
      </c>
      <c r="I321" s="217" t="e">
        <f t="shared" si="363"/>
        <v>#DIV/0!</v>
      </c>
      <c r="J321" s="270">
        <v>0</v>
      </c>
      <c r="K321" s="270">
        <v>0</v>
      </c>
      <c r="L321" s="269">
        <f t="shared" si="364"/>
        <v>0</v>
      </c>
      <c r="M321" s="217" t="e">
        <f t="shared" si="365"/>
        <v>#DIV/0!</v>
      </c>
      <c r="N321" s="449"/>
      <c r="O321" s="270">
        <v>0</v>
      </c>
      <c r="P321" s="270">
        <v>0</v>
      </c>
      <c r="Q321" s="269">
        <f t="shared" si="366"/>
        <v>0</v>
      </c>
      <c r="R321" s="217" t="e">
        <f t="shared" si="367"/>
        <v>#DIV/0!</v>
      </c>
      <c r="S321" s="443"/>
      <c r="T321" s="424"/>
      <c r="U321" s="270">
        <v>0</v>
      </c>
      <c r="V321" s="270">
        <v>0</v>
      </c>
      <c r="W321" s="148">
        <f t="shared" si="368"/>
        <v>0</v>
      </c>
      <c r="X321" s="427"/>
      <c r="Y321" s="336"/>
    </row>
    <row r="322" spans="1:25" ht="15.75" hidden="1" thickBot="1" x14ac:dyDescent="0.3">
      <c r="A322" s="446"/>
      <c r="B322" s="447"/>
      <c r="C322" s="448"/>
      <c r="D322" s="448"/>
      <c r="E322" s="146" t="s">
        <v>286</v>
      </c>
      <c r="F322" s="233">
        <v>0</v>
      </c>
      <c r="G322" s="233">
        <v>0</v>
      </c>
      <c r="H322" s="147">
        <f t="shared" si="362"/>
        <v>0</v>
      </c>
      <c r="I322" s="217" t="e">
        <f t="shared" si="363"/>
        <v>#DIV/0!</v>
      </c>
      <c r="J322" s="270">
        <v>0</v>
      </c>
      <c r="K322" s="270">
        <v>0</v>
      </c>
      <c r="L322" s="269">
        <f t="shared" si="364"/>
        <v>0</v>
      </c>
      <c r="M322" s="217" t="e">
        <f t="shared" si="365"/>
        <v>#DIV/0!</v>
      </c>
      <c r="N322" s="449"/>
      <c r="O322" s="270">
        <v>0</v>
      </c>
      <c r="P322" s="270">
        <v>0</v>
      </c>
      <c r="Q322" s="269">
        <f t="shared" si="366"/>
        <v>0</v>
      </c>
      <c r="R322" s="217" t="e">
        <f t="shared" si="367"/>
        <v>#DIV/0!</v>
      </c>
      <c r="S322" s="443"/>
      <c r="T322" s="424"/>
      <c r="U322" s="270">
        <v>0</v>
      </c>
      <c r="V322" s="270">
        <v>0</v>
      </c>
      <c r="W322" s="148">
        <f>IFERROR(((V322/U322)*1),0)</f>
        <v>0</v>
      </c>
      <c r="X322" s="427"/>
      <c r="Y322" s="336"/>
    </row>
    <row r="323" spans="1:25" ht="15.75" hidden="1" thickBot="1" x14ac:dyDescent="0.3">
      <c r="A323" s="446"/>
      <c r="B323" s="447"/>
      <c r="C323" s="448"/>
      <c r="D323" s="448"/>
      <c r="E323" s="146" t="s">
        <v>287</v>
      </c>
      <c r="F323" s="233">
        <v>0</v>
      </c>
      <c r="G323" s="233">
        <v>0</v>
      </c>
      <c r="H323" s="147">
        <f t="shared" si="362"/>
        <v>0</v>
      </c>
      <c r="I323" s="217" t="e">
        <f t="shared" si="363"/>
        <v>#DIV/0!</v>
      </c>
      <c r="J323" s="270">
        <v>0</v>
      </c>
      <c r="K323" s="270">
        <v>0</v>
      </c>
      <c r="L323" s="269">
        <f t="shared" si="364"/>
        <v>0</v>
      </c>
      <c r="M323" s="217" t="e">
        <f t="shared" si="365"/>
        <v>#DIV/0!</v>
      </c>
      <c r="N323" s="449"/>
      <c r="O323" s="270">
        <v>0</v>
      </c>
      <c r="P323" s="270">
        <v>0</v>
      </c>
      <c r="Q323" s="269">
        <f t="shared" si="366"/>
        <v>0</v>
      </c>
      <c r="R323" s="217" t="e">
        <f t="shared" si="367"/>
        <v>#DIV/0!</v>
      </c>
      <c r="S323" s="443"/>
      <c r="T323" s="424"/>
      <c r="U323" s="270">
        <v>0</v>
      </c>
      <c r="V323" s="270">
        <v>0</v>
      </c>
      <c r="W323" s="148">
        <f>IFERROR(((V323/U323)*1),0)</f>
        <v>0</v>
      </c>
      <c r="X323" s="445"/>
      <c r="Y323" s="336"/>
    </row>
    <row r="324" spans="1:25" ht="15.75" hidden="1" thickBot="1" x14ac:dyDescent="0.3">
      <c r="A324" s="434" t="s">
        <v>288</v>
      </c>
      <c r="B324" s="435"/>
      <c r="C324" s="436"/>
      <c r="D324" s="266"/>
      <c r="E324" s="149"/>
      <c r="F324" s="235">
        <f>SUM(F319:F323)</f>
        <v>0</v>
      </c>
      <c r="G324" s="235">
        <f t="shared" ref="G324:H324" si="369">SUM(G319:G323)</f>
        <v>0</v>
      </c>
      <c r="H324" s="150">
        <f t="shared" si="369"/>
        <v>0</v>
      </c>
      <c r="I324" s="218">
        <v>1</v>
      </c>
      <c r="J324" s="204">
        <f t="shared" ref="J324:L324" si="370">SUM(J319:J323)</f>
        <v>0</v>
      </c>
      <c r="K324" s="204">
        <f t="shared" si="370"/>
        <v>0</v>
      </c>
      <c r="L324" s="204">
        <f t="shared" si="370"/>
        <v>0</v>
      </c>
      <c r="M324" s="218">
        <v>1</v>
      </c>
      <c r="N324" s="204">
        <f>N319</f>
        <v>0</v>
      </c>
      <c r="O324" s="204">
        <f t="shared" ref="O324:Q324" si="371">SUM(O319:O323)</f>
        <v>0</v>
      </c>
      <c r="P324" s="204">
        <f t="shared" si="371"/>
        <v>0</v>
      </c>
      <c r="Q324" s="204">
        <f t="shared" si="371"/>
        <v>0</v>
      </c>
      <c r="R324" s="218">
        <v>1</v>
      </c>
      <c r="S324" s="204">
        <f>S319</f>
        <v>0</v>
      </c>
      <c r="T324" s="214">
        <f>T319</f>
        <v>0</v>
      </c>
      <c r="U324" s="208">
        <f>SUM(U319:U323)</f>
        <v>0</v>
      </c>
      <c r="V324" s="209">
        <f>SUM(V319:V323)</f>
        <v>0</v>
      </c>
      <c r="W324" s="151">
        <f>IFERROR(((V324/U324)*1),0)</f>
        <v>0</v>
      </c>
      <c r="X324" s="293">
        <f>IFERROR(((1-(1-T324)*W324)*1),0)</f>
        <v>1</v>
      </c>
      <c r="Y324" s="336"/>
    </row>
    <row r="325" spans="1:25" ht="15.75" hidden="1" thickBot="1" x14ac:dyDescent="0.3">
      <c r="A325" s="446">
        <f>A319+1</f>
        <v>54</v>
      </c>
      <c r="B325" s="447"/>
      <c r="C325" s="448"/>
      <c r="D325" s="448"/>
      <c r="E325" s="146" t="s">
        <v>283</v>
      </c>
      <c r="F325" s="233">
        <v>0</v>
      </c>
      <c r="G325" s="233">
        <v>0</v>
      </c>
      <c r="H325" s="147">
        <f>F325+G325</f>
        <v>0</v>
      </c>
      <c r="I325" s="217" t="e">
        <f>H325/$H$330</f>
        <v>#DIV/0!</v>
      </c>
      <c r="J325" s="270">
        <v>0</v>
      </c>
      <c r="K325" s="270">
        <v>0</v>
      </c>
      <c r="L325" s="269">
        <f>J325+K325</f>
        <v>0</v>
      </c>
      <c r="M325" s="217" t="e">
        <f>L325/$L$330</f>
        <v>#DIV/0!</v>
      </c>
      <c r="N325" s="449">
        <v>0</v>
      </c>
      <c r="O325" s="270">
        <v>0</v>
      </c>
      <c r="P325" s="270">
        <v>0</v>
      </c>
      <c r="Q325" s="269">
        <f>O325+P325</f>
        <v>0</v>
      </c>
      <c r="R325" s="217" t="e">
        <f>Q325/$Q$330</f>
        <v>#DIV/0!</v>
      </c>
      <c r="S325" s="443">
        <f>N330-Q330</f>
        <v>0</v>
      </c>
      <c r="T325" s="424">
        <f>IFERROR((S325/N330),0)</f>
        <v>0</v>
      </c>
      <c r="U325" s="270">
        <v>0</v>
      </c>
      <c r="V325" s="270">
        <v>0</v>
      </c>
      <c r="W325" s="148">
        <f>IFERROR(((V325/U325)*1),0)</f>
        <v>0</v>
      </c>
      <c r="X325" s="425"/>
      <c r="Y325" s="336"/>
    </row>
    <row r="326" spans="1:25" ht="15.75" hidden="1" thickBot="1" x14ac:dyDescent="0.3">
      <c r="A326" s="446"/>
      <c r="B326" s="447"/>
      <c r="C326" s="448"/>
      <c r="D326" s="448"/>
      <c r="E326" s="146" t="s">
        <v>284</v>
      </c>
      <c r="F326" s="233">
        <v>0</v>
      </c>
      <c r="G326" s="233">
        <v>0</v>
      </c>
      <c r="H326" s="147">
        <f t="shared" ref="H326:H329" si="372">F326+G326</f>
        <v>0</v>
      </c>
      <c r="I326" s="217" t="e">
        <f t="shared" ref="I326:I329" si="373">H326/$H$330</f>
        <v>#DIV/0!</v>
      </c>
      <c r="J326" s="270">
        <v>0</v>
      </c>
      <c r="K326" s="270">
        <v>0</v>
      </c>
      <c r="L326" s="269">
        <f t="shared" ref="L326:L329" si="374">J326+K326</f>
        <v>0</v>
      </c>
      <c r="M326" s="217" t="e">
        <f t="shared" ref="M326:M329" si="375">L326/$L$330</f>
        <v>#DIV/0!</v>
      </c>
      <c r="N326" s="449"/>
      <c r="O326" s="270">
        <v>0</v>
      </c>
      <c r="P326" s="270">
        <v>0</v>
      </c>
      <c r="Q326" s="269">
        <f t="shared" ref="Q326:Q329" si="376">O326+P326</f>
        <v>0</v>
      </c>
      <c r="R326" s="217" t="e">
        <f t="shared" ref="R326:R329" si="377">Q326/$Q$330</f>
        <v>#DIV/0!</v>
      </c>
      <c r="S326" s="443"/>
      <c r="T326" s="424"/>
      <c r="U326" s="270">
        <v>0</v>
      </c>
      <c r="V326" s="270">
        <v>0</v>
      </c>
      <c r="W326" s="148">
        <f t="shared" ref="W326:W327" si="378">IFERROR(((V326/U326)*1),0)</f>
        <v>0</v>
      </c>
      <c r="X326" s="427"/>
      <c r="Y326" s="336"/>
    </row>
    <row r="327" spans="1:25" ht="15.75" hidden="1" thickBot="1" x14ac:dyDescent="0.3">
      <c r="A327" s="446"/>
      <c r="B327" s="447"/>
      <c r="C327" s="448"/>
      <c r="D327" s="448"/>
      <c r="E327" s="146" t="s">
        <v>285</v>
      </c>
      <c r="F327" s="233">
        <v>0</v>
      </c>
      <c r="G327" s="233">
        <v>0</v>
      </c>
      <c r="H327" s="147">
        <f t="shared" si="372"/>
        <v>0</v>
      </c>
      <c r="I327" s="217" t="e">
        <f t="shared" si="373"/>
        <v>#DIV/0!</v>
      </c>
      <c r="J327" s="270">
        <v>0</v>
      </c>
      <c r="K327" s="270">
        <v>0</v>
      </c>
      <c r="L327" s="269">
        <f t="shared" si="374"/>
        <v>0</v>
      </c>
      <c r="M327" s="217" t="e">
        <f t="shared" si="375"/>
        <v>#DIV/0!</v>
      </c>
      <c r="N327" s="449"/>
      <c r="O327" s="270">
        <v>0</v>
      </c>
      <c r="P327" s="270">
        <v>0</v>
      </c>
      <c r="Q327" s="269">
        <f t="shared" si="376"/>
        <v>0</v>
      </c>
      <c r="R327" s="217" t="e">
        <f t="shared" si="377"/>
        <v>#DIV/0!</v>
      </c>
      <c r="S327" s="443"/>
      <c r="T327" s="424"/>
      <c r="U327" s="270">
        <v>0</v>
      </c>
      <c r="V327" s="270">
        <v>0</v>
      </c>
      <c r="W327" s="148">
        <f t="shared" si="378"/>
        <v>0</v>
      </c>
      <c r="X327" s="427"/>
      <c r="Y327" s="336"/>
    </row>
    <row r="328" spans="1:25" ht="15.75" hidden="1" thickBot="1" x14ac:dyDescent="0.3">
      <c r="A328" s="446"/>
      <c r="B328" s="447"/>
      <c r="C328" s="448"/>
      <c r="D328" s="448"/>
      <c r="E328" s="146" t="s">
        <v>286</v>
      </c>
      <c r="F328" s="233">
        <v>0</v>
      </c>
      <c r="G328" s="233">
        <v>0</v>
      </c>
      <c r="H328" s="147">
        <f t="shared" si="372"/>
        <v>0</v>
      </c>
      <c r="I328" s="217" t="e">
        <f t="shared" si="373"/>
        <v>#DIV/0!</v>
      </c>
      <c r="J328" s="270">
        <v>0</v>
      </c>
      <c r="K328" s="270">
        <v>0</v>
      </c>
      <c r="L328" s="269">
        <f t="shared" si="374"/>
        <v>0</v>
      </c>
      <c r="M328" s="217" t="e">
        <f t="shared" si="375"/>
        <v>#DIV/0!</v>
      </c>
      <c r="N328" s="449"/>
      <c r="O328" s="270">
        <v>0</v>
      </c>
      <c r="P328" s="270">
        <v>0</v>
      </c>
      <c r="Q328" s="269">
        <f t="shared" si="376"/>
        <v>0</v>
      </c>
      <c r="R328" s="217" t="e">
        <f t="shared" si="377"/>
        <v>#DIV/0!</v>
      </c>
      <c r="S328" s="443"/>
      <c r="T328" s="424"/>
      <c r="U328" s="270">
        <v>0</v>
      </c>
      <c r="V328" s="270">
        <v>0</v>
      </c>
      <c r="W328" s="148">
        <f>IFERROR(((V328/U328)*1),0)</f>
        <v>0</v>
      </c>
      <c r="X328" s="427"/>
      <c r="Y328" s="336"/>
    </row>
    <row r="329" spans="1:25" ht="15.75" hidden="1" thickBot="1" x14ac:dyDescent="0.3">
      <c r="A329" s="446"/>
      <c r="B329" s="447"/>
      <c r="C329" s="448"/>
      <c r="D329" s="448"/>
      <c r="E329" s="146" t="s">
        <v>287</v>
      </c>
      <c r="F329" s="233">
        <v>0</v>
      </c>
      <c r="G329" s="233">
        <v>0</v>
      </c>
      <c r="H329" s="147">
        <f t="shared" si="372"/>
        <v>0</v>
      </c>
      <c r="I329" s="217" t="e">
        <f t="shared" si="373"/>
        <v>#DIV/0!</v>
      </c>
      <c r="J329" s="270">
        <v>0</v>
      </c>
      <c r="K329" s="270">
        <v>0</v>
      </c>
      <c r="L329" s="269">
        <f t="shared" si="374"/>
        <v>0</v>
      </c>
      <c r="M329" s="217" t="e">
        <f t="shared" si="375"/>
        <v>#DIV/0!</v>
      </c>
      <c r="N329" s="449"/>
      <c r="O329" s="270">
        <v>0</v>
      </c>
      <c r="P329" s="270">
        <v>0</v>
      </c>
      <c r="Q329" s="269">
        <f t="shared" si="376"/>
        <v>0</v>
      </c>
      <c r="R329" s="217" t="e">
        <f t="shared" si="377"/>
        <v>#DIV/0!</v>
      </c>
      <c r="S329" s="443"/>
      <c r="T329" s="424"/>
      <c r="U329" s="270">
        <v>0</v>
      </c>
      <c r="V329" s="270">
        <v>0</v>
      </c>
      <c r="W329" s="148">
        <f>IFERROR(((V329/U329)*1),0)</f>
        <v>0</v>
      </c>
      <c r="X329" s="445"/>
      <c r="Y329" s="336"/>
    </row>
    <row r="330" spans="1:25" ht="15.75" hidden="1" thickBot="1" x14ac:dyDescent="0.3">
      <c r="A330" s="434" t="s">
        <v>288</v>
      </c>
      <c r="B330" s="435"/>
      <c r="C330" s="436"/>
      <c r="D330" s="266"/>
      <c r="E330" s="149"/>
      <c r="F330" s="235">
        <f>SUM(F325:F329)</f>
        <v>0</v>
      </c>
      <c r="G330" s="235">
        <f t="shared" ref="G330:H330" si="379">SUM(G325:G329)</f>
        <v>0</v>
      </c>
      <c r="H330" s="150">
        <f t="shared" si="379"/>
        <v>0</v>
      </c>
      <c r="I330" s="218">
        <v>1</v>
      </c>
      <c r="J330" s="204">
        <f t="shared" ref="J330:L330" si="380">SUM(J325:J329)</f>
        <v>0</v>
      </c>
      <c r="K330" s="204">
        <f t="shared" si="380"/>
        <v>0</v>
      </c>
      <c r="L330" s="204">
        <f t="shared" si="380"/>
        <v>0</v>
      </c>
      <c r="M330" s="218">
        <v>1</v>
      </c>
      <c r="N330" s="204">
        <f>N325</f>
        <v>0</v>
      </c>
      <c r="O330" s="204">
        <f t="shared" ref="O330:Q330" si="381">SUM(O325:O329)</f>
        <v>0</v>
      </c>
      <c r="P330" s="204">
        <f t="shared" si="381"/>
        <v>0</v>
      </c>
      <c r="Q330" s="204">
        <f t="shared" si="381"/>
        <v>0</v>
      </c>
      <c r="R330" s="218">
        <v>1</v>
      </c>
      <c r="S330" s="204">
        <f>S325</f>
        <v>0</v>
      </c>
      <c r="T330" s="214">
        <f>T325</f>
        <v>0</v>
      </c>
      <c r="U330" s="208">
        <f>SUM(U325:U329)</f>
        <v>0</v>
      </c>
      <c r="V330" s="209">
        <f>SUM(V325:V329)</f>
        <v>0</v>
      </c>
      <c r="W330" s="151">
        <f>IFERROR(((V330/U330)*1),0)</f>
        <v>0</v>
      </c>
      <c r="X330" s="293">
        <f>IFERROR(((1-(1-T330)*W330)*1),0)</f>
        <v>1</v>
      </c>
      <c r="Y330" s="336"/>
    </row>
    <row r="331" spans="1:25" ht="15.75" hidden="1" thickBot="1" x14ac:dyDescent="0.3">
      <c r="A331" s="446">
        <f>A325+1</f>
        <v>55</v>
      </c>
      <c r="B331" s="447"/>
      <c r="C331" s="448"/>
      <c r="D331" s="448"/>
      <c r="E331" s="146" t="s">
        <v>283</v>
      </c>
      <c r="F331" s="233">
        <v>0</v>
      </c>
      <c r="G331" s="233">
        <v>0</v>
      </c>
      <c r="H331" s="147">
        <f>F331+G331</f>
        <v>0</v>
      </c>
      <c r="I331" s="217" t="e">
        <f>H331/$H$336</f>
        <v>#DIV/0!</v>
      </c>
      <c r="J331" s="270">
        <v>0</v>
      </c>
      <c r="K331" s="270">
        <v>0</v>
      </c>
      <c r="L331" s="269">
        <f>J331+K331</f>
        <v>0</v>
      </c>
      <c r="M331" s="217" t="e">
        <f>L331/$L$336</f>
        <v>#DIV/0!</v>
      </c>
      <c r="N331" s="449">
        <v>0</v>
      </c>
      <c r="O331" s="270">
        <v>0</v>
      </c>
      <c r="P331" s="270">
        <v>0</v>
      </c>
      <c r="Q331" s="269">
        <f>O331+P331</f>
        <v>0</v>
      </c>
      <c r="R331" s="217" t="e">
        <f>Q331/$Q$336</f>
        <v>#DIV/0!</v>
      </c>
      <c r="S331" s="443">
        <f>N336-Q336</f>
        <v>0</v>
      </c>
      <c r="T331" s="424">
        <f>IFERROR((S331/N336),0)</f>
        <v>0</v>
      </c>
      <c r="U331" s="270">
        <v>0</v>
      </c>
      <c r="V331" s="270">
        <v>0</v>
      </c>
      <c r="W331" s="148">
        <f>IFERROR(((V331/U331)*1),0)</f>
        <v>0</v>
      </c>
      <c r="X331" s="425"/>
      <c r="Y331" s="336"/>
    </row>
    <row r="332" spans="1:25" ht="15.75" hidden="1" thickBot="1" x14ac:dyDescent="0.3">
      <c r="A332" s="446"/>
      <c r="B332" s="447"/>
      <c r="C332" s="448"/>
      <c r="D332" s="448"/>
      <c r="E332" s="146" t="s">
        <v>284</v>
      </c>
      <c r="F332" s="233">
        <v>0</v>
      </c>
      <c r="G332" s="233">
        <v>0</v>
      </c>
      <c r="H332" s="147">
        <f t="shared" ref="H332:H335" si="382">F332+G332</f>
        <v>0</v>
      </c>
      <c r="I332" s="217" t="e">
        <f t="shared" ref="I332:I335" si="383">H332/$H$336</f>
        <v>#DIV/0!</v>
      </c>
      <c r="J332" s="270">
        <v>0</v>
      </c>
      <c r="K332" s="270">
        <v>0</v>
      </c>
      <c r="L332" s="269">
        <f t="shared" ref="L332:L335" si="384">J332+K332</f>
        <v>0</v>
      </c>
      <c r="M332" s="217" t="e">
        <f t="shared" ref="M332:M335" si="385">L332/$L$336</f>
        <v>#DIV/0!</v>
      </c>
      <c r="N332" s="449"/>
      <c r="O332" s="270">
        <v>0</v>
      </c>
      <c r="P332" s="270">
        <v>0</v>
      </c>
      <c r="Q332" s="269">
        <f t="shared" ref="Q332:Q335" si="386">O332+P332</f>
        <v>0</v>
      </c>
      <c r="R332" s="217" t="e">
        <f t="shared" ref="R332:R335" si="387">Q332/$Q$336</f>
        <v>#DIV/0!</v>
      </c>
      <c r="S332" s="443"/>
      <c r="T332" s="424"/>
      <c r="U332" s="270">
        <v>0</v>
      </c>
      <c r="V332" s="270">
        <v>0</v>
      </c>
      <c r="W332" s="148">
        <f t="shared" ref="W332:W333" si="388">IFERROR(((V332/U332)*1),0)</f>
        <v>0</v>
      </c>
      <c r="X332" s="427"/>
      <c r="Y332" s="336"/>
    </row>
    <row r="333" spans="1:25" ht="15.75" hidden="1" thickBot="1" x14ac:dyDescent="0.3">
      <c r="A333" s="446"/>
      <c r="B333" s="447"/>
      <c r="C333" s="448"/>
      <c r="D333" s="448"/>
      <c r="E333" s="146" t="s">
        <v>285</v>
      </c>
      <c r="F333" s="233">
        <v>0</v>
      </c>
      <c r="G333" s="233">
        <v>0</v>
      </c>
      <c r="H333" s="147">
        <f t="shared" si="382"/>
        <v>0</v>
      </c>
      <c r="I333" s="217" t="e">
        <f t="shared" si="383"/>
        <v>#DIV/0!</v>
      </c>
      <c r="J333" s="270">
        <v>0</v>
      </c>
      <c r="K333" s="270">
        <v>0</v>
      </c>
      <c r="L333" s="269">
        <f t="shared" si="384"/>
        <v>0</v>
      </c>
      <c r="M333" s="217" t="e">
        <f t="shared" si="385"/>
        <v>#DIV/0!</v>
      </c>
      <c r="N333" s="449"/>
      <c r="O333" s="270">
        <v>0</v>
      </c>
      <c r="P333" s="270">
        <v>0</v>
      </c>
      <c r="Q333" s="269">
        <f t="shared" si="386"/>
        <v>0</v>
      </c>
      <c r="R333" s="217" t="e">
        <f t="shared" si="387"/>
        <v>#DIV/0!</v>
      </c>
      <c r="S333" s="443"/>
      <c r="T333" s="424"/>
      <c r="U333" s="270">
        <v>0</v>
      </c>
      <c r="V333" s="270">
        <v>0</v>
      </c>
      <c r="W333" s="148">
        <f t="shared" si="388"/>
        <v>0</v>
      </c>
      <c r="X333" s="427"/>
      <c r="Y333" s="336"/>
    </row>
    <row r="334" spans="1:25" ht="15.75" hidden="1" thickBot="1" x14ac:dyDescent="0.3">
      <c r="A334" s="446"/>
      <c r="B334" s="447"/>
      <c r="C334" s="448"/>
      <c r="D334" s="448"/>
      <c r="E334" s="146" t="s">
        <v>286</v>
      </c>
      <c r="F334" s="233">
        <v>0</v>
      </c>
      <c r="G334" s="233">
        <v>0</v>
      </c>
      <c r="H334" s="147">
        <f t="shared" si="382"/>
        <v>0</v>
      </c>
      <c r="I334" s="217" t="e">
        <f t="shared" si="383"/>
        <v>#DIV/0!</v>
      </c>
      <c r="J334" s="270">
        <v>0</v>
      </c>
      <c r="K334" s="270">
        <v>0</v>
      </c>
      <c r="L334" s="269">
        <f t="shared" si="384"/>
        <v>0</v>
      </c>
      <c r="M334" s="217" t="e">
        <f t="shared" si="385"/>
        <v>#DIV/0!</v>
      </c>
      <c r="N334" s="449"/>
      <c r="O334" s="270">
        <v>0</v>
      </c>
      <c r="P334" s="270">
        <v>0</v>
      </c>
      <c r="Q334" s="269">
        <f t="shared" si="386"/>
        <v>0</v>
      </c>
      <c r="R334" s="217" t="e">
        <f t="shared" si="387"/>
        <v>#DIV/0!</v>
      </c>
      <c r="S334" s="443"/>
      <c r="T334" s="424"/>
      <c r="U334" s="270">
        <v>0</v>
      </c>
      <c r="V334" s="270">
        <v>0</v>
      </c>
      <c r="W334" s="148">
        <f>IFERROR(((V334/U334)*1),0)</f>
        <v>0</v>
      </c>
      <c r="X334" s="427"/>
      <c r="Y334" s="336"/>
    </row>
    <row r="335" spans="1:25" ht="15.75" hidden="1" thickBot="1" x14ac:dyDescent="0.3">
      <c r="A335" s="446"/>
      <c r="B335" s="447"/>
      <c r="C335" s="448"/>
      <c r="D335" s="448"/>
      <c r="E335" s="146" t="s">
        <v>287</v>
      </c>
      <c r="F335" s="233">
        <v>0</v>
      </c>
      <c r="G335" s="233">
        <v>0</v>
      </c>
      <c r="H335" s="147">
        <f t="shared" si="382"/>
        <v>0</v>
      </c>
      <c r="I335" s="217" t="e">
        <f t="shared" si="383"/>
        <v>#DIV/0!</v>
      </c>
      <c r="J335" s="270">
        <v>0</v>
      </c>
      <c r="K335" s="270">
        <v>0</v>
      </c>
      <c r="L335" s="269">
        <f t="shared" si="384"/>
        <v>0</v>
      </c>
      <c r="M335" s="217" t="e">
        <f t="shared" si="385"/>
        <v>#DIV/0!</v>
      </c>
      <c r="N335" s="449"/>
      <c r="O335" s="270">
        <v>0</v>
      </c>
      <c r="P335" s="270">
        <v>0</v>
      </c>
      <c r="Q335" s="269">
        <f t="shared" si="386"/>
        <v>0</v>
      </c>
      <c r="R335" s="217" t="e">
        <f t="shared" si="387"/>
        <v>#DIV/0!</v>
      </c>
      <c r="S335" s="443"/>
      <c r="T335" s="424"/>
      <c r="U335" s="270">
        <v>0</v>
      </c>
      <c r="V335" s="270">
        <v>0</v>
      </c>
      <c r="W335" s="148">
        <f>IFERROR(((V335/U335)*1),0)</f>
        <v>0</v>
      </c>
      <c r="X335" s="445"/>
      <c r="Y335" s="336"/>
    </row>
    <row r="336" spans="1:25" ht="15.75" hidden="1" thickBot="1" x14ac:dyDescent="0.3">
      <c r="A336" s="434" t="s">
        <v>288</v>
      </c>
      <c r="B336" s="435"/>
      <c r="C336" s="436"/>
      <c r="D336" s="266"/>
      <c r="E336" s="149"/>
      <c r="F336" s="235">
        <f>SUM(F331:F335)</f>
        <v>0</v>
      </c>
      <c r="G336" s="235">
        <f t="shared" ref="G336:H336" si="389">SUM(G331:G335)</f>
        <v>0</v>
      </c>
      <c r="H336" s="150">
        <f t="shared" si="389"/>
        <v>0</v>
      </c>
      <c r="I336" s="218">
        <v>1</v>
      </c>
      <c r="J336" s="204">
        <f t="shared" ref="J336:L336" si="390">SUM(J331:J335)</f>
        <v>0</v>
      </c>
      <c r="K336" s="204">
        <f t="shared" si="390"/>
        <v>0</v>
      </c>
      <c r="L336" s="204">
        <f t="shared" si="390"/>
        <v>0</v>
      </c>
      <c r="M336" s="218">
        <v>1</v>
      </c>
      <c r="N336" s="204">
        <f>N331</f>
        <v>0</v>
      </c>
      <c r="O336" s="204">
        <f t="shared" ref="O336:Q336" si="391">SUM(O331:O335)</f>
        <v>0</v>
      </c>
      <c r="P336" s="204">
        <f t="shared" si="391"/>
        <v>0</v>
      </c>
      <c r="Q336" s="204">
        <f t="shared" si="391"/>
        <v>0</v>
      </c>
      <c r="R336" s="218">
        <v>1</v>
      </c>
      <c r="S336" s="204">
        <f>S331</f>
        <v>0</v>
      </c>
      <c r="T336" s="214">
        <f>T331</f>
        <v>0</v>
      </c>
      <c r="U336" s="208">
        <f>SUM(U331:U335)</f>
        <v>0</v>
      </c>
      <c r="V336" s="209">
        <f>SUM(V331:V335)</f>
        <v>0</v>
      </c>
      <c r="W336" s="151">
        <f>IFERROR(((V336/U336)*1),0)</f>
        <v>0</v>
      </c>
      <c r="X336" s="293">
        <f>IFERROR(((1-(1-T336)*W336)*1),0)</f>
        <v>1</v>
      </c>
      <c r="Y336" s="336"/>
    </row>
    <row r="337" spans="1:25" ht="15.75" hidden="1" thickBot="1" x14ac:dyDescent="0.3">
      <c r="A337" s="446">
        <f>A331+1</f>
        <v>56</v>
      </c>
      <c r="B337" s="447"/>
      <c r="C337" s="448"/>
      <c r="D337" s="448"/>
      <c r="E337" s="146" t="s">
        <v>283</v>
      </c>
      <c r="F337" s="233">
        <v>0</v>
      </c>
      <c r="G337" s="233">
        <v>0</v>
      </c>
      <c r="H337" s="147">
        <f>F337+G337</f>
        <v>0</v>
      </c>
      <c r="I337" s="217" t="e">
        <f>H337/$H$342</f>
        <v>#DIV/0!</v>
      </c>
      <c r="J337" s="270">
        <v>0</v>
      </c>
      <c r="K337" s="270">
        <v>0</v>
      </c>
      <c r="L337" s="269">
        <f>J337+K337</f>
        <v>0</v>
      </c>
      <c r="M337" s="217" t="e">
        <f>L337/$L$342</f>
        <v>#DIV/0!</v>
      </c>
      <c r="N337" s="449">
        <v>0</v>
      </c>
      <c r="O337" s="270">
        <v>0</v>
      </c>
      <c r="P337" s="270">
        <v>0</v>
      </c>
      <c r="Q337" s="269">
        <f>O337+P337</f>
        <v>0</v>
      </c>
      <c r="R337" s="217" t="e">
        <f>Q337/$Q$342</f>
        <v>#DIV/0!</v>
      </c>
      <c r="S337" s="443">
        <f>N342-Q342</f>
        <v>0</v>
      </c>
      <c r="T337" s="424">
        <f>IFERROR((S337/N342),0)</f>
        <v>0</v>
      </c>
      <c r="U337" s="270">
        <v>0</v>
      </c>
      <c r="V337" s="270">
        <v>0</v>
      </c>
      <c r="W337" s="148">
        <f>IFERROR(((V337/U337)*1),0)</f>
        <v>0</v>
      </c>
      <c r="X337" s="425"/>
      <c r="Y337" s="336"/>
    </row>
    <row r="338" spans="1:25" ht="15.75" hidden="1" thickBot="1" x14ac:dyDescent="0.3">
      <c r="A338" s="446"/>
      <c r="B338" s="447"/>
      <c r="C338" s="448"/>
      <c r="D338" s="448"/>
      <c r="E338" s="146" t="s">
        <v>284</v>
      </c>
      <c r="F338" s="233">
        <v>0</v>
      </c>
      <c r="G338" s="233">
        <v>0</v>
      </c>
      <c r="H338" s="147">
        <f t="shared" ref="H338:H341" si="392">F338+G338</f>
        <v>0</v>
      </c>
      <c r="I338" s="217" t="e">
        <f t="shared" ref="I338:I341" si="393">H338/$H$342</f>
        <v>#DIV/0!</v>
      </c>
      <c r="J338" s="270">
        <v>0</v>
      </c>
      <c r="K338" s="270">
        <v>0</v>
      </c>
      <c r="L338" s="269">
        <f t="shared" ref="L338:L341" si="394">J338+K338</f>
        <v>0</v>
      </c>
      <c r="M338" s="217" t="e">
        <f t="shared" ref="M338:M341" si="395">L338/$L$342</f>
        <v>#DIV/0!</v>
      </c>
      <c r="N338" s="449"/>
      <c r="O338" s="270">
        <v>0</v>
      </c>
      <c r="P338" s="270">
        <v>0</v>
      </c>
      <c r="Q338" s="269">
        <f t="shared" ref="Q338:Q341" si="396">O338+P338</f>
        <v>0</v>
      </c>
      <c r="R338" s="217" t="e">
        <f t="shared" ref="R338:R341" si="397">Q338/$Q$342</f>
        <v>#DIV/0!</v>
      </c>
      <c r="S338" s="443"/>
      <c r="T338" s="424"/>
      <c r="U338" s="270">
        <v>0</v>
      </c>
      <c r="V338" s="270">
        <v>0</v>
      </c>
      <c r="W338" s="148">
        <f t="shared" ref="W338:W339" si="398">IFERROR(((V338/U338)*1),0)</f>
        <v>0</v>
      </c>
      <c r="X338" s="427"/>
      <c r="Y338" s="336"/>
    </row>
    <row r="339" spans="1:25" ht="15.75" hidden="1" thickBot="1" x14ac:dyDescent="0.3">
      <c r="A339" s="446"/>
      <c r="B339" s="447"/>
      <c r="C339" s="448"/>
      <c r="D339" s="448"/>
      <c r="E339" s="146" t="s">
        <v>285</v>
      </c>
      <c r="F339" s="233">
        <v>0</v>
      </c>
      <c r="G339" s="233">
        <v>0</v>
      </c>
      <c r="H339" s="147">
        <f t="shared" si="392"/>
        <v>0</v>
      </c>
      <c r="I339" s="217" t="e">
        <f t="shared" si="393"/>
        <v>#DIV/0!</v>
      </c>
      <c r="J339" s="270">
        <v>0</v>
      </c>
      <c r="K339" s="270">
        <v>0</v>
      </c>
      <c r="L339" s="269">
        <f t="shared" si="394"/>
        <v>0</v>
      </c>
      <c r="M339" s="217" t="e">
        <f t="shared" si="395"/>
        <v>#DIV/0!</v>
      </c>
      <c r="N339" s="449"/>
      <c r="O339" s="270">
        <v>0</v>
      </c>
      <c r="P339" s="270">
        <v>0</v>
      </c>
      <c r="Q339" s="269">
        <f t="shared" si="396"/>
        <v>0</v>
      </c>
      <c r="R339" s="217" t="e">
        <f t="shared" si="397"/>
        <v>#DIV/0!</v>
      </c>
      <c r="S339" s="443"/>
      <c r="T339" s="424"/>
      <c r="U339" s="270">
        <v>0</v>
      </c>
      <c r="V339" s="270">
        <v>0</v>
      </c>
      <c r="W339" s="148">
        <f t="shared" si="398"/>
        <v>0</v>
      </c>
      <c r="X339" s="427"/>
      <c r="Y339" s="336"/>
    </row>
    <row r="340" spans="1:25" ht="15.75" hidden="1" thickBot="1" x14ac:dyDescent="0.3">
      <c r="A340" s="446"/>
      <c r="B340" s="447"/>
      <c r="C340" s="448"/>
      <c r="D340" s="448"/>
      <c r="E340" s="146" t="s">
        <v>286</v>
      </c>
      <c r="F340" s="233">
        <v>0</v>
      </c>
      <c r="G340" s="233">
        <v>0</v>
      </c>
      <c r="H340" s="147">
        <f t="shared" si="392"/>
        <v>0</v>
      </c>
      <c r="I340" s="217" t="e">
        <f t="shared" si="393"/>
        <v>#DIV/0!</v>
      </c>
      <c r="J340" s="270">
        <v>0</v>
      </c>
      <c r="K340" s="270">
        <v>0</v>
      </c>
      <c r="L340" s="269">
        <f t="shared" si="394"/>
        <v>0</v>
      </c>
      <c r="M340" s="217" t="e">
        <f t="shared" si="395"/>
        <v>#DIV/0!</v>
      </c>
      <c r="N340" s="449"/>
      <c r="O340" s="270">
        <v>0</v>
      </c>
      <c r="P340" s="270">
        <v>0</v>
      </c>
      <c r="Q340" s="269">
        <f t="shared" si="396"/>
        <v>0</v>
      </c>
      <c r="R340" s="217" t="e">
        <f t="shared" si="397"/>
        <v>#DIV/0!</v>
      </c>
      <c r="S340" s="443"/>
      <c r="T340" s="424"/>
      <c r="U340" s="270">
        <v>0</v>
      </c>
      <c r="V340" s="270">
        <v>0</v>
      </c>
      <c r="W340" s="148">
        <f>IFERROR(((V340/U340)*1),0)</f>
        <v>0</v>
      </c>
      <c r="X340" s="427"/>
      <c r="Y340" s="336"/>
    </row>
    <row r="341" spans="1:25" ht="15.75" hidden="1" thickBot="1" x14ac:dyDescent="0.3">
      <c r="A341" s="446"/>
      <c r="B341" s="447"/>
      <c r="C341" s="448"/>
      <c r="D341" s="448"/>
      <c r="E341" s="146" t="s">
        <v>287</v>
      </c>
      <c r="F341" s="233">
        <v>0</v>
      </c>
      <c r="G341" s="233">
        <v>0</v>
      </c>
      <c r="H341" s="147">
        <f t="shared" si="392"/>
        <v>0</v>
      </c>
      <c r="I341" s="217" t="e">
        <f t="shared" si="393"/>
        <v>#DIV/0!</v>
      </c>
      <c r="J341" s="270">
        <v>0</v>
      </c>
      <c r="K341" s="270">
        <v>0</v>
      </c>
      <c r="L341" s="269">
        <f t="shared" si="394"/>
        <v>0</v>
      </c>
      <c r="M341" s="217" t="e">
        <f t="shared" si="395"/>
        <v>#DIV/0!</v>
      </c>
      <c r="N341" s="449"/>
      <c r="O341" s="270">
        <v>0</v>
      </c>
      <c r="P341" s="270">
        <v>0</v>
      </c>
      <c r="Q341" s="269">
        <f t="shared" si="396"/>
        <v>0</v>
      </c>
      <c r="R341" s="217" t="e">
        <f t="shared" si="397"/>
        <v>#DIV/0!</v>
      </c>
      <c r="S341" s="443"/>
      <c r="T341" s="424"/>
      <c r="U341" s="270">
        <v>0</v>
      </c>
      <c r="V341" s="270">
        <v>0</v>
      </c>
      <c r="W341" s="148">
        <f>IFERROR(((V341/U341)*1),0)</f>
        <v>0</v>
      </c>
      <c r="X341" s="445"/>
      <c r="Y341" s="336"/>
    </row>
    <row r="342" spans="1:25" ht="15.75" hidden="1" thickBot="1" x14ac:dyDescent="0.3">
      <c r="A342" s="434" t="s">
        <v>288</v>
      </c>
      <c r="B342" s="435"/>
      <c r="C342" s="436"/>
      <c r="D342" s="266"/>
      <c r="E342" s="149"/>
      <c r="F342" s="235">
        <f>SUM(F337:F341)</f>
        <v>0</v>
      </c>
      <c r="G342" s="235">
        <f t="shared" ref="G342:H342" si="399">SUM(G337:G341)</f>
        <v>0</v>
      </c>
      <c r="H342" s="150">
        <f t="shared" si="399"/>
        <v>0</v>
      </c>
      <c r="I342" s="218">
        <v>1</v>
      </c>
      <c r="J342" s="204">
        <f t="shared" ref="J342:L342" si="400">SUM(J337:J341)</f>
        <v>0</v>
      </c>
      <c r="K342" s="204">
        <f t="shared" si="400"/>
        <v>0</v>
      </c>
      <c r="L342" s="204">
        <f t="shared" si="400"/>
        <v>0</v>
      </c>
      <c r="M342" s="218">
        <v>1</v>
      </c>
      <c r="N342" s="204">
        <f>N337</f>
        <v>0</v>
      </c>
      <c r="O342" s="204">
        <f t="shared" ref="O342:Q342" si="401">SUM(O337:O341)</f>
        <v>0</v>
      </c>
      <c r="P342" s="204">
        <f t="shared" si="401"/>
        <v>0</v>
      </c>
      <c r="Q342" s="204">
        <f t="shared" si="401"/>
        <v>0</v>
      </c>
      <c r="R342" s="218">
        <v>1</v>
      </c>
      <c r="S342" s="204">
        <f>S337</f>
        <v>0</v>
      </c>
      <c r="T342" s="214">
        <f>T337</f>
        <v>0</v>
      </c>
      <c r="U342" s="208">
        <f>SUM(U337:U341)</f>
        <v>0</v>
      </c>
      <c r="V342" s="209">
        <f>SUM(V337:V341)</f>
        <v>0</v>
      </c>
      <c r="W342" s="151">
        <f>IFERROR(((V342/U342)*1),0)</f>
        <v>0</v>
      </c>
      <c r="X342" s="293">
        <f>IFERROR(((1-(1-T342)*W342)*1),0)</f>
        <v>1</v>
      </c>
      <c r="Y342" s="336"/>
    </row>
    <row r="343" spans="1:25" ht="15.75" hidden="1" thickBot="1" x14ac:dyDescent="0.3">
      <c r="A343" s="446">
        <f>A337+1</f>
        <v>57</v>
      </c>
      <c r="B343" s="447"/>
      <c r="C343" s="448"/>
      <c r="D343" s="448"/>
      <c r="E343" s="146" t="s">
        <v>283</v>
      </c>
      <c r="F343" s="233">
        <v>0</v>
      </c>
      <c r="G343" s="233">
        <v>0</v>
      </c>
      <c r="H343" s="147">
        <f>F343+G343</f>
        <v>0</v>
      </c>
      <c r="I343" s="217" t="e">
        <f>H343/$H$3628</f>
        <v>#DIV/0!</v>
      </c>
      <c r="J343" s="270">
        <v>0</v>
      </c>
      <c r="K343" s="270">
        <v>0</v>
      </c>
      <c r="L343" s="269">
        <f>J343+K343</f>
        <v>0</v>
      </c>
      <c r="M343" s="217" t="e">
        <f>L343/$L$348</f>
        <v>#DIV/0!</v>
      </c>
      <c r="N343" s="449">
        <v>0</v>
      </c>
      <c r="O343" s="270">
        <v>0</v>
      </c>
      <c r="P343" s="270">
        <v>0</v>
      </c>
      <c r="Q343" s="269">
        <f>O343+P343</f>
        <v>0</v>
      </c>
      <c r="R343" s="217" t="e">
        <f>Q343/$Q$348</f>
        <v>#DIV/0!</v>
      </c>
      <c r="S343" s="443">
        <f>N348-Q348</f>
        <v>0</v>
      </c>
      <c r="T343" s="424">
        <f>IFERROR((S343/N348),0)</f>
        <v>0</v>
      </c>
      <c r="U343" s="270">
        <v>0</v>
      </c>
      <c r="V343" s="270">
        <v>0</v>
      </c>
      <c r="W343" s="148">
        <f>IFERROR(((V343/U343)*1),0)</f>
        <v>0</v>
      </c>
      <c r="X343" s="425"/>
      <c r="Y343" s="336"/>
    </row>
    <row r="344" spans="1:25" ht="15.75" hidden="1" thickBot="1" x14ac:dyDescent="0.3">
      <c r="A344" s="446"/>
      <c r="B344" s="447"/>
      <c r="C344" s="448"/>
      <c r="D344" s="448"/>
      <c r="E344" s="146" t="s">
        <v>284</v>
      </c>
      <c r="F344" s="233">
        <v>0</v>
      </c>
      <c r="G344" s="233">
        <v>0</v>
      </c>
      <c r="H344" s="147">
        <f t="shared" ref="H344:H347" si="402">F344+G344</f>
        <v>0</v>
      </c>
      <c r="I344" s="217" t="e">
        <f>H344/$H$3628</f>
        <v>#DIV/0!</v>
      </c>
      <c r="J344" s="270">
        <v>0</v>
      </c>
      <c r="K344" s="270">
        <v>0</v>
      </c>
      <c r="L344" s="269">
        <f t="shared" ref="L344:L347" si="403">J344+K344</f>
        <v>0</v>
      </c>
      <c r="M344" s="217" t="e">
        <f t="shared" ref="M344:M347" si="404">L344/$L$348</f>
        <v>#DIV/0!</v>
      </c>
      <c r="N344" s="449"/>
      <c r="O344" s="270">
        <v>0</v>
      </c>
      <c r="P344" s="270">
        <v>0</v>
      </c>
      <c r="Q344" s="269">
        <f t="shared" ref="Q344:Q347" si="405">O344+P344</f>
        <v>0</v>
      </c>
      <c r="R344" s="217" t="e">
        <f t="shared" ref="R344:R347" si="406">Q344/$Q$348</f>
        <v>#DIV/0!</v>
      </c>
      <c r="S344" s="443"/>
      <c r="T344" s="424"/>
      <c r="U344" s="270">
        <v>0</v>
      </c>
      <c r="V344" s="270">
        <v>0</v>
      </c>
      <c r="W344" s="148">
        <f t="shared" ref="W344:W345" si="407">IFERROR(((V344/U344)*1),0)</f>
        <v>0</v>
      </c>
      <c r="X344" s="427"/>
      <c r="Y344" s="336"/>
    </row>
    <row r="345" spans="1:25" ht="15.75" hidden="1" thickBot="1" x14ac:dyDescent="0.3">
      <c r="A345" s="446"/>
      <c r="B345" s="447"/>
      <c r="C345" s="448"/>
      <c r="D345" s="448"/>
      <c r="E345" s="146" t="s">
        <v>285</v>
      </c>
      <c r="F345" s="233">
        <v>0</v>
      </c>
      <c r="G345" s="233">
        <v>0</v>
      </c>
      <c r="H345" s="147">
        <f t="shared" si="402"/>
        <v>0</v>
      </c>
      <c r="I345" s="217" t="e">
        <f>H345/$H$3628</f>
        <v>#DIV/0!</v>
      </c>
      <c r="J345" s="270">
        <v>0</v>
      </c>
      <c r="K345" s="270">
        <v>0</v>
      </c>
      <c r="L345" s="269">
        <f t="shared" si="403"/>
        <v>0</v>
      </c>
      <c r="M345" s="217" t="e">
        <f t="shared" si="404"/>
        <v>#DIV/0!</v>
      </c>
      <c r="N345" s="449"/>
      <c r="O345" s="270">
        <v>0</v>
      </c>
      <c r="P345" s="270">
        <v>0</v>
      </c>
      <c r="Q345" s="269">
        <f t="shared" si="405"/>
        <v>0</v>
      </c>
      <c r="R345" s="217" t="e">
        <f t="shared" si="406"/>
        <v>#DIV/0!</v>
      </c>
      <c r="S345" s="443"/>
      <c r="T345" s="424"/>
      <c r="U345" s="270">
        <v>0</v>
      </c>
      <c r="V345" s="270">
        <v>0</v>
      </c>
      <c r="W345" s="148">
        <f t="shared" si="407"/>
        <v>0</v>
      </c>
      <c r="X345" s="427"/>
      <c r="Y345" s="336"/>
    </row>
    <row r="346" spans="1:25" ht="15.75" hidden="1" thickBot="1" x14ac:dyDescent="0.3">
      <c r="A346" s="446"/>
      <c r="B346" s="447"/>
      <c r="C346" s="448"/>
      <c r="D346" s="448"/>
      <c r="E346" s="146" t="s">
        <v>286</v>
      </c>
      <c r="F346" s="233">
        <v>0</v>
      </c>
      <c r="G346" s="233">
        <v>0</v>
      </c>
      <c r="H346" s="147">
        <f t="shared" si="402"/>
        <v>0</v>
      </c>
      <c r="I346" s="217" t="e">
        <f>H346/$H$3628</f>
        <v>#DIV/0!</v>
      </c>
      <c r="J346" s="270">
        <v>0</v>
      </c>
      <c r="K346" s="270">
        <v>0</v>
      </c>
      <c r="L346" s="269">
        <f t="shared" si="403"/>
        <v>0</v>
      </c>
      <c r="M346" s="217" t="e">
        <f t="shared" si="404"/>
        <v>#DIV/0!</v>
      </c>
      <c r="N346" s="449"/>
      <c r="O346" s="270">
        <v>0</v>
      </c>
      <c r="P346" s="270">
        <v>0</v>
      </c>
      <c r="Q346" s="269">
        <f t="shared" si="405"/>
        <v>0</v>
      </c>
      <c r="R346" s="217" t="e">
        <f t="shared" si="406"/>
        <v>#DIV/0!</v>
      </c>
      <c r="S346" s="443"/>
      <c r="T346" s="424"/>
      <c r="U346" s="270">
        <v>0</v>
      </c>
      <c r="V346" s="270">
        <v>0</v>
      </c>
      <c r="W346" s="148">
        <f>IFERROR(((V346/U346)*1),0)</f>
        <v>0</v>
      </c>
      <c r="X346" s="427"/>
      <c r="Y346" s="336"/>
    </row>
    <row r="347" spans="1:25" ht="15.75" hidden="1" thickBot="1" x14ac:dyDescent="0.3">
      <c r="A347" s="446"/>
      <c r="B347" s="447"/>
      <c r="C347" s="448"/>
      <c r="D347" s="448"/>
      <c r="E347" s="146" t="s">
        <v>287</v>
      </c>
      <c r="F347" s="233">
        <v>0</v>
      </c>
      <c r="G347" s="233">
        <v>0</v>
      </c>
      <c r="H347" s="147">
        <f t="shared" si="402"/>
        <v>0</v>
      </c>
      <c r="I347" s="217" t="e">
        <f>H347/$H$3628</f>
        <v>#DIV/0!</v>
      </c>
      <c r="J347" s="270">
        <v>0</v>
      </c>
      <c r="K347" s="270">
        <v>0</v>
      </c>
      <c r="L347" s="269">
        <f t="shared" si="403"/>
        <v>0</v>
      </c>
      <c r="M347" s="217" t="e">
        <f t="shared" si="404"/>
        <v>#DIV/0!</v>
      </c>
      <c r="N347" s="449"/>
      <c r="O347" s="270">
        <v>0</v>
      </c>
      <c r="P347" s="270">
        <v>0</v>
      </c>
      <c r="Q347" s="269">
        <f t="shared" si="405"/>
        <v>0</v>
      </c>
      <c r="R347" s="217" t="e">
        <f t="shared" si="406"/>
        <v>#DIV/0!</v>
      </c>
      <c r="S347" s="443"/>
      <c r="T347" s="424"/>
      <c r="U347" s="270">
        <v>0</v>
      </c>
      <c r="V347" s="270">
        <v>0</v>
      </c>
      <c r="W347" s="148">
        <f>IFERROR(((V347/U347)*1),0)</f>
        <v>0</v>
      </c>
      <c r="X347" s="445"/>
      <c r="Y347" s="336"/>
    </row>
    <row r="348" spans="1:25" ht="15.75" hidden="1" thickBot="1" x14ac:dyDescent="0.3">
      <c r="A348" s="434" t="s">
        <v>288</v>
      </c>
      <c r="B348" s="435"/>
      <c r="C348" s="436"/>
      <c r="D348" s="266"/>
      <c r="E348" s="149"/>
      <c r="F348" s="235">
        <f>SUM(F343:F347)</f>
        <v>0</v>
      </c>
      <c r="G348" s="235">
        <f t="shared" ref="G348:H348" si="408">SUM(G343:G347)</f>
        <v>0</v>
      </c>
      <c r="H348" s="150">
        <f t="shared" si="408"/>
        <v>0</v>
      </c>
      <c r="I348" s="218">
        <v>1</v>
      </c>
      <c r="J348" s="204">
        <f t="shared" ref="J348:L348" si="409">SUM(J343:J347)</f>
        <v>0</v>
      </c>
      <c r="K348" s="204">
        <f t="shared" si="409"/>
        <v>0</v>
      </c>
      <c r="L348" s="204">
        <f t="shared" si="409"/>
        <v>0</v>
      </c>
      <c r="M348" s="218">
        <v>1</v>
      </c>
      <c r="N348" s="204">
        <f>N343</f>
        <v>0</v>
      </c>
      <c r="O348" s="204">
        <f t="shared" ref="O348:Q348" si="410">SUM(O343:O347)</f>
        <v>0</v>
      </c>
      <c r="P348" s="204">
        <f t="shared" si="410"/>
        <v>0</v>
      </c>
      <c r="Q348" s="204">
        <f t="shared" si="410"/>
        <v>0</v>
      </c>
      <c r="R348" s="218">
        <v>1</v>
      </c>
      <c r="S348" s="204">
        <f>S343</f>
        <v>0</v>
      </c>
      <c r="T348" s="214">
        <f>T343</f>
        <v>0</v>
      </c>
      <c r="U348" s="208">
        <f>SUM(U343:U347)</f>
        <v>0</v>
      </c>
      <c r="V348" s="209">
        <f>SUM(V343:V347)</f>
        <v>0</v>
      </c>
      <c r="W348" s="151">
        <f>IFERROR(((V348/U348)*1),0)</f>
        <v>0</v>
      </c>
      <c r="X348" s="293">
        <f>IFERROR(((1-(1-T348)*W348)*1),0)</f>
        <v>1</v>
      </c>
      <c r="Y348" s="336"/>
    </row>
    <row r="349" spans="1:25" ht="15.75" hidden="1" thickBot="1" x14ac:dyDescent="0.3">
      <c r="A349" s="446">
        <f>A343+1</f>
        <v>58</v>
      </c>
      <c r="B349" s="447"/>
      <c r="C349" s="448"/>
      <c r="D349" s="448"/>
      <c r="E349" s="146" t="s">
        <v>283</v>
      </c>
      <c r="F349" s="233">
        <v>0</v>
      </c>
      <c r="G349" s="233">
        <v>0</v>
      </c>
      <c r="H349" s="147">
        <f>F349+G349</f>
        <v>0</v>
      </c>
      <c r="I349" s="217" t="e">
        <f>H349/$H$354</f>
        <v>#DIV/0!</v>
      </c>
      <c r="J349" s="270">
        <v>0</v>
      </c>
      <c r="K349" s="270">
        <v>0</v>
      </c>
      <c r="L349" s="269">
        <f>J349+K349</f>
        <v>0</v>
      </c>
      <c r="M349" s="217" t="e">
        <f>L349/$L$354</f>
        <v>#DIV/0!</v>
      </c>
      <c r="N349" s="449">
        <v>0</v>
      </c>
      <c r="O349" s="270">
        <v>0</v>
      </c>
      <c r="P349" s="270">
        <v>0</v>
      </c>
      <c r="Q349" s="269">
        <f>O349+P349</f>
        <v>0</v>
      </c>
      <c r="R349" s="217" t="e">
        <f>Q349/$Q$354</f>
        <v>#DIV/0!</v>
      </c>
      <c r="S349" s="443">
        <f>N354-Q354</f>
        <v>0</v>
      </c>
      <c r="T349" s="424">
        <f>IFERROR((S349/N354),0)</f>
        <v>0</v>
      </c>
      <c r="U349" s="270">
        <v>0</v>
      </c>
      <c r="V349" s="270">
        <v>0</v>
      </c>
      <c r="W349" s="148">
        <f>IFERROR(((V349/U349)*1),0)</f>
        <v>0</v>
      </c>
      <c r="X349" s="425"/>
      <c r="Y349" s="336"/>
    </row>
    <row r="350" spans="1:25" ht="15.75" hidden="1" thickBot="1" x14ac:dyDescent="0.3">
      <c r="A350" s="446"/>
      <c r="B350" s="447"/>
      <c r="C350" s="448"/>
      <c r="D350" s="448"/>
      <c r="E350" s="146" t="s">
        <v>284</v>
      </c>
      <c r="F350" s="233">
        <v>0</v>
      </c>
      <c r="G350" s="233">
        <v>0</v>
      </c>
      <c r="H350" s="147">
        <f t="shared" ref="H350:H353" si="411">F350+G350</f>
        <v>0</v>
      </c>
      <c r="I350" s="217" t="e">
        <f t="shared" ref="I350:I353" si="412">H350/$H$354</f>
        <v>#DIV/0!</v>
      </c>
      <c r="J350" s="270">
        <v>0</v>
      </c>
      <c r="K350" s="270">
        <v>0</v>
      </c>
      <c r="L350" s="269">
        <f t="shared" ref="L350:L353" si="413">J350+K350</f>
        <v>0</v>
      </c>
      <c r="M350" s="217" t="e">
        <f t="shared" ref="M350:M353" si="414">L350/$L$354</f>
        <v>#DIV/0!</v>
      </c>
      <c r="N350" s="449"/>
      <c r="O350" s="270">
        <v>0</v>
      </c>
      <c r="P350" s="270">
        <v>0</v>
      </c>
      <c r="Q350" s="269">
        <f t="shared" ref="Q350:Q353" si="415">O350+P350</f>
        <v>0</v>
      </c>
      <c r="R350" s="217" t="e">
        <f t="shared" ref="R350:R353" si="416">Q350/$Q$354</f>
        <v>#DIV/0!</v>
      </c>
      <c r="S350" s="443"/>
      <c r="T350" s="424"/>
      <c r="U350" s="270">
        <v>0</v>
      </c>
      <c r="V350" s="270">
        <v>0</v>
      </c>
      <c r="W350" s="148">
        <f t="shared" ref="W350:W351" si="417">IFERROR(((V350/U350)*1),0)</f>
        <v>0</v>
      </c>
      <c r="X350" s="427"/>
      <c r="Y350" s="336"/>
    </row>
    <row r="351" spans="1:25" ht="15.75" hidden="1" thickBot="1" x14ac:dyDescent="0.3">
      <c r="A351" s="446"/>
      <c r="B351" s="447"/>
      <c r="C351" s="448"/>
      <c r="D351" s="448"/>
      <c r="E351" s="146" t="s">
        <v>285</v>
      </c>
      <c r="F351" s="233">
        <v>0</v>
      </c>
      <c r="G351" s="233">
        <v>0</v>
      </c>
      <c r="H351" s="147">
        <f t="shared" si="411"/>
        <v>0</v>
      </c>
      <c r="I351" s="217" t="e">
        <f t="shared" si="412"/>
        <v>#DIV/0!</v>
      </c>
      <c r="J351" s="270">
        <v>0</v>
      </c>
      <c r="K351" s="270">
        <v>0</v>
      </c>
      <c r="L351" s="269">
        <f t="shared" si="413"/>
        <v>0</v>
      </c>
      <c r="M351" s="217" t="e">
        <f t="shared" si="414"/>
        <v>#DIV/0!</v>
      </c>
      <c r="N351" s="449"/>
      <c r="O351" s="270">
        <v>0</v>
      </c>
      <c r="P351" s="270">
        <v>0</v>
      </c>
      <c r="Q351" s="269">
        <f t="shared" si="415"/>
        <v>0</v>
      </c>
      <c r="R351" s="217" t="e">
        <f t="shared" si="416"/>
        <v>#DIV/0!</v>
      </c>
      <c r="S351" s="443"/>
      <c r="T351" s="424"/>
      <c r="U351" s="270">
        <v>0</v>
      </c>
      <c r="V351" s="270">
        <v>0</v>
      </c>
      <c r="W351" s="148">
        <f t="shared" si="417"/>
        <v>0</v>
      </c>
      <c r="X351" s="427"/>
      <c r="Y351" s="336"/>
    </row>
    <row r="352" spans="1:25" ht="15.75" hidden="1" thickBot="1" x14ac:dyDescent="0.3">
      <c r="A352" s="446"/>
      <c r="B352" s="447"/>
      <c r="C352" s="448"/>
      <c r="D352" s="448"/>
      <c r="E352" s="146" t="s">
        <v>286</v>
      </c>
      <c r="F352" s="233">
        <v>0</v>
      </c>
      <c r="G352" s="233">
        <v>0</v>
      </c>
      <c r="H352" s="147">
        <f t="shared" si="411"/>
        <v>0</v>
      </c>
      <c r="I352" s="217" t="e">
        <f t="shared" si="412"/>
        <v>#DIV/0!</v>
      </c>
      <c r="J352" s="270">
        <v>0</v>
      </c>
      <c r="K352" s="270">
        <v>0</v>
      </c>
      <c r="L352" s="269">
        <f t="shared" si="413"/>
        <v>0</v>
      </c>
      <c r="M352" s="217" t="e">
        <f t="shared" si="414"/>
        <v>#DIV/0!</v>
      </c>
      <c r="N352" s="449"/>
      <c r="O352" s="270">
        <v>0</v>
      </c>
      <c r="P352" s="270">
        <v>0</v>
      </c>
      <c r="Q352" s="269">
        <f t="shared" si="415"/>
        <v>0</v>
      </c>
      <c r="R352" s="217" t="e">
        <f t="shared" si="416"/>
        <v>#DIV/0!</v>
      </c>
      <c r="S352" s="443"/>
      <c r="T352" s="424"/>
      <c r="U352" s="270">
        <v>0</v>
      </c>
      <c r="V352" s="270">
        <v>0</v>
      </c>
      <c r="W352" s="148">
        <f>IFERROR(((V352/U352)*1),0)</f>
        <v>0</v>
      </c>
      <c r="X352" s="427"/>
      <c r="Y352" s="336"/>
    </row>
    <row r="353" spans="1:25" ht="15.75" hidden="1" thickBot="1" x14ac:dyDescent="0.3">
      <c r="A353" s="446"/>
      <c r="B353" s="447"/>
      <c r="C353" s="448"/>
      <c r="D353" s="448"/>
      <c r="E353" s="146" t="s">
        <v>287</v>
      </c>
      <c r="F353" s="233">
        <v>0</v>
      </c>
      <c r="G353" s="233">
        <v>0</v>
      </c>
      <c r="H353" s="147">
        <f t="shared" si="411"/>
        <v>0</v>
      </c>
      <c r="I353" s="217" t="e">
        <f t="shared" si="412"/>
        <v>#DIV/0!</v>
      </c>
      <c r="J353" s="270">
        <v>0</v>
      </c>
      <c r="K353" s="270">
        <v>0</v>
      </c>
      <c r="L353" s="269">
        <f t="shared" si="413"/>
        <v>0</v>
      </c>
      <c r="M353" s="217" t="e">
        <f t="shared" si="414"/>
        <v>#DIV/0!</v>
      </c>
      <c r="N353" s="449"/>
      <c r="O353" s="270">
        <v>0</v>
      </c>
      <c r="P353" s="270">
        <v>0</v>
      </c>
      <c r="Q353" s="269">
        <f t="shared" si="415"/>
        <v>0</v>
      </c>
      <c r="R353" s="217" t="e">
        <f t="shared" si="416"/>
        <v>#DIV/0!</v>
      </c>
      <c r="S353" s="443"/>
      <c r="T353" s="424"/>
      <c r="U353" s="270">
        <v>0</v>
      </c>
      <c r="V353" s="270">
        <v>0</v>
      </c>
      <c r="W353" s="148">
        <f>IFERROR(((V353/U353)*1),0)</f>
        <v>0</v>
      </c>
      <c r="X353" s="445"/>
      <c r="Y353" s="336"/>
    </row>
    <row r="354" spans="1:25" ht="15.75" hidden="1" thickBot="1" x14ac:dyDescent="0.3">
      <c r="A354" s="434" t="s">
        <v>288</v>
      </c>
      <c r="B354" s="435"/>
      <c r="C354" s="436"/>
      <c r="D354" s="266"/>
      <c r="E354" s="149"/>
      <c r="F354" s="235">
        <f>SUM(F349:F353)</f>
        <v>0</v>
      </c>
      <c r="G354" s="235">
        <f t="shared" ref="G354:H354" si="418">SUM(G349:G353)</f>
        <v>0</v>
      </c>
      <c r="H354" s="150">
        <f t="shared" si="418"/>
        <v>0</v>
      </c>
      <c r="I354" s="218">
        <v>1</v>
      </c>
      <c r="J354" s="204">
        <f t="shared" ref="J354:L354" si="419">SUM(J349:J353)</f>
        <v>0</v>
      </c>
      <c r="K354" s="204">
        <f t="shared" si="419"/>
        <v>0</v>
      </c>
      <c r="L354" s="204">
        <f t="shared" si="419"/>
        <v>0</v>
      </c>
      <c r="M354" s="218">
        <v>1</v>
      </c>
      <c r="N354" s="204">
        <f>N349</f>
        <v>0</v>
      </c>
      <c r="O354" s="204">
        <f t="shared" ref="O354:Q354" si="420">SUM(O349:O353)</f>
        <v>0</v>
      </c>
      <c r="P354" s="204">
        <f t="shared" si="420"/>
        <v>0</v>
      </c>
      <c r="Q354" s="204">
        <f t="shared" si="420"/>
        <v>0</v>
      </c>
      <c r="R354" s="218">
        <v>1</v>
      </c>
      <c r="S354" s="204">
        <f>S349</f>
        <v>0</v>
      </c>
      <c r="T354" s="214">
        <f>T349</f>
        <v>0</v>
      </c>
      <c r="U354" s="208">
        <f>SUM(U349:U353)</f>
        <v>0</v>
      </c>
      <c r="V354" s="209">
        <f>SUM(V349:V353)</f>
        <v>0</v>
      </c>
      <c r="W354" s="151">
        <f>IFERROR(((V354/U354)*1),0)</f>
        <v>0</v>
      </c>
      <c r="X354" s="293">
        <f>IFERROR(((1-(1-T354)*W354)*1),0)</f>
        <v>1</v>
      </c>
      <c r="Y354" s="336"/>
    </row>
    <row r="355" spans="1:25" ht="15.75" hidden="1" thickBot="1" x14ac:dyDescent="0.3">
      <c r="A355" s="446">
        <f>A349+1</f>
        <v>59</v>
      </c>
      <c r="B355" s="447"/>
      <c r="C355" s="448"/>
      <c r="D355" s="448"/>
      <c r="E355" s="146" t="s">
        <v>283</v>
      </c>
      <c r="F355" s="233">
        <v>0</v>
      </c>
      <c r="G355" s="233">
        <v>0</v>
      </c>
      <c r="H355" s="147">
        <f>F355+G355</f>
        <v>0</v>
      </c>
      <c r="I355" s="217" t="e">
        <f>H355/$H$360</f>
        <v>#DIV/0!</v>
      </c>
      <c r="J355" s="270">
        <v>0</v>
      </c>
      <c r="K355" s="270">
        <v>0</v>
      </c>
      <c r="L355" s="269">
        <f>J355+K355</f>
        <v>0</v>
      </c>
      <c r="M355" s="217" t="e">
        <f>L355/$L$360</f>
        <v>#DIV/0!</v>
      </c>
      <c r="N355" s="449">
        <v>0</v>
      </c>
      <c r="O355" s="270">
        <v>0</v>
      </c>
      <c r="P355" s="270">
        <v>0</v>
      </c>
      <c r="Q355" s="269">
        <f>O355+P355</f>
        <v>0</v>
      </c>
      <c r="R355" s="217" t="e">
        <f>Q355/$Q$360</f>
        <v>#DIV/0!</v>
      </c>
      <c r="S355" s="443">
        <f>N360-Q360</f>
        <v>0</v>
      </c>
      <c r="T355" s="424">
        <f>IFERROR((S355/N360),0)</f>
        <v>0</v>
      </c>
      <c r="U355" s="270">
        <v>0</v>
      </c>
      <c r="V355" s="270">
        <v>0</v>
      </c>
      <c r="W355" s="148">
        <f>IFERROR(((V355/U355)*1),0)</f>
        <v>0</v>
      </c>
      <c r="X355" s="425"/>
      <c r="Y355" s="336"/>
    </row>
    <row r="356" spans="1:25" ht="15.75" hidden="1" thickBot="1" x14ac:dyDescent="0.3">
      <c r="A356" s="446"/>
      <c r="B356" s="447"/>
      <c r="C356" s="448"/>
      <c r="D356" s="448"/>
      <c r="E356" s="146" t="s">
        <v>284</v>
      </c>
      <c r="F356" s="233">
        <v>0</v>
      </c>
      <c r="G356" s="233">
        <v>0</v>
      </c>
      <c r="H356" s="147">
        <f t="shared" ref="H356:H359" si="421">F356+G356</f>
        <v>0</v>
      </c>
      <c r="I356" s="217" t="e">
        <f t="shared" ref="I356:I359" si="422">H356/$H$360</f>
        <v>#DIV/0!</v>
      </c>
      <c r="J356" s="270">
        <v>0</v>
      </c>
      <c r="K356" s="270">
        <v>0</v>
      </c>
      <c r="L356" s="269">
        <f t="shared" ref="L356:L359" si="423">J356+K356</f>
        <v>0</v>
      </c>
      <c r="M356" s="217" t="e">
        <f t="shared" ref="M356:M359" si="424">L356/$L$360</f>
        <v>#DIV/0!</v>
      </c>
      <c r="N356" s="449"/>
      <c r="O356" s="270">
        <v>0</v>
      </c>
      <c r="P356" s="270">
        <v>0</v>
      </c>
      <c r="Q356" s="269">
        <f t="shared" ref="Q356:Q359" si="425">O356+P356</f>
        <v>0</v>
      </c>
      <c r="R356" s="217" t="e">
        <f t="shared" ref="R356:R359" si="426">Q356/$Q$360</f>
        <v>#DIV/0!</v>
      </c>
      <c r="S356" s="443"/>
      <c r="T356" s="424"/>
      <c r="U356" s="270">
        <v>0</v>
      </c>
      <c r="V356" s="270">
        <v>0</v>
      </c>
      <c r="W356" s="148">
        <f t="shared" ref="W356:W357" si="427">IFERROR(((V356/U356)*1),0)</f>
        <v>0</v>
      </c>
      <c r="X356" s="427"/>
      <c r="Y356" s="336"/>
    </row>
    <row r="357" spans="1:25" ht="15.75" hidden="1" thickBot="1" x14ac:dyDescent="0.3">
      <c r="A357" s="446"/>
      <c r="B357" s="447"/>
      <c r="C357" s="448"/>
      <c r="D357" s="448"/>
      <c r="E357" s="146" t="s">
        <v>285</v>
      </c>
      <c r="F357" s="233">
        <v>0</v>
      </c>
      <c r="G357" s="233">
        <v>0</v>
      </c>
      <c r="H357" s="147">
        <f t="shared" si="421"/>
        <v>0</v>
      </c>
      <c r="I357" s="217" t="e">
        <f t="shared" si="422"/>
        <v>#DIV/0!</v>
      </c>
      <c r="J357" s="270">
        <v>0</v>
      </c>
      <c r="K357" s="270">
        <v>0</v>
      </c>
      <c r="L357" s="269">
        <f t="shared" si="423"/>
        <v>0</v>
      </c>
      <c r="M357" s="217" t="e">
        <f t="shared" si="424"/>
        <v>#DIV/0!</v>
      </c>
      <c r="N357" s="449"/>
      <c r="O357" s="270">
        <v>0</v>
      </c>
      <c r="P357" s="270">
        <v>0</v>
      </c>
      <c r="Q357" s="269">
        <f t="shared" si="425"/>
        <v>0</v>
      </c>
      <c r="R357" s="217" t="e">
        <f t="shared" si="426"/>
        <v>#DIV/0!</v>
      </c>
      <c r="S357" s="443"/>
      <c r="T357" s="424"/>
      <c r="U357" s="270">
        <v>0</v>
      </c>
      <c r="V357" s="270">
        <v>0</v>
      </c>
      <c r="W357" s="148">
        <f t="shared" si="427"/>
        <v>0</v>
      </c>
      <c r="X357" s="427"/>
      <c r="Y357" s="336"/>
    </row>
    <row r="358" spans="1:25" ht="15.75" hidden="1" thickBot="1" x14ac:dyDescent="0.3">
      <c r="A358" s="446"/>
      <c r="B358" s="447"/>
      <c r="C358" s="448"/>
      <c r="D358" s="448"/>
      <c r="E358" s="146" t="s">
        <v>286</v>
      </c>
      <c r="F358" s="233">
        <v>0</v>
      </c>
      <c r="G358" s="233">
        <v>0</v>
      </c>
      <c r="H358" s="147">
        <f t="shared" si="421"/>
        <v>0</v>
      </c>
      <c r="I358" s="217" t="e">
        <f t="shared" si="422"/>
        <v>#DIV/0!</v>
      </c>
      <c r="J358" s="270">
        <v>0</v>
      </c>
      <c r="K358" s="270">
        <v>0</v>
      </c>
      <c r="L358" s="269">
        <f t="shared" si="423"/>
        <v>0</v>
      </c>
      <c r="M358" s="217" t="e">
        <f t="shared" si="424"/>
        <v>#DIV/0!</v>
      </c>
      <c r="N358" s="449"/>
      <c r="O358" s="270">
        <v>0</v>
      </c>
      <c r="P358" s="270">
        <v>0</v>
      </c>
      <c r="Q358" s="269">
        <f t="shared" si="425"/>
        <v>0</v>
      </c>
      <c r="R358" s="217" t="e">
        <f t="shared" si="426"/>
        <v>#DIV/0!</v>
      </c>
      <c r="S358" s="443"/>
      <c r="T358" s="424"/>
      <c r="U358" s="270">
        <v>0</v>
      </c>
      <c r="V358" s="270">
        <v>0</v>
      </c>
      <c r="W358" s="148">
        <f>IFERROR(((V358/U358)*1),0)</f>
        <v>0</v>
      </c>
      <c r="X358" s="427"/>
      <c r="Y358" s="336"/>
    </row>
    <row r="359" spans="1:25" ht="15.75" hidden="1" thickBot="1" x14ac:dyDescent="0.3">
      <c r="A359" s="446"/>
      <c r="B359" s="447"/>
      <c r="C359" s="448"/>
      <c r="D359" s="448"/>
      <c r="E359" s="146" t="s">
        <v>287</v>
      </c>
      <c r="F359" s="233">
        <v>0</v>
      </c>
      <c r="G359" s="233">
        <v>0</v>
      </c>
      <c r="H359" s="147">
        <f t="shared" si="421"/>
        <v>0</v>
      </c>
      <c r="I359" s="217" t="e">
        <f t="shared" si="422"/>
        <v>#DIV/0!</v>
      </c>
      <c r="J359" s="270">
        <v>0</v>
      </c>
      <c r="K359" s="270">
        <v>0</v>
      </c>
      <c r="L359" s="269">
        <f t="shared" si="423"/>
        <v>0</v>
      </c>
      <c r="M359" s="217" t="e">
        <f t="shared" si="424"/>
        <v>#DIV/0!</v>
      </c>
      <c r="N359" s="449"/>
      <c r="O359" s="270">
        <v>0</v>
      </c>
      <c r="P359" s="270">
        <v>0</v>
      </c>
      <c r="Q359" s="269">
        <f t="shared" si="425"/>
        <v>0</v>
      </c>
      <c r="R359" s="217" t="e">
        <f t="shared" si="426"/>
        <v>#DIV/0!</v>
      </c>
      <c r="S359" s="443"/>
      <c r="T359" s="424"/>
      <c r="U359" s="270">
        <v>0</v>
      </c>
      <c r="V359" s="270">
        <v>0</v>
      </c>
      <c r="W359" s="148">
        <f>IFERROR(((V359/U359)*1),0)</f>
        <v>0</v>
      </c>
      <c r="X359" s="445"/>
      <c r="Y359" s="336"/>
    </row>
    <row r="360" spans="1:25" ht="15.75" hidden="1" thickBot="1" x14ac:dyDescent="0.3">
      <c r="A360" s="434" t="s">
        <v>288</v>
      </c>
      <c r="B360" s="435"/>
      <c r="C360" s="436"/>
      <c r="D360" s="266"/>
      <c r="E360" s="149"/>
      <c r="F360" s="235">
        <f>SUM(F355:F359)</f>
        <v>0</v>
      </c>
      <c r="G360" s="235">
        <f t="shared" ref="G360:H360" si="428">SUM(G355:G359)</f>
        <v>0</v>
      </c>
      <c r="H360" s="150">
        <f t="shared" si="428"/>
        <v>0</v>
      </c>
      <c r="I360" s="218">
        <v>1</v>
      </c>
      <c r="J360" s="204">
        <f t="shared" ref="J360:L360" si="429">SUM(J355:J359)</f>
        <v>0</v>
      </c>
      <c r="K360" s="204">
        <f t="shared" si="429"/>
        <v>0</v>
      </c>
      <c r="L360" s="204">
        <f t="shared" si="429"/>
        <v>0</v>
      </c>
      <c r="M360" s="218">
        <v>1</v>
      </c>
      <c r="N360" s="204">
        <f>N355</f>
        <v>0</v>
      </c>
      <c r="O360" s="204">
        <f t="shared" ref="O360:Q360" si="430">SUM(O355:O359)</f>
        <v>0</v>
      </c>
      <c r="P360" s="204">
        <f t="shared" si="430"/>
        <v>0</v>
      </c>
      <c r="Q360" s="204">
        <f t="shared" si="430"/>
        <v>0</v>
      </c>
      <c r="R360" s="218">
        <v>1</v>
      </c>
      <c r="S360" s="204">
        <f>S355</f>
        <v>0</v>
      </c>
      <c r="T360" s="214">
        <f>T355</f>
        <v>0</v>
      </c>
      <c r="U360" s="208">
        <f>SUM(U355:U359)</f>
        <v>0</v>
      </c>
      <c r="V360" s="209">
        <f>SUM(V355:V359)</f>
        <v>0</v>
      </c>
      <c r="W360" s="151">
        <f>IFERROR(((V360/U360)*1),0)</f>
        <v>0</v>
      </c>
      <c r="X360" s="293">
        <f>IFERROR(((1-(1-T360)*W360)*1),0)</f>
        <v>1</v>
      </c>
      <c r="Y360" s="336"/>
    </row>
    <row r="361" spans="1:25" ht="15.75" hidden="1" thickBot="1" x14ac:dyDescent="0.3">
      <c r="A361" s="446">
        <f>A355+1</f>
        <v>60</v>
      </c>
      <c r="B361" s="447"/>
      <c r="C361" s="448"/>
      <c r="D361" s="448"/>
      <c r="E361" s="146" t="s">
        <v>283</v>
      </c>
      <c r="F361" s="233">
        <v>0</v>
      </c>
      <c r="G361" s="233">
        <v>0</v>
      </c>
      <c r="H361" s="147">
        <f>F361+G361</f>
        <v>0</v>
      </c>
      <c r="I361" s="217" t="e">
        <f>H361/$H$366</f>
        <v>#DIV/0!</v>
      </c>
      <c r="J361" s="270">
        <v>0</v>
      </c>
      <c r="K361" s="270">
        <v>0</v>
      </c>
      <c r="L361" s="269">
        <f>J361+K361</f>
        <v>0</v>
      </c>
      <c r="M361" s="217" t="e">
        <f>L361/$L$366</f>
        <v>#DIV/0!</v>
      </c>
      <c r="N361" s="449">
        <v>0</v>
      </c>
      <c r="O361" s="270">
        <v>0</v>
      </c>
      <c r="P361" s="270">
        <v>0</v>
      </c>
      <c r="Q361" s="269">
        <f>O361+P361</f>
        <v>0</v>
      </c>
      <c r="R361" s="217" t="e">
        <f>Q361/$Q$366</f>
        <v>#DIV/0!</v>
      </c>
      <c r="S361" s="443">
        <f>N366-Q366</f>
        <v>0</v>
      </c>
      <c r="T361" s="424">
        <f>IFERROR((S361/N366),0)</f>
        <v>0</v>
      </c>
      <c r="U361" s="270">
        <v>0</v>
      </c>
      <c r="V361" s="270">
        <v>0</v>
      </c>
      <c r="W361" s="148">
        <f>IFERROR(((V361/U361)*1),0)</f>
        <v>0</v>
      </c>
      <c r="X361" s="425"/>
      <c r="Y361" s="336"/>
    </row>
    <row r="362" spans="1:25" ht="15.75" hidden="1" thickBot="1" x14ac:dyDescent="0.3">
      <c r="A362" s="446"/>
      <c r="B362" s="447"/>
      <c r="C362" s="448"/>
      <c r="D362" s="448"/>
      <c r="E362" s="146" t="s">
        <v>284</v>
      </c>
      <c r="F362" s="233">
        <v>0</v>
      </c>
      <c r="G362" s="233">
        <v>0</v>
      </c>
      <c r="H362" s="147">
        <f t="shared" ref="H362:H365" si="431">F362+G362</f>
        <v>0</v>
      </c>
      <c r="I362" s="217" t="e">
        <f t="shared" ref="I362:I365" si="432">H362/$H$366</f>
        <v>#DIV/0!</v>
      </c>
      <c r="J362" s="270">
        <v>0</v>
      </c>
      <c r="K362" s="270">
        <v>0</v>
      </c>
      <c r="L362" s="269">
        <f t="shared" ref="L362:L365" si="433">J362+K362</f>
        <v>0</v>
      </c>
      <c r="M362" s="217" t="e">
        <f t="shared" ref="M362:M365" si="434">L362/$L$366</f>
        <v>#DIV/0!</v>
      </c>
      <c r="N362" s="449"/>
      <c r="O362" s="270">
        <v>0</v>
      </c>
      <c r="P362" s="270">
        <v>0</v>
      </c>
      <c r="Q362" s="269">
        <f t="shared" ref="Q362:Q365" si="435">O362+P362</f>
        <v>0</v>
      </c>
      <c r="R362" s="217" t="e">
        <f t="shared" ref="R362:R365" si="436">Q362/$Q$366</f>
        <v>#DIV/0!</v>
      </c>
      <c r="S362" s="443"/>
      <c r="T362" s="424"/>
      <c r="U362" s="270">
        <v>0</v>
      </c>
      <c r="V362" s="270">
        <v>0</v>
      </c>
      <c r="W362" s="148">
        <f t="shared" ref="W362:W363" si="437">IFERROR(((V362/U362)*1),0)</f>
        <v>0</v>
      </c>
      <c r="X362" s="427"/>
      <c r="Y362" s="336"/>
    </row>
    <row r="363" spans="1:25" ht="15.75" hidden="1" thickBot="1" x14ac:dyDescent="0.3">
      <c r="A363" s="446"/>
      <c r="B363" s="447"/>
      <c r="C363" s="448"/>
      <c r="D363" s="448"/>
      <c r="E363" s="146" t="s">
        <v>285</v>
      </c>
      <c r="F363" s="233">
        <v>0</v>
      </c>
      <c r="G363" s="233">
        <v>0</v>
      </c>
      <c r="H363" s="147">
        <f t="shared" si="431"/>
        <v>0</v>
      </c>
      <c r="I363" s="217" t="e">
        <f t="shared" si="432"/>
        <v>#DIV/0!</v>
      </c>
      <c r="J363" s="270">
        <v>0</v>
      </c>
      <c r="K363" s="270">
        <v>0</v>
      </c>
      <c r="L363" s="269">
        <f t="shared" si="433"/>
        <v>0</v>
      </c>
      <c r="M363" s="217" t="e">
        <f t="shared" si="434"/>
        <v>#DIV/0!</v>
      </c>
      <c r="N363" s="449"/>
      <c r="O363" s="270">
        <v>0</v>
      </c>
      <c r="P363" s="270">
        <v>0</v>
      </c>
      <c r="Q363" s="269">
        <f t="shared" si="435"/>
        <v>0</v>
      </c>
      <c r="R363" s="217" t="e">
        <f t="shared" si="436"/>
        <v>#DIV/0!</v>
      </c>
      <c r="S363" s="443"/>
      <c r="T363" s="424"/>
      <c r="U363" s="270">
        <v>0</v>
      </c>
      <c r="V363" s="270">
        <v>0</v>
      </c>
      <c r="W363" s="148">
        <f t="shared" si="437"/>
        <v>0</v>
      </c>
      <c r="X363" s="427"/>
      <c r="Y363" s="336"/>
    </row>
    <row r="364" spans="1:25" ht="15.75" hidden="1" thickBot="1" x14ac:dyDescent="0.3">
      <c r="A364" s="446"/>
      <c r="B364" s="447"/>
      <c r="C364" s="448"/>
      <c r="D364" s="448"/>
      <c r="E364" s="146" t="s">
        <v>286</v>
      </c>
      <c r="F364" s="233">
        <v>0</v>
      </c>
      <c r="G364" s="233">
        <v>0</v>
      </c>
      <c r="H364" s="147">
        <f t="shared" si="431"/>
        <v>0</v>
      </c>
      <c r="I364" s="217" t="e">
        <f t="shared" si="432"/>
        <v>#DIV/0!</v>
      </c>
      <c r="J364" s="270">
        <v>0</v>
      </c>
      <c r="K364" s="270">
        <v>0</v>
      </c>
      <c r="L364" s="269">
        <f t="shared" si="433"/>
        <v>0</v>
      </c>
      <c r="M364" s="217" t="e">
        <f t="shared" si="434"/>
        <v>#DIV/0!</v>
      </c>
      <c r="N364" s="449"/>
      <c r="O364" s="270">
        <v>0</v>
      </c>
      <c r="P364" s="270">
        <v>0</v>
      </c>
      <c r="Q364" s="269">
        <f t="shared" si="435"/>
        <v>0</v>
      </c>
      <c r="R364" s="217" t="e">
        <f t="shared" si="436"/>
        <v>#DIV/0!</v>
      </c>
      <c r="S364" s="443"/>
      <c r="T364" s="424"/>
      <c r="U364" s="270">
        <v>0</v>
      </c>
      <c r="V364" s="270">
        <v>0</v>
      </c>
      <c r="W364" s="148">
        <f>IFERROR(((V364/U364)*1),0)</f>
        <v>0</v>
      </c>
      <c r="X364" s="427"/>
      <c r="Y364" s="336"/>
    </row>
    <row r="365" spans="1:25" ht="15.75" hidden="1" thickBot="1" x14ac:dyDescent="0.3">
      <c r="A365" s="446"/>
      <c r="B365" s="447"/>
      <c r="C365" s="448"/>
      <c r="D365" s="448"/>
      <c r="E365" s="146" t="s">
        <v>287</v>
      </c>
      <c r="F365" s="233">
        <v>0</v>
      </c>
      <c r="G365" s="233">
        <v>0</v>
      </c>
      <c r="H365" s="147">
        <f t="shared" si="431"/>
        <v>0</v>
      </c>
      <c r="I365" s="217" t="e">
        <f t="shared" si="432"/>
        <v>#DIV/0!</v>
      </c>
      <c r="J365" s="270">
        <v>0</v>
      </c>
      <c r="K365" s="270">
        <v>0</v>
      </c>
      <c r="L365" s="269">
        <f t="shared" si="433"/>
        <v>0</v>
      </c>
      <c r="M365" s="217" t="e">
        <f t="shared" si="434"/>
        <v>#DIV/0!</v>
      </c>
      <c r="N365" s="449"/>
      <c r="O365" s="270">
        <v>0</v>
      </c>
      <c r="P365" s="270">
        <v>0</v>
      </c>
      <c r="Q365" s="269">
        <f t="shared" si="435"/>
        <v>0</v>
      </c>
      <c r="R365" s="217" t="e">
        <f t="shared" si="436"/>
        <v>#DIV/0!</v>
      </c>
      <c r="S365" s="443"/>
      <c r="T365" s="424"/>
      <c r="U365" s="270">
        <v>0</v>
      </c>
      <c r="V365" s="270">
        <v>0</v>
      </c>
      <c r="W365" s="148">
        <f>IFERROR(((V365/U365)*1),0)</f>
        <v>0</v>
      </c>
      <c r="X365" s="445"/>
      <c r="Y365" s="336"/>
    </row>
    <row r="366" spans="1:25" ht="15.75" hidden="1" thickBot="1" x14ac:dyDescent="0.3">
      <c r="A366" s="434" t="s">
        <v>288</v>
      </c>
      <c r="B366" s="435"/>
      <c r="C366" s="436"/>
      <c r="D366" s="266"/>
      <c r="E366" s="149"/>
      <c r="F366" s="235">
        <f>SUM(F361:F365)</f>
        <v>0</v>
      </c>
      <c r="G366" s="235">
        <f t="shared" ref="G366:H366" si="438">SUM(G361:G365)</f>
        <v>0</v>
      </c>
      <c r="H366" s="150">
        <f t="shared" si="438"/>
        <v>0</v>
      </c>
      <c r="I366" s="218">
        <v>1</v>
      </c>
      <c r="J366" s="204">
        <f t="shared" ref="J366:L366" si="439">SUM(J361:J365)</f>
        <v>0</v>
      </c>
      <c r="K366" s="204">
        <f t="shared" si="439"/>
        <v>0</v>
      </c>
      <c r="L366" s="204">
        <f t="shared" si="439"/>
        <v>0</v>
      </c>
      <c r="M366" s="218">
        <v>1</v>
      </c>
      <c r="N366" s="204">
        <f>N361</f>
        <v>0</v>
      </c>
      <c r="O366" s="204">
        <f t="shared" ref="O366:Q366" si="440">SUM(O361:O365)</f>
        <v>0</v>
      </c>
      <c r="P366" s="204">
        <f t="shared" si="440"/>
        <v>0</v>
      </c>
      <c r="Q366" s="204">
        <f t="shared" si="440"/>
        <v>0</v>
      </c>
      <c r="R366" s="218">
        <v>1</v>
      </c>
      <c r="S366" s="204">
        <f>S361</f>
        <v>0</v>
      </c>
      <c r="T366" s="214">
        <f>T361</f>
        <v>0</v>
      </c>
      <c r="U366" s="208">
        <f>SUM(U361:U365)</f>
        <v>0</v>
      </c>
      <c r="V366" s="209">
        <f>SUM(V361:V365)</f>
        <v>0</v>
      </c>
      <c r="W366" s="151">
        <f>IFERROR(((V366/U366)*1),0)</f>
        <v>0</v>
      </c>
      <c r="X366" s="293">
        <f>IFERROR(((1-(1-T366)*W366)*1),0)</f>
        <v>1</v>
      </c>
      <c r="Y366" s="336"/>
    </row>
    <row r="367" spans="1:25" ht="15.75" hidden="1" thickBot="1" x14ac:dyDescent="0.3">
      <c r="A367" s="446">
        <f>A361+1</f>
        <v>61</v>
      </c>
      <c r="B367" s="447"/>
      <c r="C367" s="448"/>
      <c r="D367" s="448"/>
      <c r="E367" s="146" t="s">
        <v>283</v>
      </c>
      <c r="F367" s="233">
        <v>0</v>
      </c>
      <c r="G367" s="233">
        <v>0</v>
      </c>
      <c r="H367" s="147">
        <f>F367+G367</f>
        <v>0</v>
      </c>
      <c r="I367" s="217" t="e">
        <f>H367/$H$372</f>
        <v>#DIV/0!</v>
      </c>
      <c r="J367" s="270">
        <v>0</v>
      </c>
      <c r="K367" s="270">
        <v>0</v>
      </c>
      <c r="L367" s="269">
        <f>J367+K367</f>
        <v>0</v>
      </c>
      <c r="M367" s="217" t="e">
        <f>L367/$L$372</f>
        <v>#DIV/0!</v>
      </c>
      <c r="N367" s="449">
        <v>0</v>
      </c>
      <c r="O367" s="270">
        <v>0</v>
      </c>
      <c r="P367" s="270">
        <v>0</v>
      </c>
      <c r="Q367" s="269">
        <f>O367+P367</f>
        <v>0</v>
      </c>
      <c r="R367" s="217" t="e">
        <f>Q367/$Q$372</f>
        <v>#DIV/0!</v>
      </c>
      <c r="S367" s="443">
        <f>N372-Q372</f>
        <v>0</v>
      </c>
      <c r="T367" s="424">
        <f>IFERROR((S367/N372),0)</f>
        <v>0</v>
      </c>
      <c r="U367" s="270">
        <v>0</v>
      </c>
      <c r="V367" s="270">
        <v>0</v>
      </c>
      <c r="W367" s="148">
        <f>IFERROR(((V367/U367)*1),0)</f>
        <v>0</v>
      </c>
      <c r="X367" s="425"/>
      <c r="Y367" s="336"/>
    </row>
    <row r="368" spans="1:25" ht="15.75" hidden="1" thickBot="1" x14ac:dyDescent="0.3">
      <c r="A368" s="446"/>
      <c r="B368" s="447"/>
      <c r="C368" s="448"/>
      <c r="D368" s="448"/>
      <c r="E368" s="146" t="s">
        <v>284</v>
      </c>
      <c r="F368" s="233">
        <v>0</v>
      </c>
      <c r="G368" s="233">
        <v>0</v>
      </c>
      <c r="H368" s="147">
        <f t="shared" ref="H368:H371" si="441">F368+G368</f>
        <v>0</v>
      </c>
      <c r="I368" s="217" t="e">
        <f t="shared" ref="I368:I371" si="442">H368/$H$372</f>
        <v>#DIV/0!</v>
      </c>
      <c r="J368" s="270">
        <v>0</v>
      </c>
      <c r="K368" s="270">
        <v>0</v>
      </c>
      <c r="L368" s="269">
        <f t="shared" ref="L368:L371" si="443">J368+K368</f>
        <v>0</v>
      </c>
      <c r="M368" s="217" t="e">
        <f t="shared" ref="M368:M371" si="444">L368/$L$372</f>
        <v>#DIV/0!</v>
      </c>
      <c r="N368" s="449"/>
      <c r="O368" s="270">
        <v>0</v>
      </c>
      <c r="P368" s="270">
        <v>0</v>
      </c>
      <c r="Q368" s="269">
        <f t="shared" ref="Q368:Q371" si="445">O368+P368</f>
        <v>0</v>
      </c>
      <c r="R368" s="217" t="e">
        <f t="shared" ref="R368:R371" si="446">Q368/$Q$372</f>
        <v>#DIV/0!</v>
      </c>
      <c r="S368" s="443"/>
      <c r="T368" s="424"/>
      <c r="U368" s="270">
        <v>0</v>
      </c>
      <c r="V368" s="270">
        <v>0</v>
      </c>
      <c r="W368" s="148">
        <f t="shared" ref="W368:W369" si="447">IFERROR(((V368/U368)*1),0)</f>
        <v>0</v>
      </c>
      <c r="X368" s="427"/>
      <c r="Y368" s="336"/>
    </row>
    <row r="369" spans="1:25" ht="15.75" hidden="1" thickBot="1" x14ac:dyDescent="0.3">
      <c r="A369" s="446"/>
      <c r="B369" s="447"/>
      <c r="C369" s="448"/>
      <c r="D369" s="448"/>
      <c r="E369" s="146" t="s">
        <v>285</v>
      </c>
      <c r="F369" s="233">
        <v>0</v>
      </c>
      <c r="G369" s="233">
        <v>0</v>
      </c>
      <c r="H369" s="147">
        <f t="shared" si="441"/>
        <v>0</v>
      </c>
      <c r="I369" s="217" t="e">
        <f t="shared" si="442"/>
        <v>#DIV/0!</v>
      </c>
      <c r="J369" s="270">
        <v>0</v>
      </c>
      <c r="K369" s="270">
        <v>0</v>
      </c>
      <c r="L369" s="269">
        <f t="shared" si="443"/>
        <v>0</v>
      </c>
      <c r="M369" s="217" t="e">
        <f t="shared" si="444"/>
        <v>#DIV/0!</v>
      </c>
      <c r="N369" s="449"/>
      <c r="O369" s="270">
        <v>0</v>
      </c>
      <c r="P369" s="270">
        <v>0</v>
      </c>
      <c r="Q369" s="269">
        <f t="shared" si="445"/>
        <v>0</v>
      </c>
      <c r="R369" s="217" t="e">
        <f t="shared" si="446"/>
        <v>#DIV/0!</v>
      </c>
      <c r="S369" s="443"/>
      <c r="T369" s="424"/>
      <c r="U369" s="270">
        <v>0</v>
      </c>
      <c r="V369" s="270">
        <v>0</v>
      </c>
      <c r="W369" s="148">
        <f t="shared" si="447"/>
        <v>0</v>
      </c>
      <c r="X369" s="427"/>
      <c r="Y369" s="336"/>
    </row>
    <row r="370" spans="1:25" ht="15.75" hidden="1" thickBot="1" x14ac:dyDescent="0.3">
      <c r="A370" s="446"/>
      <c r="B370" s="447"/>
      <c r="C370" s="448"/>
      <c r="D370" s="448"/>
      <c r="E370" s="146" t="s">
        <v>286</v>
      </c>
      <c r="F370" s="233">
        <v>0</v>
      </c>
      <c r="G370" s="233">
        <v>0</v>
      </c>
      <c r="H370" s="147">
        <f t="shared" si="441"/>
        <v>0</v>
      </c>
      <c r="I370" s="217" t="e">
        <f t="shared" si="442"/>
        <v>#DIV/0!</v>
      </c>
      <c r="J370" s="270">
        <v>0</v>
      </c>
      <c r="K370" s="270">
        <v>0</v>
      </c>
      <c r="L370" s="269">
        <f t="shared" si="443"/>
        <v>0</v>
      </c>
      <c r="M370" s="217" t="e">
        <f t="shared" si="444"/>
        <v>#DIV/0!</v>
      </c>
      <c r="N370" s="449"/>
      <c r="O370" s="270">
        <v>0</v>
      </c>
      <c r="P370" s="270">
        <v>0</v>
      </c>
      <c r="Q370" s="269">
        <f t="shared" si="445"/>
        <v>0</v>
      </c>
      <c r="R370" s="217" t="e">
        <f t="shared" si="446"/>
        <v>#DIV/0!</v>
      </c>
      <c r="S370" s="443"/>
      <c r="T370" s="424"/>
      <c r="U370" s="270">
        <v>0</v>
      </c>
      <c r="V370" s="270">
        <v>0</v>
      </c>
      <c r="W370" s="148">
        <f>IFERROR(((V370/U370)*1),0)</f>
        <v>0</v>
      </c>
      <c r="X370" s="427"/>
      <c r="Y370" s="336"/>
    </row>
    <row r="371" spans="1:25" ht="15.75" hidden="1" thickBot="1" x14ac:dyDescent="0.3">
      <c r="A371" s="446"/>
      <c r="B371" s="447"/>
      <c r="C371" s="448"/>
      <c r="D371" s="448"/>
      <c r="E371" s="146" t="s">
        <v>287</v>
      </c>
      <c r="F371" s="233">
        <v>0</v>
      </c>
      <c r="G371" s="233">
        <v>0</v>
      </c>
      <c r="H371" s="147">
        <f t="shared" si="441"/>
        <v>0</v>
      </c>
      <c r="I371" s="217" t="e">
        <f t="shared" si="442"/>
        <v>#DIV/0!</v>
      </c>
      <c r="J371" s="270">
        <v>0</v>
      </c>
      <c r="K371" s="270">
        <v>0</v>
      </c>
      <c r="L371" s="269">
        <f t="shared" si="443"/>
        <v>0</v>
      </c>
      <c r="M371" s="217" t="e">
        <f t="shared" si="444"/>
        <v>#DIV/0!</v>
      </c>
      <c r="N371" s="449"/>
      <c r="O371" s="270">
        <v>0</v>
      </c>
      <c r="P371" s="270">
        <v>0</v>
      </c>
      <c r="Q371" s="269">
        <f t="shared" si="445"/>
        <v>0</v>
      </c>
      <c r="R371" s="217" t="e">
        <f t="shared" si="446"/>
        <v>#DIV/0!</v>
      </c>
      <c r="S371" s="443"/>
      <c r="T371" s="424"/>
      <c r="U371" s="270">
        <v>0</v>
      </c>
      <c r="V371" s="270">
        <v>0</v>
      </c>
      <c r="W371" s="148">
        <f>IFERROR(((V371/U371)*1),0)</f>
        <v>0</v>
      </c>
      <c r="X371" s="445"/>
      <c r="Y371" s="336"/>
    </row>
    <row r="372" spans="1:25" ht="15.75" hidden="1" thickBot="1" x14ac:dyDescent="0.3">
      <c r="A372" s="434" t="s">
        <v>288</v>
      </c>
      <c r="B372" s="435"/>
      <c r="C372" s="436"/>
      <c r="D372" s="266"/>
      <c r="E372" s="149"/>
      <c r="F372" s="235">
        <f>SUM(F367:F371)</f>
        <v>0</v>
      </c>
      <c r="G372" s="235">
        <f t="shared" ref="G372:H372" si="448">SUM(G367:G371)</f>
        <v>0</v>
      </c>
      <c r="H372" s="150">
        <f t="shared" si="448"/>
        <v>0</v>
      </c>
      <c r="I372" s="218">
        <v>1</v>
      </c>
      <c r="J372" s="204">
        <f t="shared" ref="J372:L372" si="449">SUM(J367:J371)</f>
        <v>0</v>
      </c>
      <c r="K372" s="204">
        <f t="shared" si="449"/>
        <v>0</v>
      </c>
      <c r="L372" s="204">
        <f t="shared" si="449"/>
        <v>0</v>
      </c>
      <c r="M372" s="218">
        <v>1</v>
      </c>
      <c r="N372" s="204">
        <f>N367</f>
        <v>0</v>
      </c>
      <c r="O372" s="204">
        <f t="shared" ref="O372:Q372" si="450">SUM(O367:O371)</f>
        <v>0</v>
      </c>
      <c r="P372" s="204">
        <f t="shared" si="450"/>
        <v>0</v>
      </c>
      <c r="Q372" s="204">
        <f t="shared" si="450"/>
        <v>0</v>
      </c>
      <c r="R372" s="218">
        <v>1</v>
      </c>
      <c r="S372" s="204">
        <f>S367</f>
        <v>0</v>
      </c>
      <c r="T372" s="214">
        <f>T367</f>
        <v>0</v>
      </c>
      <c r="U372" s="208">
        <f>SUM(U367:U371)</f>
        <v>0</v>
      </c>
      <c r="V372" s="209">
        <f>SUM(V367:V371)</f>
        <v>0</v>
      </c>
      <c r="W372" s="151">
        <f>IFERROR(((V372/U372)*1),0)</f>
        <v>0</v>
      </c>
      <c r="X372" s="293">
        <f>IFERROR(((1-(1-T372)*W372)*1),0)</f>
        <v>1</v>
      </c>
      <c r="Y372" s="336"/>
    </row>
    <row r="373" spans="1:25" ht="15.75" hidden="1" thickBot="1" x14ac:dyDescent="0.3">
      <c r="A373" s="446">
        <f>A367+1</f>
        <v>62</v>
      </c>
      <c r="B373" s="447"/>
      <c r="C373" s="448"/>
      <c r="D373" s="448"/>
      <c r="E373" s="146" t="s">
        <v>283</v>
      </c>
      <c r="F373" s="233">
        <v>0</v>
      </c>
      <c r="G373" s="233">
        <v>0</v>
      </c>
      <c r="H373" s="147">
        <f>F373+G373</f>
        <v>0</v>
      </c>
      <c r="I373" s="217" t="e">
        <f>H373/$H$378</f>
        <v>#DIV/0!</v>
      </c>
      <c r="J373" s="270">
        <v>0</v>
      </c>
      <c r="K373" s="270">
        <v>0</v>
      </c>
      <c r="L373" s="269">
        <f>J373+K373</f>
        <v>0</v>
      </c>
      <c r="M373" s="217" t="e">
        <f>L373/$L$378</f>
        <v>#DIV/0!</v>
      </c>
      <c r="N373" s="449">
        <v>0</v>
      </c>
      <c r="O373" s="270">
        <v>0</v>
      </c>
      <c r="P373" s="270">
        <v>0</v>
      </c>
      <c r="Q373" s="269">
        <f>O373+P373</f>
        <v>0</v>
      </c>
      <c r="R373" s="217" t="e">
        <f>Q373/$Q$378</f>
        <v>#DIV/0!</v>
      </c>
      <c r="S373" s="443">
        <f>N378-Q378</f>
        <v>0</v>
      </c>
      <c r="T373" s="424">
        <f>IFERROR((S373/N378),0)</f>
        <v>0</v>
      </c>
      <c r="U373" s="270">
        <v>0</v>
      </c>
      <c r="V373" s="270">
        <v>0</v>
      </c>
      <c r="W373" s="148">
        <f>IFERROR(((V373/U373)*1),0)</f>
        <v>0</v>
      </c>
      <c r="X373" s="425"/>
      <c r="Y373" s="336"/>
    </row>
    <row r="374" spans="1:25" ht="15.75" hidden="1" thickBot="1" x14ac:dyDescent="0.3">
      <c r="A374" s="446"/>
      <c r="B374" s="447"/>
      <c r="C374" s="448"/>
      <c r="D374" s="448"/>
      <c r="E374" s="146" t="s">
        <v>284</v>
      </c>
      <c r="F374" s="233">
        <v>0</v>
      </c>
      <c r="G374" s="233">
        <v>0</v>
      </c>
      <c r="H374" s="147">
        <f t="shared" ref="H374:H377" si="451">F374+G374</f>
        <v>0</v>
      </c>
      <c r="I374" s="217" t="e">
        <f t="shared" ref="I374:I377" si="452">H374/$H$378</f>
        <v>#DIV/0!</v>
      </c>
      <c r="J374" s="270">
        <v>0</v>
      </c>
      <c r="K374" s="270">
        <v>0</v>
      </c>
      <c r="L374" s="269">
        <f t="shared" ref="L374:L377" si="453">J374+K374</f>
        <v>0</v>
      </c>
      <c r="M374" s="217" t="e">
        <f t="shared" ref="M374:M377" si="454">L374/$L$378</f>
        <v>#DIV/0!</v>
      </c>
      <c r="N374" s="449"/>
      <c r="O374" s="270">
        <v>0</v>
      </c>
      <c r="P374" s="270">
        <v>0</v>
      </c>
      <c r="Q374" s="269">
        <f t="shared" ref="Q374:Q377" si="455">O374+P374</f>
        <v>0</v>
      </c>
      <c r="R374" s="217" t="e">
        <f t="shared" ref="R374:R377" si="456">Q374/$Q$378</f>
        <v>#DIV/0!</v>
      </c>
      <c r="S374" s="443"/>
      <c r="T374" s="424"/>
      <c r="U374" s="270">
        <v>0</v>
      </c>
      <c r="V374" s="270">
        <v>0</v>
      </c>
      <c r="W374" s="148">
        <f t="shared" ref="W374:W375" si="457">IFERROR(((V374/U374)*1),0)</f>
        <v>0</v>
      </c>
      <c r="X374" s="427"/>
      <c r="Y374" s="336"/>
    </row>
    <row r="375" spans="1:25" ht="15.75" hidden="1" thickBot="1" x14ac:dyDescent="0.3">
      <c r="A375" s="446"/>
      <c r="B375" s="447"/>
      <c r="C375" s="448"/>
      <c r="D375" s="448"/>
      <c r="E375" s="146" t="s">
        <v>285</v>
      </c>
      <c r="F375" s="233">
        <v>0</v>
      </c>
      <c r="G375" s="233">
        <v>0</v>
      </c>
      <c r="H375" s="147">
        <f t="shared" si="451"/>
        <v>0</v>
      </c>
      <c r="I375" s="217" t="e">
        <f t="shared" si="452"/>
        <v>#DIV/0!</v>
      </c>
      <c r="J375" s="270">
        <v>0</v>
      </c>
      <c r="K375" s="270">
        <v>0</v>
      </c>
      <c r="L375" s="269">
        <f t="shared" si="453"/>
        <v>0</v>
      </c>
      <c r="M375" s="217" t="e">
        <f t="shared" si="454"/>
        <v>#DIV/0!</v>
      </c>
      <c r="N375" s="449"/>
      <c r="O375" s="270">
        <v>0</v>
      </c>
      <c r="P375" s="270">
        <v>0</v>
      </c>
      <c r="Q375" s="269">
        <f t="shared" si="455"/>
        <v>0</v>
      </c>
      <c r="R375" s="217" t="e">
        <f t="shared" si="456"/>
        <v>#DIV/0!</v>
      </c>
      <c r="S375" s="443"/>
      <c r="T375" s="424"/>
      <c r="U375" s="270">
        <v>0</v>
      </c>
      <c r="V375" s="270">
        <v>0</v>
      </c>
      <c r="W375" s="148">
        <f t="shared" si="457"/>
        <v>0</v>
      </c>
      <c r="X375" s="427"/>
      <c r="Y375" s="336"/>
    </row>
    <row r="376" spans="1:25" ht="15.75" hidden="1" thickBot="1" x14ac:dyDescent="0.3">
      <c r="A376" s="446"/>
      <c r="B376" s="447"/>
      <c r="C376" s="448"/>
      <c r="D376" s="448"/>
      <c r="E376" s="146" t="s">
        <v>286</v>
      </c>
      <c r="F376" s="233">
        <v>0</v>
      </c>
      <c r="G376" s="233">
        <v>0</v>
      </c>
      <c r="H376" s="147">
        <f t="shared" si="451"/>
        <v>0</v>
      </c>
      <c r="I376" s="217" t="e">
        <f t="shared" si="452"/>
        <v>#DIV/0!</v>
      </c>
      <c r="J376" s="270">
        <v>0</v>
      </c>
      <c r="K376" s="270">
        <v>0</v>
      </c>
      <c r="L376" s="269">
        <f t="shared" si="453"/>
        <v>0</v>
      </c>
      <c r="M376" s="217" t="e">
        <f t="shared" si="454"/>
        <v>#DIV/0!</v>
      </c>
      <c r="N376" s="449"/>
      <c r="O376" s="270">
        <v>0</v>
      </c>
      <c r="P376" s="270">
        <v>0</v>
      </c>
      <c r="Q376" s="269">
        <f t="shared" si="455"/>
        <v>0</v>
      </c>
      <c r="R376" s="217" t="e">
        <f t="shared" si="456"/>
        <v>#DIV/0!</v>
      </c>
      <c r="S376" s="443"/>
      <c r="T376" s="424"/>
      <c r="U376" s="270">
        <v>0</v>
      </c>
      <c r="V376" s="270">
        <v>0</v>
      </c>
      <c r="W376" s="148">
        <f>IFERROR(((V376/U376)*1),0)</f>
        <v>0</v>
      </c>
      <c r="X376" s="427"/>
      <c r="Y376" s="336"/>
    </row>
    <row r="377" spans="1:25" ht="15.75" hidden="1" thickBot="1" x14ac:dyDescent="0.3">
      <c r="A377" s="446"/>
      <c r="B377" s="447"/>
      <c r="C377" s="448"/>
      <c r="D377" s="448"/>
      <c r="E377" s="146" t="s">
        <v>287</v>
      </c>
      <c r="F377" s="233">
        <v>0</v>
      </c>
      <c r="G377" s="233">
        <v>0</v>
      </c>
      <c r="H377" s="147">
        <f t="shared" si="451"/>
        <v>0</v>
      </c>
      <c r="I377" s="217" t="e">
        <f t="shared" si="452"/>
        <v>#DIV/0!</v>
      </c>
      <c r="J377" s="270">
        <v>0</v>
      </c>
      <c r="K377" s="270">
        <v>0</v>
      </c>
      <c r="L377" s="269">
        <f t="shared" si="453"/>
        <v>0</v>
      </c>
      <c r="M377" s="217" t="e">
        <f t="shared" si="454"/>
        <v>#DIV/0!</v>
      </c>
      <c r="N377" s="449"/>
      <c r="O377" s="270">
        <v>0</v>
      </c>
      <c r="P377" s="270">
        <v>0</v>
      </c>
      <c r="Q377" s="269">
        <f t="shared" si="455"/>
        <v>0</v>
      </c>
      <c r="R377" s="217" t="e">
        <f t="shared" si="456"/>
        <v>#DIV/0!</v>
      </c>
      <c r="S377" s="443"/>
      <c r="T377" s="424"/>
      <c r="U377" s="270">
        <v>0</v>
      </c>
      <c r="V377" s="270">
        <v>0</v>
      </c>
      <c r="W377" s="148">
        <f>IFERROR(((V377/U377)*1),0)</f>
        <v>0</v>
      </c>
      <c r="X377" s="445"/>
      <c r="Y377" s="336"/>
    </row>
    <row r="378" spans="1:25" ht="15.75" hidden="1" thickBot="1" x14ac:dyDescent="0.3">
      <c r="A378" s="434" t="s">
        <v>288</v>
      </c>
      <c r="B378" s="435"/>
      <c r="C378" s="436"/>
      <c r="D378" s="266"/>
      <c r="E378" s="149"/>
      <c r="F378" s="235">
        <f>SUM(F373:F377)</f>
        <v>0</v>
      </c>
      <c r="G378" s="235">
        <f t="shared" ref="G378:H378" si="458">SUM(G373:G377)</f>
        <v>0</v>
      </c>
      <c r="H378" s="150">
        <f t="shared" si="458"/>
        <v>0</v>
      </c>
      <c r="I378" s="218">
        <v>1</v>
      </c>
      <c r="J378" s="204">
        <f t="shared" ref="J378:L378" si="459">SUM(J373:J377)</f>
        <v>0</v>
      </c>
      <c r="K378" s="204">
        <f t="shared" si="459"/>
        <v>0</v>
      </c>
      <c r="L378" s="204">
        <f t="shared" si="459"/>
        <v>0</v>
      </c>
      <c r="M378" s="218">
        <v>1</v>
      </c>
      <c r="N378" s="204">
        <f>N373</f>
        <v>0</v>
      </c>
      <c r="O378" s="204">
        <f t="shared" ref="O378:Q378" si="460">SUM(O373:O377)</f>
        <v>0</v>
      </c>
      <c r="P378" s="204">
        <f t="shared" si="460"/>
        <v>0</v>
      </c>
      <c r="Q378" s="204">
        <f t="shared" si="460"/>
        <v>0</v>
      </c>
      <c r="R378" s="218">
        <v>1</v>
      </c>
      <c r="S378" s="204">
        <f>S373</f>
        <v>0</v>
      </c>
      <c r="T378" s="214">
        <f>T373</f>
        <v>0</v>
      </c>
      <c r="U378" s="208">
        <f>SUM(U373:U377)</f>
        <v>0</v>
      </c>
      <c r="V378" s="209">
        <f>SUM(V373:V377)</f>
        <v>0</v>
      </c>
      <c r="W378" s="151">
        <f>IFERROR(((V378/U378)*1),0)</f>
        <v>0</v>
      </c>
      <c r="X378" s="293">
        <f>IFERROR(((1-(1-T378)*W378)*1),0)</f>
        <v>1</v>
      </c>
      <c r="Y378" s="336"/>
    </row>
    <row r="379" spans="1:25" ht="15.75" hidden="1" thickBot="1" x14ac:dyDescent="0.3">
      <c r="A379" s="446">
        <f>A373+1</f>
        <v>63</v>
      </c>
      <c r="B379" s="447"/>
      <c r="C379" s="448"/>
      <c r="D379" s="448"/>
      <c r="E379" s="146" t="s">
        <v>283</v>
      </c>
      <c r="F379" s="233">
        <v>0</v>
      </c>
      <c r="G379" s="233">
        <v>0</v>
      </c>
      <c r="H379" s="147">
        <f>F379+G379</f>
        <v>0</v>
      </c>
      <c r="I379" s="217" t="e">
        <f>H379/$H$384</f>
        <v>#DIV/0!</v>
      </c>
      <c r="J379" s="270">
        <v>0</v>
      </c>
      <c r="K379" s="270">
        <v>0</v>
      </c>
      <c r="L379" s="269">
        <f>J379+K379</f>
        <v>0</v>
      </c>
      <c r="M379" s="217" t="e">
        <f>L379/$L$384</f>
        <v>#DIV/0!</v>
      </c>
      <c r="N379" s="449">
        <v>0</v>
      </c>
      <c r="O379" s="270">
        <v>0</v>
      </c>
      <c r="P379" s="270">
        <v>0</v>
      </c>
      <c r="Q379" s="269">
        <f>O379+P379</f>
        <v>0</v>
      </c>
      <c r="R379" s="217" t="e">
        <f>Q379/$Q$384</f>
        <v>#DIV/0!</v>
      </c>
      <c r="S379" s="443">
        <f>N384-Q384</f>
        <v>0</v>
      </c>
      <c r="T379" s="424">
        <f>IFERROR((S379/N384),0)</f>
        <v>0</v>
      </c>
      <c r="U379" s="270">
        <v>0</v>
      </c>
      <c r="V379" s="270">
        <v>0</v>
      </c>
      <c r="W379" s="148">
        <f>IFERROR(((V379/U379)*1),0)</f>
        <v>0</v>
      </c>
      <c r="X379" s="425"/>
      <c r="Y379" s="336"/>
    </row>
    <row r="380" spans="1:25" ht="15.75" hidden="1" thickBot="1" x14ac:dyDescent="0.3">
      <c r="A380" s="446"/>
      <c r="B380" s="447"/>
      <c r="C380" s="448"/>
      <c r="D380" s="448"/>
      <c r="E380" s="146" t="s">
        <v>284</v>
      </c>
      <c r="F380" s="233">
        <v>0</v>
      </c>
      <c r="G380" s="233">
        <v>0</v>
      </c>
      <c r="H380" s="147">
        <f t="shared" ref="H380:H383" si="461">F380+G380</f>
        <v>0</v>
      </c>
      <c r="I380" s="217" t="e">
        <f t="shared" ref="I380:I383" si="462">H380/$H$384</f>
        <v>#DIV/0!</v>
      </c>
      <c r="J380" s="270">
        <v>0</v>
      </c>
      <c r="K380" s="270">
        <v>0</v>
      </c>
      <c r="L380" s="269">
        <f t="shared" ref="L380:L383" si="463">J380+K380</f>
        <v>0</v>
      </c>
      <c r="M380" s="217" t="e">
        <f t="shared" ref="M380:M383" si="464">L380/$L$384</f>
        <v>#DIV/0!</v>
      </c>
      <c r="N380" s="449"/>
      <c r="O380" s="270">
        <v>0</v>
      </c>
      <c r="P380" s="270">
        <v>0</v>
      </c>
      <c r="Q380" s="269">
        <f t="shared" ref="Q380:Q383" si="465">O380+P380</f>
        <v>0</v>
      </c>
      <c r="R380" s="217" t="e">
        <f t="shared" ref="R380:R383" si="466">Q380/$Q$384</f>
        <v>#DIV/0!</v>
      </c>
      <c r="S380" s="443"/>
      <c r="T380" s="424"/>
      <c r="U380" s="270">
        <v>0</v>
      </c>
      <c r="V380" s="270">
        <v>0</v>
      </c>
      <c r="W380" s="148">
        <f t="shared" ref="W380:W381" si="467">IFERROR(((V380/U380)*1),0)</f>
        <v>0</v>
      </c>
      <c r="X380" s="427"/>
      <c r="Y380" s="336"/>
    </row>
    <row r="381" spans="1:25" ht="15.75" hidden="1" thickBot="1" x14ac:dyDescent="0.3">
      <c r="A381" s="446"/>
      <c r="B381" s="447"/>
      <c r="C381" s="448"/>
      <c r="D381" s="448"/>
      <c r="E381" s="146" t="s">
        <v>285</v>
      </c>
      <c r="F381" s="233">
        <v>0</v>
      </c>
      <c r="G381" s="233">
        <v>0</v>
      </c>
      <c r="H381" s="147">
        <f t="shared" si="461"/>
        <v>0</v>
      </c>
      <c r="I381" s="217" t="e">
        <f t="shared" si="462"/>
        <v>#DIV/0!</v>
      </c>
      <c r="J381" s="270">
        <v>0</v>
      </c>
      <c r="K381" s="270">
        <v>0</v>
      </c>
      <c r="L381" s="269">
        <f t="shared" si="463"/>
        <v>0</v>
      </c>
      <c r="M381" s="217" t="e">
        <f t="shared" si="464"/>
        <v>#DIV/0!</v>
      </c>
      <c r="N381" s="449"/>
      <c r="O381" s="270">
        <v>0</v>
      </c>
      <c r="P381" s="270">
        <v>0</v>
      </c>
      <c r="Q381" s="269">
        <f t="shared" si="465"/>
        <v>0</v>
      </c>
      <c r="R381" s="217" t="e">
        <f t="shared" si="466"/>
        <v>#DIV/0!</v>
      </c>
      <c r="S381" s="443"/>
      <c r="T381" s="424"/>
      <c r="U381" s="270">
        <v>0</v>
      </c>
      <c r="V381" s="270">
        <v>0</v>
      </c>
      <c r="W381" s="148">
        <f t="shared" si="467"/>
        <v>0</v>
      </c>
      <c r="X381" s="427"/>
      <c r="Y381" s="336"/>
    </row>
    <row r="382" spans="1:25" ht="15.75" hidden="1" thickBot="1" x14ac:dyDescent="0.3">
      <c r="A382" s="446"/>
      <c r="B382" s="447"/>
      <c r="C382" s="448"/>
      <c r="D382" s="448"/>
      <c r="E382" s="146" t="s">
        <v>286</v>
      </c>
      <c r="F382" s="233">
        <v>0</v>
      </c>
      <c r="G382" s="233">
        <v>0</v>
      </c>
      <c r="H382" s="147">
        <f t="shared" si="461"/>
        <v>0</v>
      </c>
      <c r="I382" s="217" t="e">
        <f t="shared" si="462"/>
        <v>#DIV/0!</v>
      </c>
      <c r="J382" s="270">
        <v>0</v>
      </c>
      <c r="K382" s="270">
        <v>0</v>
      </c>
      <c r="L382" s="269">
        <f t="shared" si="463"/>
        <v>0</v>
      </c>
      <c r="M382" s="217" t="e">
        <f t="shared" si="464"/>
        <v>#DIV/0!</v>
      </c>
      <c r="N382" s="449"/>
      <c r="O382" s="270">
        <v>0</v>
      </c>
      <c r="P382" s="270">
        <v>0</v>
      </c>
      <c r="Q382" s="269">
        <f t="shared" si="465"/>
        <v>0</v>
      </c>
      <c r="R382" s="217" t="e">
        <f t="shared" si="466"/>
        <v>#DIV/0!</v>
      </c>
      <c r="S382" s="443"/>
      <c r="T382" s="424"/>
      <c r="U382" s="270">
        <v>0</v>
      </c>
      <c r="V382" s="270">
        <v>0</v>
      </c>
      <c r="W382" s="148">
        <f>IFERROR(((V382/U382)*1),0)</f>
        <v>0</v>
      </c>
      <c r="X382" s="427"/>
      <c r="Y382" s="336"/>
    </row>
    <row r="383" spans="1:25" ht="15.75" hidden="1" thickBot="1" x14ac:dyDescent="0.3">
      <c r="A383" s="446"/>
      <c r="B383" s="447"/>
      <c r="C383" s="448"/>
      <c r="D383" s="448"/>
      <c r="E383" s="146" t="s">
        <v>287</v>
      </c>
      <c r="F383" s="233">
        <v>0</v>
      </c>
      <c r="G383" s="233">
        <v>0</v>
      </c>
      <c r="H383" s="147">
        <f t="shared" si="461"/>
        <v>0</v>
      </c>
      <c r="I383" s="217" t="e">
        <f t="shared" si="462"/>
        <v>#DIV/0!</v>
      </c>
      <c r="J383" s="270">
        <v>0</v>
      </c>
      <c r="K383" s="270">
        <v>0</v>
      </c>
      <c r="L383" s="269">
        <f t="shared" si="463"/>
        <v>0</v>
      </c>
      <c r="M383" s="217" t="e">
        <f t="shared" si="464"/>
        <v>#DIV/0!</v>
      </c>
      <c r="N383" s="449"/>
      <c r="O383" s="270">
        <v>0</v>
      </c>
      <c r="P383" s="270">
        <v>0</v>
      </c>
      <c r="Q383" s="269">
        <f t="shared" si="465"/>
        <v>0</v>
      </c>
      <c r="R383" s="217" t="e">
        <f t="shared" si="466"/>
        <v>#DIV/0!</v>
      </c>
      <c r="S383" s="443"/>
      <c r="T383" s="424"/>
      <c r="U383" s="270">
        <v>0</v>
      </c>
      <c r="V383" s="270">
        <v>0</v>
      </c>
      <c r="W383" s="148">
        <f>IFERROR(((V383/U383)*1),0)</f>
        <v>0</v>
      </c>
      <c r="X383" s="445"/>
      <c r="Y383" s="336"/>
    </row>
    <row r="384" spans="1:25" ht="15.75" hidden="1" thickBot="1" x14ac:dyDescent="0.3">
      <c r="A384" s="434" t="s">
        <v>288</v>
      </c>
      <c r="B384" s="435"/>
      <c r="C384" s="436"/>
      <c r="D384" s="266"/>
      <c r="E384" s="149"/>
      <c r="F384" s="235">
        <f>SUM(F379:F383)</f>
        <v>0</v>
      </c>
      <c r="G384" s="235">
        <f t="shared" ref="G384:H384" si="468">SUM(G379:G383)</f>
        <v>0</v>
      </c>
      <c r="H384" s="150">
        <f t="shared" si="468"/>
        <v>0</v>
      </c>
      <c r="I384" s="218">
        <v>1</v>
      </c>
      <c r="J384" s="204">
        <f t="shared" ref="J384:L384" si="469">SUM(J379:J383)</f>
        <v>0</v>
      </c>
      <c r="K384" s="204">
        <f t="shared" si="469"/>
        <v>0</v>
      </c>
      <c r="L384" s="204">
        <f t="shared" si="469"/>
        <v>0</v>
      </c>
      <c r="M384" s="218">
        <v>1</v>
      </c>
      <c r="N384" s="204">
        <f>N379</f>
        <v>0</v>
      </c>
      <c r="O384" s="204">
        <f t="shared" ref="O384:Q384" si="470">SUM(O379:O383)</f>
        <v>0</v>
      </c>
      <c r="P384" s="204">
        <f t="shared" si="470"/>
        <v>0</v>
      </c>
      <c r="Q384" s="204">
        <f t="shared" si="470"/>
        <v>0</v>
      </c>
      <c r="R384" s="218">
        <v>1</v>
      </c>
      <c r="S384" s="204">
        <f>S379</f>
        <v>0</v>
      </c>
      <c r="T384" s="214">
        <f>T379</f>
        <v>0</v>
      </c>
      <c r="U384" s="208">
        <f>SUM(U379:U383)</f>
        <v>0</v>
      </c>
      <c r="V384" s="209">
        <f>SUM(V379:V383)</f>
        <v>0</v>
      </c>
      <c r="W384" s="151">
        <f>IFERROR(((V384/U384)*1),0)</f>
        <v>0</v>
      </c>
      <c r="X384" s="293">
        <f>IFERROR(((1-(1-T384)*W384)*1),0)</f>
        <v>1</v>
      </c>
      <c r="Y384" s="336"/>
    </row>
    <row r="385" spans="1:25" ht="15.75" hidden="1" thickBot="1" x14ac:dyDescent="0.3">
      <c r="A385" s="446">
        <f>A379+1</f>
        <v>64</v>
      </c>
      <c r="B385" s="447"/>
      <c r="C385" s="448"/>
      <c r="D385" s="448"/>
      <c r="E385" s="146" t="s">
        <v>283</v>
      </c>
      <c r="F385" s="233">
        <v>0</v>
      </c>
      <c r="G385" s="233">
        <v>0</v>
      </c>
      <c r="H385" s="147">
        <f>F385+G385</f>
        <v>0</v>
      </c>
      <c r="I385" s="217" t="e">
        <f>H385/$H$390</f>
        <v>#DIV/0!</v>
      </c>
      <c r="J385" s="270">
        <v>0</v>
      </c>
      <c r="K385" s="270">
        <v>0</v>
      </c>
      <c r="L385" s="269">
        <f>J385+K385</f>
        <v>0</v>
      </c>
      <c r="M385" s="217" t="e">
        <f>L385/$L$390</f>
        <v>#DIV/0!</v>
      </c>
      <c r="N385" s="449">
        <v>0</v>
      </c>
      <c r="O385" s="270">
        <v>0</v>
      </c>
      <c r="P385" s="270">
        <v>0</v>
      </c>
      <c r="Q385" s="269">
        <f>O385+P385</f>
        <v>0</v>
      </c>
      <c r="R385" s="217" t="e">
        <f>Q385/$Q$390</f>
        <v>#DIV/0!</v>
      </c>
      <c r="S385" s="443">
        <f>N390-Q390</f>
        <v>0</v>
      </c>
      <c r="T385" s="424">
        <f>IFERROR((S385/N390),0)</f>
        <v>0</v>
      </c>
      <c r="U385" s="270">
        <v>0</v>
      </c>
      <c r="V385" s="270">
        <v>0</v>
      </c>
      <c r="W385" s="148">
        <f>IFERROR(((V385/U385)*1),0)</f>
        <v>0</v>
      </c>
      <c r="X385" s="425"/>
      <c r="Y385" s="336"/>
    </row>
    <row r="386" spans="1:25" ht="15.75" hidden="1" thickBot="1" x14ac:dyDescent="0.3">
      <c r="A386" s="446"/>
      <c r="B386" s="447"/>
      <c r="C386" s="448"/>
      <c r="D386" s="448"/>
      <c r="E386" s="146" t="s">
        <v>284</v>
      </c>
      <c r="F386" s="233">
        <v>0</v>
      </c>
      <c r="G386" s="233">
        <v>0</v>
      </c>
      <c r="H386" s="147">
        <f t="shared" ref="H386:H389" si="471">F386+G386</f>
        <v>0</v>
      </c>
      <c r="I386" s="217" t="e">
        <f t="shared" ref="I386:I389" si="472">H386/$H$390</f>
        <v>#DIV/0!</v>
      </c>
      <c r="J386" s="270">
        <v>0</v>
      </c>
      <c r="K386" s="270">
        <v>0</v>
      </c>
      <c r="L386" s="269">
        <f t="shared" ref="L386:L389" si="473">J386+K386</f>
        <v>0</v>
      </c>
      <c r="M386" s="217" t="e">
        <f t="shared" ref="M386:M389" si="474">L386/$L$390</f>
        <v>#DIV/0!</v>
      </c>
      <c r="N386" s="449"/>
      <c r="O386" s="270">
        <v>0</v>
      </c>
      <c r="P386" s="270">
        <v>0</v>
      </c>
      <c r="Q386" s="269">
        <f t="shared" ref="Q386:Q389" si="475">O386+P386</f>
        <v>0</v>
      </c>
      <c r="R386" s="217" t="e">
        <f t="shared" ref="R386:R389" si="476">Q386/$Q$390</f>
        <v>#DIV/0!</v>
      </c>
      <c r="S386" s="443"/>
      <c r="T386" s="424"/>
      <c r="U386" s="270">
        <v>0</v>
      </c>
      <c r="V386" s="270">
        <v>0</v>
      </c>
      <c r="W386" s="148">
        <f t="shared" ref="W386:W387" si="477">IFERROR(((V386/U386)*1),0)</f>
        <v>0</v>
      </c>
      <c r="X386" s="427"/>
      <c r="Y386" s="336"/>
    </row>
    <row r="387" spans="1:25" ht="15.75" hidden="1" thickBot="1" x14ac:dyDescent="0.3">
      <c r="A387" s="446"/>
      <c r="B387" s="447"/>
      <c r="C387" s="448"/>
      <c r="D387" s="448"/>
      <c r="E387" s="146" t="s">
        <v>285</v>
      </c>
      <c r="F387" s="233">
        <v>0</v>
      </c>
      <c r="G387" s="233">
        <v>0</v>
      </c>
      <c r="H387" s="147">
        <f t="shared" si="471"/>
        <v>0</v>
      </c>
      <c r="I387" s="217" t="e">
        <f t="shared" si="472"/>
        <v>#DIV/0!</v>
      </c>
      <c r="J387" s="270">
        <v>0</v>
      </c>
      <c r="K387" s="270">
        <v>0</v>
      </c>
      <c r="L387" s="269">
        <f t="shared" si="473"/>
        <v>0</v>
      </c>
      <c r="M387" s="217" t="e">
        <f t="shared" si="474"/>
        <v>#DIV/0!</v>
      </c>
      <c r="N387" s="449"/>
      <c r="O387" s="270">
        <v>0</v>
      </c>
      <c r="P387" s="270">
        <v>0</v>
      </c>
      <c r="Q387" s="269">
        <f t="shared" si="475"/>
        <v>0</v>
      </c>
      <c r="R387" s="217" t="e">
        <f t="shared" si="476"/>
        <v>#DIV/0!</v>
      </c>
      <c r="S387" s="443"/>
      <c r="T387" s="424"/>
      <c r="U387" s="270">
        <v>0</v>
      </c>
      <c r="V387" s="270">
        <v>0</v>
      </c>
      <c r="W387" s="148">
        <f t="shared" si="477"/>
        <v>0</v>
      </c>
      <c r="X387" s="427"/>
      <c r="Y387" s="336"/>
    </row>
    <row r="388" spans="1:25" ht="15.75" hidden="1" thickBot="1" x14ac:dyDescent="0.3">
      <c r="A388" s="446"/>
      <c r="B388" s="447"/>
      <c r="C388" s="448"/>
      <c r="D388" s="448"/>
      <c r="E388" s="146" t="s">
        <v>286</v>
      </c>
      <c r="F388" s="233">
        <v>0</v>
      </c>
      <c r="G388" s="233">
        <v>0</v>
      </c>
      <c r="H388" s="147">
        <f t="shared" si="471"/>
        <v>0</v>
      </c>
      <c r="I388" s="217" t="e">
        <f t="shared" si="472"/>
        <v>#DIV/0!</v>
      </c>
      <c r="J388" s="270">
        <v>0</v>
      </c>
      <c r="K388" s="270">
        <v>0</v>
      </c>
      <c r="L388" s="269">
        <f t="shared" si="473"/>
        <v>0</v>
      </c>
      <c r="M388" s="217" t="e">
        <f t="shared" si="474"/>
        <v>#DIV/0!</v>
      </c>
      <c r="N388" s="449"/>
      <c r="O388" s="270">
        <v>0</v>
      </c>
      <c r="P388" s="270">
        <v>0</v>
      </c>
      <c r="Q388" s="269">
        <f t="shared" si="475"/>
        <v>0</v>
      </c>
      <c r="R388" s="217" t="e">
        <f t="shared" si="476"/>
        <v>#DIV/0!</v>
      </c>
      <c r="S388" s="443"/>
      <c r="T388" s="424"/>
      <c r="U388" s="270">
        <v>0</v>
      </c>
      <c r="V388" s="270">
        <v>0</v>
      </c>
      <c r="W388" s="148">
        <f>IFERROR(((V388/U388)*1),0)</f>
        <v>0</v>
      </c>
      <c r="X388" s="427"/>
      <c r="Y388" s="336"/>
    </row>
    <row r="389" spans="1:25" ht="15.75" hidden="1" thickBot="1" x14ac:dyDescent="0.3">
      <c r="A389" s="446"/>
      <c r="B389" s="447"/>
      <c r="C389" s="448"/>
      <c r="D389" s="448"/>
      <c r="E389" s="146" t="s">
        <v>287</v>
      </c>
      <c r="F389" s="233">
        <v>0</v>
      </c>
      <c r="G389" s="233">
        <v>0</v>
      </c>
      <c r="H389" s="147">
        <f t="shared" si="471"/>
        <v>0</v>
      </c>
      <c r="I389" s="217" t="e">
        <f t="shared" si="472"/>
        <v>#DIV/0!</v>
      </c>
      <c r="J389" s="270">
        <v>0</v>
      </c>
      <c r="K389" s="270">
        <v>0</v>
      </c>
      <c r="L389" s="269">
        <f t="shared" si="473"/>
        <v>0</v>
      </c>
      <c r="M389" s="217" t="e">
        <f t="shared" si="474"/>
        <v>#DIV/0!</v>
      </c>
      <c r="N389" s="449"/>
      <c r="O389" s="270">
        <v>0</v>
      </c>
      <c r="P389" s="270">
        <v>0</v>
      </c>
      <c r="Q389" s="269">
        <f t="shared" si="475"/>
        <v>0</v>
      </c>
      <c r="R389" s="217" t="e">
        <f t="shared" si="476"/>
        <v>#DIV/0!</v>
      </c>
      <c r="S389" s="443"/>
      <c r="T389" s="424"/>
      <c r="U389" s="270">
        <v>0</v>
      </c>
      <c r="V389" s="270">
        <v>0</v>
      </c>
      <c r="W389" s="148">
        <f>IFERROR(((V389/U389)*1),0)</f>
        <v>0</v>
      </c>
      <c r="X389" s="445"/>
      <c r="Y389" s="336"/>
    </row>
    <row r="390" spans="1:25" ht="15.75" hidden="1" thickBot="1" x14ac:dyDescent="0.3">
      <c r="A390" s="434" t="s">
        <v>288</v>
      </c>
      <c r="B390" s="435"/>
      <c r="C390" s="436"/>
      <c r="D390" s="266"/>
      <c r="E390" s="149"/>
      <c r="F390" s="235">
        <f>SUM(F385:F389)</f>
        <v>0</v>
      </c>
      <c r="G390" s="235">
        <f t="shared" ref="G390:H390" si="478">SUM(G385:G389)</f>
        <v>0</v>
      </c>
      <c r="H390" s="150">
        <f t="shared" si="478"/>
        <v>0</v>
      </c>
      <c r="I390" s="218">
        <v>1</v>
      </c>
      <c r="J390" s="204">
        <f t="shared" ref="J390:L390" si="479">SUM(J385:J389)</f>
        <v>0</v>
      </c>
      <c r="K390" s="204">
        <f t="shared" si="479"/>
        <v>0</v>
      </c>
      <c r="L390" s="204">
        <f t="shared" si="479"/>
        <v>0</v>
      </c>
      <c r="M390" s="218">
        <v>1</v>
      </c>
      <c r="N390" s="204">
        <f>N385</f>
        <v>0</v>
      </c>
      <c r="O390" s="204">
        <f t="shared" ref="O390:Q390" si="480">SUM(O385:O389)</f>
        <v>0</v>
      </c>
      <c r="P390" s="204">
        <f t="shared" si="480"/>
        <v>0</v>
      </c>
      <c r="Q390" s="204">
        <f t="shared" si="480"/>
        <v>0</v>
      </c>
      <c r="R390" s="218">
        <v>1</v>
      </c>
      <c r="S390" s="204">
        <f>S385</f>
        <v>0</v>
      </c>
      <c r="T390" s="214">
        <f>T385</f>
        <v>0</v>
      </c>
      <c r="U390" s="208">
        <f>SUM(U385:U389)</f>
        <v>0</v>
      </c>
      <c r="V390" s="209">
        <f>SUM(V385:V389)</f>
        <v>0</v>
      </c>
      <c r="W390" s="151">
        <f>IFERROR(((V390/U390)*1),0)</f>
        <v>0</v>
      </c>
      <c r="X390" s="293">
        <f>IFERROR(((1-(1-T390)*W390)*1),0)</f>
        <v>1</v>
      </c>
      <c r="Y390" s="336"/>
    </row>
    <row r="391" spans="1:25" ht="15.75" hidden="1" thickBot="1" x14ac:dyDescent="0.3">
      <c r="A391" s="446">
        <f>A385+1</f>
        <v>65</v>
      </c>
      <c r="B391" s="447"/>
      <c r="C391" s="448"/>
      <c r="D391" s="448"/>
      <c r="E391" s="146" t="s">
        <v>283</v>
      </c>
      <c r="F391" s="233">
        <v>0</v>
      </c>
      <c r="G391" s="233">
        <v>0</v>
      </c>
      <c r="H391" s="147">
        <f>F391+G391</f>
        <v>0</v>
      </c>
      <c r="I391" s="217" t="e">
        <f>H391/$H$396</f>
        <v>#DIV/0!</v>
      </c>
      <c r="J391" s="270">
        <v>0</v>
      </c>
      <c r="K391" s="270">
        <v>0</v>
      </c>
      <c r="L391" s="269">
        <f>J391+K391</f>
        <v>0</v>
      </c>
      <c r="M391" s="217" t="e">
        <f>L391/$L$396</f>
        <v>#DIV/0!</v>
      </c>
      <c r="N391" s="449">
        <v>0</v>
      </c>
      <c r="O391" s="270">
        <v>0</v>
      </c>
      <c r="P391" s="270">
        <v>0</v>
      </c>
      <c r="Q391" s="269">
        <f>O391+P391</f>
        <v>0</v>
      </c>
      <c r="R391" s="217" t="e">
        <f>Q391/$Q$396</f>
        <v>#DIV/0!</v>
      </c>
      <c r="S391" s="443">
        <f>N396-Q396</f>
        <v>0</v>
      </c>
      <c r="T391" s="424">
        <f>IFERROR((S391/N396),0)</f>
        <v>0</v>
      </c>
      <c r="U391" s="270">
        <v>0</v>
      </c>
      <c r="V391" s="270">
        <v>0</v>
      </c>
      <c r="W391" s="148">
        <f>IFERROR(((V391/U391)*1),0)</f>
        <v>0</v>
      </c>
      <c r="X391" s="425"/>
      <c r="Y391" s="336"/>
    </row>
    <row r="392" spans="1:25" ht="15.75" hidden="1" thickBot="1" x14ac:dyDescent="0.3">
      <c r="A392" s="446"/>
      <c r="B392" s="447"/>
      <c r="C392" s="448"/>
      <c r="D392" s="448"/>
      <c r="E392" s="146" t="s">
        <v>284</v>
      </c>
      <c r="F392" s="233">
        <v>0</v>
      </c>
      <c r="G392" s="233">
        <v>0</v>
      </c>
      <c r="H392" s="147">
        <f t="shared" ref="H392:H395" si="481">F392+G392</f>
        <v>0</v>
      </c>
      <c r="I392" s="217" t="e">
        <f t="shared" ref="I392:I395" si="482">H392/$H$396</f>
        <v>#DIV/0!</v>
      </c>
      <c r="J392" s="270">
        <v>0</v>
      </c>
      <c r="K392" s="270">
        <v>0</v>
      </c>
      <c r="L392" s="269">
        <f t="shared" ref="L392:L395" si="483">J392+K392</f>
        <v>0</v>
      </c>
      <c r="M392" s="217" t="e">
        <f t="shared" ref="M392:M395" si="484">L392/$L$396</f>
        <v>#DIV/0!</v>
      </c>
      <c r="N392" s="449"/>
      <c r="O392" s="270">
        <v>0</v>
      </c>
      <c r="P392" s="270">
        <v>0</v>
      </c>
      <c r="Q392" s="269">
        <f t="shared" ref="Q392:Q395" si="485">O392+P392</f>
        <v>0</v>
      </c>
      <c r="R392" s="217" t="e">
        <f t="shared" ref="R392:R395" si="486">Q392/$Q$396</f>
        <v>#DIV/0!</v>
      </c>
      <c r="S392" s="443"/>
      <c r="T392" s="424"/>
      <c r="U392" s="270">
        <v>0</v>
      </c>
      <c r="V392" s="270">
        <v>0</v>
      </c>
      <c r="W392" s="148">
        <f t="shared" ref="W392:W393" si="487">IFERROR(((V392/U392)*1),0)</f>
        <v>0</v>
      </c>
      <c r="X392" s="427"/>
      <c r="Y392" s="336"/>
    </row>
    <row r="393" spans="1:25" ht="15.75" hidden="1" thickBot="1" x14ac:dyDescent="0.3">
      <c r="A393" s="446"/>
      <c r="B393" s="447"/>
      <c r="C393" s="448"/>
      <c r="D393" s="448"/>
      <c r="E393" s="146" t="s">
        <v>285</v>
      </c>
      <c r="F393" s="233">
        <v>0</v>
      </c>
      <c r="G393" s="233">
        <v>0</v>
      </c>
      <c r="H393" s="147">
        <f t="shared" si="481"/>
        <v>0</v>
      </c>
      <c r="I393" s="217" t="e">
        <f t="shared" si="482"/>
        <v>#DIV/0!</v>
      </c>
      <c r="J393" s="270">
        <v>0</v>
      </c>
      <c r="K393" s="270">
        <v>0</v>
      </c>
      <c r="L393" s="269">
        <f t="shared" si="483"/>
        <v>0</v>
      </c>
      <c r="M393" s="217" t="e">
        <f t="shared" si="484"/>
        <v>#DIV/0!</v>
      </c>
      <c r="N393" s="449"/>
      <c r="O393" s="270">
        <v>0</v>
      </c>
      <c r="P393" s="270">
        <v>0</v>
      </c>
      <c r="Q393" s="269">
        <f t="shared" si="485"/>
        <v>0</v>
      </c>
      <c r="R393" s="217" t="e">
        <f t="shared" si="486"/>
        <v>#DIV/0!</v>
      </c>
      <c r="S393" s="443"/>
      <c r="T393" s="424"/>
      <c r="U393" s="270">
        <v>0</v>
      </c>
      <c r="V393" s="270">
        <v>0</v>
      </c>
      <c r="W393" s="148">
        <f t="shared" si="487"/>
        <v>0</v>
      </c>
      <c r="X393" s="427"/>
      <c r="Y393" s="336"/>
    </row>
    <row r="394" spans="1:25" ht="15.75" hidden="1" thickBot="1" x14ac:dyDescent="0.3">
      <c r="A394" s="446"/>
      <c r="B394" s="447"/>
      <c r="C394" s="448"/>
      <c r="D394" s="448"/>
      <c r="E394" s="146" t="s">
        <v>286</v>
      </c>
      <c r="F394" s="233">
        <v>0</v>
      </c>
      <c r="G394" s="233">
        <v>0</v>
      </c>
      <c r="H394" s="147">
        <f t="shared" si="481"/>
        <v>0</v>
      </c>
      <c r="I394" s="217" t="e">
        <f t="shared" si="482"/>
        <v>#DIV/0!</v>
      </c>
      <c r="J394" s="270">
        <v>0</v>
      </c>
      <c r="K394" s="270">
        <v>0</v>
      </c>
      <c r="L394" s="269">
        <f t="shared" si="483"/>
        <v>0</v>
      </c>
      <c r="M394" s="217" t="e">
        <f t="shared" si="484"/>
        <v>#DIV/0!</v>
      </c>
      <c r="N394" s="449"/>
      <c r="O394" s="270">
        <v>0</v>
      </c>
      <c r="P394" s="270">
        <v>0</v>
      </c>
      <c r="Q394" s="269">
        <f t="shared" si="485"/>
        <v>0</v>
      </c>
      <c r="R394" s="217" t="e">
        <f t="shared" si="486"/>
        <v>#DIV/0!</v>
      </c>
      <c r="S394" s="443"/>
      <c r="T394" s="424"/>
      <c r="U394" s="270">
        <v>0</v>
      </c>
      <c r="V394" s="270">
        <v>0</v>
      </c>
      <c r="W394" s="148">
        <f>IFERROR(((V394/U394)*1),0)</f>
        <v>0</v>
      </c>
      <c r="X394" s="427"/>
      <c r="Y394" s="336"/>
    </row>
    <row r="395" spans="1:25" ht="15.75" hidden="1" thickBot="1" x14ac:dyDescent="0.3">
      <c r="A395" s="446"/>
      <c r="B395" s="447"/>
      <c r="C395" s="448"/>
      <c r="D395" s="448"/>
      <c r="E395" s="146" t="s">
        <v>287</v>
      </c>
      <c r="F395" s="233">
        <v>0</v>
      </c>
      <c r="G395" s="233">
        <v>0</v>
      </c>
      <c r="H395" s="147">
        <f t="shared" si="481"/>
        <v>0</v>
      </c>
      <c r="I395" s="217" t="e">
        <f t="shared" si="482"/>
        <v>#DIV/0!</v>
      </c>
      <c r="J395" s="270">
        <v>0</v>
      </c>
      <c r="K395" s="270">
        <v>0</v>
      </c>
      <c r="L395" s="269">
        <f t="shared" si="483"/>
        <v>0</v>
      </c>
      <c r="M395" s="217" t="e">
        <f t="shared" si="484"/>
        <v>#DIV/0!</v>
      </c>
      <c r="N395" s="449"/>
      <c r="O395" s="270">
        <v>0</v>
      </c>
      <c r="P395" s="270">
        <v>0</v>
      </c>
      <c r="Q395" s="269">
        <f t="shared" si="485"/>
        <v>0</v>
      </c>
      <c r="R395" s="217" t="e">
        <f t="shared" si="486"/>
        <v>#DIV/0!</v>
      </c>
      <c r="S395" s="443"/>
      <c r="T395" s="424"/>
      <c r="U395" s="270">
        <v>0</v>
      </c>
      <c r="V395" s="270">
        <v>0</v>
      </c>
      <c r="W395" s="148">
        <f>IFERROR(((V395/U395)*1),0)</f>
        <v>0</v>
      </c>
      <c r="X395" s="445"/>
      <c r="Y395" s="336"/>
    </row>
    <row r="396" spans="1:25" ht="15.75" hidden="1" thickBot="1" x14ac:dyDescent="0.3">
      <c r="A396" s="434" t="s">
        <v>288</v>
      </c>
      <c r="B396" s="435"/>
      <c r="C396" s="436"/>
      <c r="D396" s="266"/>
      <c r="E396" s="149"/>
      <c r="F396" s="235">
        <f>SUM(F391:F395)</f>
        <v>0</v>
      </c>
      <c r="G396" s="235">
        <f t="shared" ref="G396:H396" si="488">SUM(G391:G395)</f>
        <v>0</v>
      </c>
      <c r="H396" s="150">
        <f t="shared" si="488"/>
        <v>0</v>
      </c>
      <c r="I396" s="218">
        <v>1</v>
      </c>
      <c r="J396" s="204">
        <f t="shared" ref="J396:L396" si="489">SUM(J391:J395)</f>
        <v>0</v>
      </c>
      <c r="K396" s="204">
        <f t="shared" si="489"/>
        <v>0</v>
      </c>
      <c r="L396" s="204">
        <f t="shared" si="489"/>
        <v>0</v>
      </c>
      <c r="M396" s="218">
        <v>1</v>
      </c>
      <c r="N396" s="204">
        <f>N391</f>
        <v>0</v>
      </c>
      <c r="O396" s="204">
        <f t="shared" ref="O396:Q396" si="490">SUM(O391:O395)</f>
        <v>0</v>
      </c>
      <c r="P396" s="204">
        <f t="shared" si="490"/>
        <v>0</v>
      </c>
      <c r="Q396" s="204">
        <f t="shared" si="490"/>
        <v>0</v>
      </c>
      <c r="R396" s="218">
        <v>1</v>
      </c>
      <c r="S396" s="204">
        <f>S391</f>
        <v>0</v>
      </c>
      <c r="T396" s="214">
        <f>T391</f>
        <v>0</v>
      </c>
      <c r="U396" s="208">
        <f>SUM(U391:U395)</f>
        <v>0</v>
      </c>
      <c r="V396" s="209">
        <f>SUM(V391:V395)</f>
        <v>0</v>
      </c>
      <c r="W396" s="151">
        <f>IFERROR(((V396/U396)*1),0)</f>
        <v>0</v>
      </c>
      <c r="X396" s="293">
        <f>IFERROR(((1-(1-T396)*W396)*1),0)</f>
        <v>1</v>
      </c>
      <c r="Y396" s="336"/>
    </row>
    <row r="397" spans="1:25" ht="15.75" hidden="1" thickBot="1" x14ac:dyDescent="0.3">
      <c r="A397" s="446">
        <f>A391+1</f>
        <v>66</v>
      </c>
      <c r="B397" s="447"/>
      <c r="C397" s="448"/>
      <c r="D397" s="448"/>
      <c r="E397" s="146" t="s">
        <v>283</v>
      </c>
      <c r="F397" s="233">
        <v>0</v>
      </c>
      <c r="G397" s="233">
        <v>0</v>
      </c>
      <c r="H397" s="147">
        <f>F397+G397</f>
        <v>0</v>
      </c>
      <c r="I397" s="217" t="e">
        <f>H397/$H$402</f>
        <v>#DIV/0!</v>
      </c>
      <c r="J397" s="270">
        <v>0</v>
      </c>
      <c r="K397" s="270">
        <v>0</v>
      </c>
      <c r="L397" s="269">
        <f>J397+K397</f>
        <v>0</v>
      </c>
      <c r="M397" s="217" t="e">
        <f>L397/$L$402</f>
        <v>#DIV/0!</v>
      </c>
      <c r="N397" s="449">
        <v>0</v>
      </c>
      <c r="O397" s="270">
        <v>0</v>
      </c>
      <c r="P397" s="270">
        <v>0</v>
      </c>
      <c r="Q397" s="269">
        <f>O397+P397</f>
        <v>0</v>
      </c>
      <c r="R397" s="217" t="e">
        <f>Q397/$Q$402</f>
        <v>#DIV/0!</v>
      </c>
      <c r="S397" s="443">
        <f>N402-Q402</f>
        <v>0</v>
      </c>
      <c r="T397" s="424">
        <f>IFERROR((S397/N402),0)</f>
        <v>0</v>
      </c>
      <c r="U397" s="270">
        <v>0</v>
      </c>
      <c r="V397" s="270">
        <v>0</v>
      </c>
      <c r="W397" s="148">
        <f>IFERROR(((V397/U397)*1),0)</f>
        <v>0</v>
      </c>
      <c r="X397" s="425"/>
      <c r="Y397" s="336"/>
    </row>
    <row r="398" spans="1:25" ht="15.75" hidden="1" thickBot="1" x14ac:dyDescent="0.3">
      <c r="A398" s="446"/>
      <c r="B398" s="447"/>
      <c r="C398" s="448"/>
      <c r="D398" s="448"/>
      <c r="E398" s="146" t="s">
        <v>284</v>
      </c>
      <c r="F398" s="233">
        <v>0</v>
      </c>
      <c r="G398" s="233">
        <v>0</v>
      </c>
      <c r="H398" s="147">
        <f t="shared" ref="H398:H401" si="491">F398+G398</f>
        <v>0</v>
      </c>
      <c r="I398" s="217" t="e">
        <f t="shared" ref="I398:I401" si="492">H398/$H$402</f>
        <v>#DIV/0!</v>
      </c>
      <c r="J398" s="270">
        <v>0</v>
      </c>
      <c r="K398" s="270">
        <v>0</v>
      </c>
      <c r="L398" s="269">
        <f t="shared" ref="L398:L401" si="493">J398+K398</f>
        <v>0</v>
      </c>
      <c r="M398" s="217" t="e">
        <f t="shared" ref="M398:M401" si="494">L398/$L$402</f>
        <v>#DIV/0!</v>
      </c>
      <c r="N398" s="449"/>
      <c r="O398" s="270">
        <v>0</v>
      </c>
      <c r="P398" s="270">
        <v>0</v>
      </c>
      <c r="Q398" s="269">
        <f t="shared" ref="Q398:Q401" si="495">O398+P398</f>
        <v>0</v>
      </c>
      <c r="R398" s="217" t="e">
        <f t="shared" ref="R398:R401" si="496">Q398/$Q$402</f>
        <v>#DIV/0!</v>
      </c>
      <c r="S398" s="443"/>
      <c r="T398" s="424"/>
      <c r="U398" s="270">
        <v>0</v>
      </c>
      <c r="V398" s="270">
        <v>0</v>
      </c>
      <c r="W398" s="148">
        <f t="shared" ref="W398:W399" si="497">IFERROR(((V398/U398)*1),0)</f>
        <v>0</v>
      </c>
      <c r="X398" s="427"/>
      <c r="Y398" s="336"/>
    </row>
    <row r="399" spans="1:25" ht="15.75" hidden="1" thickBot="1" x14ac:dyDescent="0.3">
      <c r="A399" s="446"/>
      <c r="B399" s="447"/>
      <c r="C399" s="448"/>
      <c r="D399" s="448"/>
      <c r="E399" s="146" t="s">
        <v>285</v>
      </c>
      <c r="F399" s="233">
        <v>0</v>
      </c>
      <c r="G399" s="233">
        <v>0</v>
      </c>
      <c r="H399" s="147">
        <f t="shared" si="491"/>
        <v>0</v>
      </c>
      <c r="I399" s="217" t="e">
        <f t="shared" si="492"/>
        <v>#DIV/0!</v>
      </c>
      <c r="J399" s="270">
        <v>0</v>
      </c>
      <c r="K399" s="270">
        <v>0</v>
      </c>
      <c r="L399" s="269">
        <f t="shared" si="493"/>
        <v>0</v>
      </c>
      <c r="M399" s="217" t="e">
        <f t="shared" si="494"/>
        <v>#DIV/0!</v>
      </c>
      <c r="N399" s="449"/>
      <c r="O399" s="270">
        <v>0</v>
      </c>
      <c r="P399" s="270">
        <v>0</v>
      </c>
      <c r="Q399" s="269">
        <f t="shared" si="495"/>
        <v>0</v>
      </c>
      <c r="R399" s="217" t="e">
        <f t="shared" si="496"/>
        <v>#DIV/0!</v>
      </c>
      <c r="S399" s="443"/>
      <c r="T399" s="424"/>
      <c r="U399" s="270">
        <v>0</v>
      </c>
      <c r="V399" s="270">
        <v>0</v>
      </c>
      <c r="W399" s="148">
        <f t="shared" si="497"/>
        <v>0</v>
      </c>
      <c r="X399" s="427"/>
      <c r="Y399" s="336"/>
    </row>
    <row r="400" spans="1:25" ht="15.75" hidden="1" thickBot="1" x14ac:dyDescent="0.3">
      <c r="A400" s="446"/>
      <c r="B400" s="447"/>
      <c r="C400" s="448"/>
      <c r="D400" s="448"/>
      <c r="E400" s="146" t="s">
        <v>286</v>
      </c>
      <c r="F400" s="233">
        <v>0</v>
      </c>
      <c r="G400" s="233">
        <v>0</v>
      </c>
      <c r="H400" s="147">
        <f t="shared" si="491"/>
        <v>0</v>
      </c>
      <c r="I400" s="217" t="e">
        <f t="shared" si="492"/>
        <v>#DIV/0!</v>
      </c>
      <c r="J400" s="270">
        <v>0</v>
      </c>
      <c r="K400" s="270">
        <v>0</v>
      </c>
      <c r="L400" s="269">
        <f t="shared" si="493"/>
        <v>0</v>
      </c>
      <c r="M400" s="217" t="e">
        <f t="shared" si="494"/>
        <v>#DIV/0!</v>
      </c>
      <c r="N400" s="449"/>
      <c r="O400" s="270">
        <v>0</v>
      </c>
      <c r="P400" s="270">
        <v>0</v>
      </c>
      <c r="Q400" s="269">
        <f t="shared" si="495"/>
        <v>0</v>
      </c>
      <c r="R400" s="217" t="e">
        <f t="shared" si="496"/>
        <v>#DIV/0!</v>
      </c>
      <c r="S400" s="443"/>
      <c r="T400" s="424"/>
      <c r="U400" s="270">
        <v>0</v>
      </c>
      <c r="V400" s="270">
        <v>0</v>
      </c>
      <c r="W400" s="148">
        <f>IFERROR(((V400/U400)*1),0)</f>
        <v>0</v>
      </c>
      <c r="X400" s="427"/>
      <c r="Y400" s="336"/>
    </row>
    <row r="401" spans="1:25" ht="15.75" hidden="1" thickBot="1" x14ac:dyDescent="0.3">
      <c r="A401" s="446"/>
      <c r="B401" s="447"/>
      <c r="C401" s="448"/>
      <c r="D401" s="448"/>
      <c r="E401" s="146" t="s">
        <v>287</v>
      </c>
      <c r="F401" s="233">
        <v>0</v>
      </c>
      <c r="G401" s="233">
        <v>0</v>
      </c>
      <c r="H401" s="147">
        <f t="shared" si="491"/>
        <v>0</v>
      </c>
      <c r="I401" s="217" t="e">
        <f t="shared" si="492"/>
        <v>#DIV/0!</v>
      </c>
      <c r="J401" s="270">
        <v>0</v>
      </c>
      <c r="K401" s="270">
        <v>0</v>
      </c>
      <c r="L401" s="269">
        <f t="shared" si="493"/>
        <v>0</v>
      </c>
      <c r="M401" s="217" t="e">
        <f t="shared" si="494"/>
        <v>#DIV/0!</v>
      </c>
      <c r="N401" s="449"/>
      <c r="O401" s="270">
        <v>0</v>
      </c>
      <c r="P401" s="270">
        <v>0</v>
      </c>
      <c r="Q401" s="269">
        <f t="shared" si="495"/>
        <v>0</v>
      </c>
      <c r="R401" s="217" t="e">
        <f t="shared" si="496"/>
        <v>#DIV/0!</v>
      </c>
      <c r="S401" s="443"/>
      <c r="T401" s="424"/>
      <c r="U401" s="270">
        <v>0</v>
      </c>
      <c r="V401" s="270">
        <v>0</v>
      </c>
      <c r="W401" s="148">
        <f>IFERROR(((V401/U401)*1),0)</f>
        <v>0</v>
      </c>
      <c r="X401" s="445"/>
      <c r="Y401" s="336"/>
    </row>
    <row r="402" spans="1:25" ht="15.75" hidden="1" thickBot="1" x14ac:dyDescent="0.3">
      <c r="A402" s="434" t="s">
        <v>288</v>
      </c>
      <c r="B402" s="435"/>
      <c r="C402" s="436"/>
      <c r="D402" s="266"/>
      <c r="E402" s="149"/>
      <c r="F402" s="235">
        <f>SUM(F397:F401)</f>
        <v>0</v>
      </c>
      <c r="G402" s="235">
        <f t="shared" ref="G402:H402" si="498">SUM(G397:G401)</f>
        <v>0</v>
      </c>
      <c r="H402" s="150">
        <f t="shared" si="498"/>
        <v>0</v>
      </c>
      <c r="I402" s="218">
        <v>1</v>
      </c>
      <c r="J402" s="204">
        <f t="shared" ref="J402:L402" si="499">SUM(J397:J401)</f>
        <v>0</v>
      </c>
      <c r="K402" s="204">
        <f t="shared" si="499"/>
        <v>0</v>
      </c>
      <c r="L402" s="204">
        <f t="shared" si="499"/>
        <v>0</v>
      </c>
      <c r="M402" s="218">
        <v>1</v>
      </c>
      <c r="N402" s="204">
        <f>N397</f>
        <v>0</v>
      </c>
      <c r="O402" s="204">
        <f t="shared" ref="O402:Q402" si="500">SUM(O397:O401)</f>
        <v>0</v>
      </c>
      <c r="P402" s="204">
        <f t="shared" si="500"/>
        <v>0</v>
      </c>
      <c r="Q402" s="204">
        <f t="shared" si="500"/>
        <v>0</v>
      </c>
      <c r="R402" s="218">
        <v>1</v>
      </c>
      <c r="S402" s="204">
        <f>S397</f>
        <v>0</v>
      </c>
      <c r="T402" s="214">
        <f>T397</f>
        <v>0</v>
      </c>
      <c r="U402" s="208">
        <f>SUM(U397:U401)</f>
        <v>0</v>
      </c>
      <c r="V402" s="209">
        <f>SUM(V397:V401)</f>
        <v>0</v>
      </c>
      <c r="W402" s="151">
        <f>IFERROR(((V402/U402)*1),0)</f>
        <v>0</v>
      </c>
      <c r="X402" s="293">
        <f>IFERROR(((1-(1-T402)*W402)*1),0)</f>
        <v>1</v>
      </c>
      <c r="Y402" s="336"/>
    </row>
    <row r="403" spans="1:25" ht="15.75" hidden="1" thickBot="1" x14ac:dyDescent="0.3">
      <c r="A403" s="446">
        <f>A397+1</f>
        <v>67</v>
      </c>
      <c r="B403" s="447"/>
      <c r="C403" s="448"/>
      <c r="D403" s="448"/>
      <c r="E403" s="146" t="s">
        <v>283</v>
      </c>
      <c r="F403" s="233">
        <v>0</v>
      </c>
      <c r="G403" s="233">
        <v>0</v>
      </c>
      <c r="H403" s="147">
        <f>F403+G403</f>
        <v>0</v>
      </c>
      <c r="I403" s="217" t="e">
        <f>H403/$H$408</f>
        <v>#DIV/0!</v>
      </c>
      <c r="J403" s="270">
        <v>0</v>
      </c>
      <c r="K403" s="270">
        <v>0</v>
      </c>
      <c r="L403" s="269">
        <f>J403+K403</f>
        <v>0</v>
      </c>
      <c r="M403" s="217" t="e">
        <f>L403/$L$408</f>
        <v>#DIV/0!</v>
      </c>
      <c r="N403" s="449">
        <v>0</v>
      </c>
      <c r="O403" s="270">
        <v>0</v>
      </c>
      <c r="P403" s="270">
        <v>0</v>
      </c>
      <c r="Q403" s="269">
        <f>O403+P403</f>
        <v>0</v>
      </c>
      <c r="R403" s="217" t="e">
        <f>Q403/$Q$408</f>
        <v>#DIV/0!</v>
      </c>
      <c r="S403" s="443">
        <f>N408-Q408</f>
        <v>0</v>
      </c>
      <c r="T403" s="424">
        <f>IFERROR((S403/N408),0)</f>
        <v>0</v>
      </c>
      <c r="U403" s="270">
        <v>0</v>
      </c>
      <c r="V403" s="270">
        <v>0</v>
      </c>
      <c r="W403" s="148">
        <f>IFERROR(((V403/U403)*1),0)</f>
        <v>0</v>
      </c>
      <c r="X403" s="425"/>
      <c r="Y403" s="336"/>
    </row>
    <row r="404" spans="1:25" ht="15.75" hidden="1" thickBot="1" x14ac:dyDescent="0.3">
      <c r="A404" s="446"/>
      <c r="B404" s="447"/>
      <c r="C404" s="448"/>
      <c r="D404" s="448"/>
      <c r="E404" s="146" t="s">
        <v>284</v>
      </c>
      <c r="F404" s="233">
        <v>0</v>
      </c>
      <c r="G404" s="233">
        <v>0</v>
      </c>
      <c r="H404" s="147">
        <f t="shared" ref="H404:H407" si="501">F404+G404</f>
        <v>0</v>
      </c>
      <c r="I404" s="217" t="e">
        <f t="shared" ref="I404:I407" si="502">H404/$H$408</f>
        <v>#DIV/0!</v>
      </c>
      <c r="J404" s="270">
        <v>0</v>
      </c>
      <c r="K404" s="270">
        <v>0</v>
      </c>
      <c r="L404" s="269">
        <f t="shared" ref="L404:L407" si="503">J404+K404</f>
        <v>0</v>
      </c>
      <c r="M404" s="217" t="e">
        <f t="shared" ref="M404:M407" si="504">L404/$L$408</f>
        <v>#DIV/0!</v>
      </c>
      <c r="N404" s="449"/>
      <c r="O404" s="270">
        <v>0</v>
      </c>
      <c r="P404" s="270">
        <v>0</v>
      </c>
      <c r="Q404" s="269">
        <f t="shared" ref="Q404:Q407" si="505">O404+P404</f>
        <v>0</v>
      </c>
      <c r="R404" s="217" t="e">
        <f t="shared" ref="R404:R407" si="506">Q404/$Q$408</f>
        <v>#DIV/0!</v>
      </c>
      <c r="S404" s="443"/>
      <c r="T404" s="424"/>
      <c r="U404" s="270">
        <v>0</v>
      </c>
      <c r="V404" s="270">
        <v>0</v>
      </c>
      <c r="W404" s="148">
        <f t="shared" ref="W404:W405" si="507">IFERROR(((V404/U404)*1),0)</f>
        <v>0</v>
      </c>
      <c r="X404" s="427"/>
      <c r="Y404" s="336"/>
    </row>
    <row r="405" spans="1:25" ht="15.75" hidden="1" thickBot="1" x14ac:dyDescent="0.3">
      <c r="A405" s="446"/>
      <c r="B405" s="447"/>
      <c r="C405" s="448"/>
      <c r="D405" s="448"/>
      <c r="E405" s="146" t="s">
        <v>285</v>
      </c>
      <c r="F405" s="233">
        <v>0</v>
      </c>
      <c r="G405" s="233">
        <v>0</v>
      </c>
      <c r="H405" s="147">
        <f t="shared" si="501"/>
        <v>0</v>
      </c>
      <c r="I405" s="217" t="e">
        <f t="shared" si="502"/>
        <v>#DIV/0!</v>
      </c>
      <c r="J405" s="270">
        <v>0</v>
      </c>
      <c r="K405" s="270">
        <v>0</v>
      </c>
      <c r="L405" s="269">
        <f t="shared" si="503"/>
        <v>0</v>
      </c>
      <c r="M405" s="217" t="e">
        <f t="shared" si="504"/>
        <v>#DIV/0!</v>
      </c>
      <c r="N405" s="449"/>
      <c r="O405" s="270">
        <v>0</v>
      </c>
      <c r="P405" s="270">
        <v>0</v>
      </c>
      <c r="Q405" s="269">
        <f t="shared" si="505"/>
        <v>0</v>
      </c>
      <c r="R405" s="217" t="e">
        <f t="shared" si="506"/>
        <v>#DIV/0!</v>
      </c>
      <c r="S405" s="443"/>
      <c r="T405" s="424"/>
      <c r="U405" s="270">
        <v>0</v>
      </c>
      <c r="V405" s="270">
        <v>0</v>
      </c>
      <c r="W405" s="148">
        <f t="shared" si="507"/>
        <v>0</v>
      </c>
      <c r="X405" s="427"/>
      <c r="Y405" s="336"/>
    </row>
    <row r="406" spans="1:25" ht="15.75" hidden="1" thickBot="1" x14ac:dyDescent="0.3">
      <c r="A406" s="446"/>
      <c r="B406" s="447"/>
      <c r="C406" s="448"/>
      <c r="D406" s="448"/>
      <c r="E406" s="146" t="s">
        <v>286</v>
      </c>
      <c r="F406" s="233">
        <v>0</v>
      </c>
      <c r="G406" s="233">
        <v>0</v>
      </c>
      <c r="H406" s="147">
        <f t="shared" si="501"/>
        <v>0</v>
      </c>
      <c r="I406" s="217" t="e">
        <f t="shared" si="502"/>
        <v>#DIV/0!</v>
      </c>
      <c r="J406" s="270">
        <v>0</v>
      </c>
      <c r="K406" s="270">
        <v>0</v>
      </c>
      <c r="L406" s="269">
        <f t="shared" si="503"/>
        <v>0</v>
      </c>
      <c r="M406" s="217" t="e">
        <f t="shared" si="504"/>
        <v>#DIV/0!</v>
      </c>
      <c r="N406" s="449"/>
      <c r="O406" s="270">
        <v>0</v>
      </c>
      <c r="P406" s="270">
        <v>0</v>
      </c>
      <c r="Q406" s="269">
        <f t="shared" si="505"/>
        <v>0</v>
      </c>
      <c r="R406" s="217" t="e">
        <f t="shared" si="506"/>
        <v>#DIV/0!</v>
      </c>
      <c r="S406" s="443"/>
      <c r="T406" s="424"/>
      <c r="U406" s="270">
        <v>0</v>
      </c>
      <c r="V406" s="270">
        <v>0</v>
      </c>
      <c r="W406" s="148">
        <f>IFERROR(((V406/U406)*1),0)</f>
        <v>0</v>
      </c>
      <c r="X406" s="427"/>
      <c r="Y406" s="336"/>
    </row>
    <row r="407" spans="1:25" ht="15.75" hidden="1" thickBot="1" x14ac:dyDescent="0.3">
      <c r="A407" s="446"/>
      <c r="B407" s="447"/>
      <c r="C407" s="448"/>
      <c r="D407" s="448"/>
      <c r="E407" s="146" t="s">
        <v>287</v>
      </c>
      <c r="F407" s="233">
        <v>0</v>
      </c>
      <c r="G407" s="233">
        <v>0</v>
      </c>
      <c r="H407" s="147">
        <f t="shared" si="501"/>
        <v>0</v>
      </c>
      <c r="I407" s="217" t="e">
        <f t="shared" si="502"/>
        <v>#DIV/0!</v>
      </c>
      <c r="J407" s="270">
        <v>0</v>
      </c>
      <c r="K407" s="270">
        <v>0</v>
      </c>
      <c r="L407" s="269">
        <f t="shared" si="503"/>
        <v>0</v>
      </c>
      <c r="M407" s="217" t="e">
        <f t="shared" si="504"/>
        <v>#DIV/0!</v>
      </c>
      <c r="N407" s="449"/>
      <c r="O407" s="270">
        <v>0</v>
      </c>
      <c r="P407" s="270">
        <v>0</v>
      </c>
      <c r="Q407" s="269">
        <f t="shared" si="505"/>
        <v>0</v>
      </c>
      <c r="R407" s="217" t="e">
        <f t="shared" si="506"/>
        <v>#DIV/0!</v>
      </c>
      <c r="S407" s="443"/>
      <c r="T407" s="424"/>
      <c r="U407" s="270">
        <v>0</v>
      </c>
      <c r="V407" s="270">
        <v>0</v>
      </c>
      <c r="W407" s="148">
        <f>IFERROR(((V407/U407)*1),0)</f>
        <v>0</v>
      </c>
      <c r="X407" s="445"/>
      <c r="Y407" s="336"/>
    </row>
    <row r="408" spans="1:25" ht="15.75" hidden="1" thickBot="1" x14ac:dyDescent="0.3">
      <c r="A408" s="434" t="s">
        <v>288</v>
      </c>
      <c r="B408" s="435"/>
      <c r="C408" s="436"/>
      <c r="D408" s="266"/>
      <c r="E408" s="149"/>
      <c r="F408" s="235">
        <f>SUM(F403:F407)</f>
        <v>0</v>
      </c>
      <c r="G408" s="235">
        <f t="shared" ref="G408:H408" si="508">SUM(G403:G407)</f>
        <v>0</v>
      </c>
      <c r="H408" s="150">
        <f t="shared" si="508"/>
        <v>0</v>
      </c>
      <c r="I408" s="218">
        <v>1</v>
      </c>
      <c r="J408" s="204">
        <f t="shared" ref="J408:L408" si="509">SUM(J403:J407)</f>
        <v>0</v>
      </c>
      <c r="K408" s="204">
        <f t="shared" si="509"/>
        <v>0</v>
      </c>
      <c r="L408" s="204">
        <f t="shared" si="509"/>
        <v>0</v>
      </c>
      <c r="M408" s="218">
        <v>1</v>
      </c>
      <c r="N408" s="204">
        <f>N403</f>
        <v>0</v>
      </c>
      <c r="O408" s="204">
        <f t="shared" ref="O408:Q408" si="510">SUM(O403:O407)</f>
        <v>0</v>
      </c>
      <c r="P408" s="204">
        <f t="shared" si="510"/>
        <v>0</v>
      </c>
      <c r="Q408" s="204">
        <f t="shared" si="510"/>
        <v>0</v>
      </c>
      <c r="R408" s="218">
        <v>1</v>
      </c>
      <c r="S408" s="204">
        <f>S403</f>
        <v>0</v>
      </c>
      <c r="T408" s="214">
        <f>T403</f>
        <v>0</v>
      </c>
      <c r="U408" s="208">
        <f>SUM(U403:U407)</f>
        <v>0</v>
      </c>
      <c r="V408" s="209">
        <f>SUM(V403:V407)</f>
        <v>0</v>
      </c>
      <c r="W408" s="151">
        <f>IFERROR(((V408/U408)*1),0)</f>
        <v>0</v>
      </c>
      <c r="X408" s="293">
        <f>IFERROR(((1-(1-T408)*W408)*1),0)</f>
        <v>1</v>
      </c>
      <c r="Y408" s="336"/>
    </row>
    <row r="409" spans="1:25" ht="15.75" hidden="1" thickBot="1" x14ac:dyDescent="0.3">
      <c r="A409" s="446">
        <f>A403+1</f>
        <v>68</v>
      </c>
      <c r="B409" s="447"/>
      <c r="C409" s="448"/>
      <c r="D409" s="448"/>
      <c r="E409" s="146" t="s">
        <v>283</v>
      </c>
      <c r="F409" s="233">
        <v>0</v>
      </c>
      <c r="G409" s="233">
        <v>0</v>
      </c>
      <c r="H409" s="147">
        <f>F409+G409</f>
        <v>0</v>
      </c>
      <c r="I409" s="217" t="e">
        <f>H409/$H$414</f>
        <v>#DIV/0!</v>
      </c>
      <c r="J409" s="270">
        <v>0</v>
      </c>
      <c r="K409" s="270">
        <v>0</v>
      </c>
      <c r="L409" s="269">
        <f>J409+K409</f>
        <v>0</v>
      </c>
      <c r="M409" s="217" t="e">
        <f>L409/$L$414</f>
        <v>#DIV/0!</v>
      </c>
      <c r="N409" s="449">
        <v>0</v>
      </c>
      <c r="O409" s="270">
        <v>0</v>
      </c>
      <c r="P409" s="270">
        <v>0</v>
      </c>
      <c r="Q409" s="269">
        <f>O409+P409</f>
        <v>0</v>
      </c>
      <c r="R409" s="217" t="e">
        <f>Q409/$Q$414</f>
        <v>#DIV/0!</v>
      </c>
      <c r="S409" s="443">
        <f>N414-Q414</f>
        <v>0</v>
      </c>
      <c r="T409" s="424">
        <f>IFERROR((S409/N414),0)</f>
        <v>0</v>
      </c>
      <c r="U409" s="270">
        <v>0</v>
      </c>
      <c r="V409" s="270">
        <v>0</v>
      </c>
      <c r="W409" s="148">
        <f>IFERROR(((V409/U409)*1),0)</f>
        <v>0</v>
      </c>
      <c r="X409" s="425"/>
      <c r="Y409" s="336"/>
    </row>
    <row r="410" spans="1:25" ht="15.75" hidden="1" thickBot="1" x14ac:dyDescent="0.3">
      <c r="A410" s="446"/>
      <c r="B410" s="447"/>
      <c r="C410" s="448"/>
      <c r="D410" s="448"/>
      <c r="E410" s="146" t="s">
        <v>284</v>
      </c>
      <c r="F410" s="233">
        <v>0</v>
      </c>
      <c r="G410" s="233">
        <v>0</v>
      </c>
      <c r="H410" s="147">
        <f t="shared" ref="H410:H413" si="511">F410+G410</f>
        <v>0</v>
      </c>
      <c r="I410" s="217" t="e">
        <f t="shared" ref="I410:I413" si="512">H410/$H$414</f>
        <v>#DIV/0!</v>
      </c>
      <c r="J410" s="270">
        <v>0</v>
      </c>
      <c r="K410" s="270">
        <v>0</v>
      </c>
      <c r="L410" s="269">
        <f t="shared" ref="L410:L413" si="513">J410+K410</f>
        <v>0</v>
      </c>
      <c r="M410" s="217" t="e">
        <f t="shared" ref="M410:M413" si="514">L410/$L$414</f>
        <v>#DIV/0!</v>
      </c>
      <c r="N410" s="449"/>
      <c r="O410" s="270">
        <v>0</v>
      </c>
      <c r="P410" s="270">
        <v>0</v>
      </c>
      <c r="Q410" s="269">
        <f t="shared" ref="Q410:Q413" si="515">O410+P410</f>
        <v>0</v>
      </c>
      <c r="R410" s="217" t="e">
        <f t="shared" ref="R410:R413" si="516">Q410/$Q$414</f>
        <v>#DIV/0!</v>
      </c>
      <c r="S410" s="443"/>
      <c r="T410" s="424"/>
      <c r="U410" s="270">
        <v>0</v>
      </c>
      <c r="V410" s="270">
        <v>0</v>
      </c>
      <c r="W410" s="148">
        <f t="shared" ref="W410:W411" si="517">IFERROR(((V410/U410)*1),0)</f>
        <v>0</v>
      </c>
      <c r="X410" s="427"/>
      <c r="Y410" s="336"/>
    </row>
    <row r="411" spans="1:25" ht="15.75" hidden="1" thickBot="1" x14ac:dyDescent="0.3">
      <c r="A411" s="446"/>
      <c r="B411" s="447"/>
      <c r="C411" s="448"/>
      <c r="D411" s="448"/>
      <c r="E411" s="146" t="s">
        <v>285</v>
      </c>
      <c r="F411" s="233">
        <v>0</v>
      </c>
      <c r="G411" s="233">
        <v>0</v>
      </c>
      <c r="H411" s="147">
        <f t="shared" si="511"/>
        <v>0</v>
      </c>
      <c r="I411" s="217" t="e">
        <f t="shared" si="512"/>
        <v>#DIV/0!</v>
      </c>
      <c r="J411" s="270">
        <v>0</v>
      </c>
      <c r="K411" s="270">
        <v>0</v>
      </c>
      <c r="L411" s="269">
        <f t="shared" si="513"/>
        <v>0</v>
      </c>
      <c r="M411" s="217" t="e">
        <f t="shared" si="514"/>
        <v>#DIV/0!</v>
      </c>
      <c r="N411" s="449"/>
      <c r="O411" s="270">
        <v>0</v>
      </c>
      <c r="P411" s="270">
        <v>0</v>
      </c>
      <c r="Q411" s="269">
        <f t="shared" si="515"/>
        <v>0</v>
      </c>
      <c r="R411" s="217" t="e">
        <f t="shared" si="516"/>
        <v>#DIV/0!</v>
      </c>
      <c r="S411" s="443"/>
      <c r="T411" s="424"/>
      <c r="U411" s="270">
        <v>0</v>
      </c>
      <c r="V411" s="270">
        <v>0</v>
      </c>
      <c r="W411" s="148">
        <f t="shared" si="517"/>
        <v>0</v>
      </c>
      <c r="X411" s="427"/>
      <c r="Y411" s="336"/>
    </row>
    <row r="412" spans="1:25" ht="15.75" hidden="1" thickBot="1" x14ac:dyDescent="0.3">
      <c r="A412" s="446"/>
      <c r="B412" s="447"/>
      <c r="C412" s="448"/>
      <c r="D412" s="448"/>
      <c r="E412" s="146" t="s">
        <v>286</v>
      </c>
      <c r="F412" s="233">
        <v>0</v>
      </c>
      <c r="G412" s="233">
        <v>0</v>
      </c>
      <c r="H412" s="147">
        <f t="shared" si="511"/>
        <v>0</v>
      </c>
      <c r="I412" s="217" t="e">
        <f t="shared" si="512"/>
        <v>#DIV/0!</v>
      </c>
      <c r="J412" s="270">
        <v>0</v>
      </c>
      <c r="K412" s="270">
        <v>0</v>
      </c>
      <c r="L412" s="269">
        <f t="shared" si="513"/>
        <v>0</v>
      </c>
      <c r="M412" s="217" t="e">
        <f t="shared" si="514"/>
        <v>#DIV/0!</v>
      </c>
      <c r="N412" s="449"/>
      <c r="O412" s="270">
        <v>0</v>
      </c>
      <c r="P412" s="270">
        <v>0</v>
      </c>
      <c r="Q412" s="269">
        <f t="shared" si="515"/>
        <v>0</v>
      </c>
      <c r="R412" s="217" t="e">
        <f t="shared" si="516"/>
        <v>#DIV/0!</v>
      </c>
      <c r="S412" s="443"/>
      <c r="T412" s="424"/>
      <c r="U412" s="270">
        <v>0</v>
      </c>
      <c r="V412" s="270">
        <v>0</v>
      </c>
      <c r="W412" s="148">
        <f>IFERROR(((V412/U412)*1),0)</f>
        <v>0</v>
      </c>
      <c r="X412" s="427"/>
      <c r="Y412" s="336"/>
    </row>
    <row r="413" spans="1:25" ht="15.75" hidden="1" thickBot="1" x14ac:dyDescent="0.3">
      <c r="A413" s="446"/>
      <c r="B413" s="447"/>
      <c r="C413" s="448"/>
      <c r="D413" s="448"/>
      <c r="E413" s="146" t="s">
        <v>287</v>
      </c>
      <c r="F413" s="233">
        <v>0</v>
      </c>
      <c r="G413" s="233">
        <v>0</v>
      </c>
      <c r="H413" s="147">
        <f t="shared" si="511"/>
        <v>0</v>
      </c>
      <c r="I413" s="217" t="e">
        <f t="shared" si="512"/>
        <v>#DIV/0!</v>
      </c>
      <c r="J413" s="270">
        <v>0</v>
      </c>
      <c r="K413" s="270">
        <v>0</v>
      </c>
      <c r="L413" s="269">
        <f t="shared" si="513"/>
        <v>0</v>
      </c>
      <c r="M413" s="217" t="e">
        <f t="shared" si="514"/>
        <v>#DIV/0!</v>
      </c>
      <c r="N413" s="449"/>
      <c r="O413" s="270">
        <v>0</v>
      </c>
      <c r="P413" s="270">
        <v>0</v>
      </c>
      <c r="Q413" s="269">
        <f t="shared" si="515"/>
        <v>0</v>
      </c>
      <c r="R413" s="217" t="e">
        <f t="shared" si="516"/>
        <v>#DIV/0!</v>
      </c>
      <c r="S413" s="443"/>
      <c r="T413" s="424"/>
      <c r="U413" s="270">
        <v>0</v>
      </c>
      <c r="V413" s="270">
        <v>0</v>
      </c>
      <c r="W413" s="148">
        <f>IFERROR(((V413/U413)*1),0)</f>
        <v>0</v>
      </c>
      <c r="X413" s="445"/>
      <c r="Y413" s="336"/>
    </row>
    <row r="414" spans="1:25" ht="15.75" hidden="1" thickBot="1" x14ac:dyDescent="0.3">
      <c r="A414" s="434" t="s">
        <v>288</v>
      </c>
      <c r="B414" s="435"/>
      <c r="C414" s="436"/>
      <c r="D414" s="266"/>
      <c r="E414" s="149"/>
      <c r="F414" s="235">
        <f>SUM(F409:F413)</f>
        <v>0</v>
      </c>
      <c r="G414" s="235">
        <f t="shared" ref="G414:H414" si="518">SUM(G409:G413)</f>
        <v>0</v>
      </c>
      <c r="H414" s="150">
        <f t="shared" si="518"/>
        <v>0</v>
      </c>
      <c r="I414" s="218">
        <v>1</v>
      </c>
      <c r="J414" s="204">
        <f t="shared" ref="J414:L414" si="519">SUM(J409:J413)</f>
        <v>0</v>
      </c>
      <c r="K414" s="204">
        <f t="shared" si="519"/>
        <v>0</v>
      </c>
      <c r="L414" s="204">
        <f t="shared" si="519"/>
        <v>0</v>
      </c>
      <c r="M414" s="218">
        <v>1</v>
      </c>
      <c r="N414" s="204">
        <f>N409</f>
        <v>0</v>
      </c>
      <c r="O414" s="204">
        <f t="shared" ref="O414:Q414" si="520">SUM(O409:O413)</f>
        <v>0</v>
      </c>
      <c r="P414" s="204">
        <f t="shared" si="520"/>
        <v>0</v>
      </c>
      <c r="Q414" s="204">
        <f t="shared" si="520"/>
        <v>0</v>
      </c>
      <c r="R414" s="218">
        <v>1</v>
      </c>
      <c r="S414" s="204">
        <f>S409</f>
        <v>0</v>
      </c>
      <c r="T414" s="214">
        <f>T409</f>
        <v>0</v>
      </c>
      <c r="U414" s="208">
        <f>SUM(U409:U413)</f>
        <v>0</v>
      </c>
      <c r="V414" s="209">
        <f>SUM(V409:V413)</f>
        <v>0</v>
      </c>
      <c r="W414" s="151">
        <f>IFERROR(((V414/U414)*1),0)</f>
        <v>0</v>
      </c>
      <c r="X414" s="293">
        <f>IFERROR(((1-(1-T414)*W414)*1),0)</f>
        <v>1</v>
      </c>
      <c r="Y414" s="336"/>
    </row>
    <row r="415" spans="1:25" ht="15.75" hidden="1" thickBot="1" x14ac:dyDescent="0.3">
      <c r="A415" s="446">
        <f>A409+1</f>
        <v>69</v>
      </c>
      <c r="B415" s="447"/>
      <c r="C415" s="448"/>
      <c r="D415" s="448"/>
      <c r="E415" s="146" t="s">
        <v>283</v>
      </c>
      <c r="F415" s="233">
        <v>0</v>
      </c>
      <c r="G415" s="233">
        <v>0</v>
      </c>
      <c r="H415" s="147">
        <f>F415+G415</f>
        <v>0</v>
      </c>
      <c r="I415" s="217" t="e">
        <f>H415/$H$420</f>
        <v>#DIV/0!</v>
      </c>
      <c r="J415" s="270">
        <v>0</v>
      </c>
      <c r="K415" s="270">
        <v>0</v>
      </c>
      <c r="L415" s="269">
        <f>J415+K415</f>
        <v>0</v>
      </c>
      <c r="M415" s="217" t="e">
        <f>L415/$L$420</f>
        <v>#DIV/0!</v>
      </c>
      <c r="N415" s="449">
        <v>0</v>
      </c>
      <c r="O415" s="270">
        <v>0</v>
      </c>
      <c r="P415" s="270">
        <v>0</v>
      </c>
      <c r="Q415" s="269">
        <f>O415+P415</f>
        <v>0</v>
      </c>
      <c r="R415" s="217" t="e">
        <f>Q415/$Q$420</f>
        <v>#DIV/0!</v>
      </c>
      <c r="S415" s="443">
        <f>N420-Q420</f>
        <v>0</v>
      </c>
      <c r="T415" s="424">
        <f>IFERROR((S415/N420),0)</f>
        <v>0</v>
      </c>
      <c r="U415" s="270">
        <v>0</v>
      </c>
      <c r="V415" s="270">
        <v>0</v>
      </c>
      <c r="W415" s="148">
        <f>IFERROR(((V415/U415)*1),0)</f>
        <v>0</v>
      </c>
      <c r="X415" s="425"/>
      <c r="Y415" s="336"/>
    </row>
    <row r="416" spans="1:25" ht="15.75" hidden="1" thickBot="1" x14ac:dyDescent="0.3">
      <c r="A416" s="446"/>
      <c r="B416" s="447"/>
      <c r="C416" s="448"/>
      <c r="D416" s="448"/>
      <c r="E416" s="146" t="s">
        <v>284</v>
      </c>
      <c r="F416" s="233">
        <v>0</v>
      </c>
      <c r="G416" s="233">
        <v>0</v>
      </c>
      <c r="H416" s="147">
        <f t="shared" ref="H416:H419" si="521">F416+G416</f>
        <v>0</v>
      </c>
      <c r="I416" s="217" t="e">
        <f t="shared" ref="I416:I419" si="522">H416/$H$420</f>
        <v>#DIV/0!</v>
      </c>
      <c r="J416" s="270">
        <v>0</v>
      </c>
      <c r="K416" s="270">
        <v>0</v>
      </c>
      <c r="L416" s="269">
        <f t="shared" ref="L416:L419" si="523">J416+K416</f>
        <v>0</v>
      </c>
      <c r="M416" s="217" t="e">
        <f t="shared" ref="M416:M419" si="524">L416/$L$420</f>
        <v>#DIV/0!</v>
      </c>
      <c r="N416" s="449"/>
      <c r="O416" s="270">
        <v>0</v>
      </c>
      <c r="P416" s="270">
        <v>0</v>
      </c>
      <c r="Q416" s="269">
        <f t="shared" ref="Q416:Q419" si="525">O416+P416</f>
        <v>0</v>
      </c>
      <c r="R416" s="217" t="e">
        <f t="shared" ref="R416:R419" si="526">Q416/$Q$420</f>
        <v>#DIV/0!</v>
      </c>
      <c r="S416" s="443"/>
      <c r="T416" s="424"/>
      <c r="U416" s="270">
        <v>0</v>
      </c>
      <c r="V416" s="270">
        <v>0</v>
      </c>
      <c r="W416" s="148">
        <f t="shared" ref="W416:W417" si="527">IFERROR(((V416/U416)*1),0)</f>
        <v>0</v>
      </c>
      <c r="X416" s="427"/>
      <c r="Y416" s="336"/>
    </row>
    <row r="417" spans="1:25" ht="15.75" hidden="1" thickBot="1" x14ac:dyDescent="0.3">
      <c r="A417" s="446"/>
      <c r="B417" s="447"/>
      <c r="C417" s="448"/>
      <c r="D417" s="448"/>
      <c r="E417" s="146" t="s">
        <v>285</v>
      </c>
      <c r="F417" s="233">
        <v>0</v>
      </c>
      <c r="G417" s="233">
        <v>0</v>
      </c>
      <c r="H417" s="147">
        <f t="shared" si="521"/>
        <v>0</v>
      </c>
      <c r="I417" s="217" t="e">
        <f t="shared" si="522"/>
        <v>#DIV/0!</v>
      </c>
      <c r="J417" s="270">
        <v>0</v>
      </c>
      <c r="K417" s="270">
        <v>0</v>
      </c>
      <c r="L417" s="269">
        <f t="shared" si="523"/>
        <v>0</v>
      </c>
      <c r="M417" s="217" t="e">
        <f t="shared" si="524"/>
        <v>#DIV/0!</v>
      </c>
      <c r="N417" s="449"/>
      <c r="O417" s="270">
        <v>0</v>
      </c>
      <c r="P417" s="270">
        <v>0</v>
      </c>
      <c r="Q417" s="269">
        <f t="shared" si="525"/>
        <v>0</v>
      </c>
      <c r="R417" s="217" t="e">
        <f t="shared" si="526"/>
        <v>#DIV/0!</v>
      </c>
      <c r="S417" s="443"/>
      <c r="T417" s="424"/>
      <c r="U417" s="270">
        <v>0</v>
      </c>
      <c r="V417" s="270">
        <v>0</v>
      </c>
      <c r="W417" s="148">
        <f t="shared" si="527"/>
        <v>0</v>
      </c>
      <c r="X417" s="427"/>
      <c r="Y417" s="336"/>
    </row>
    <row r="418" spans="1:25" ht="15.75" hidden="1" thickBot="1" x14ac:dyDescent="0.3">
      <c r="A418" s="446"/>
      <c r="B418" s="447"/>
      <c r="C418" s="448"/>
      <c r="D418" s="448"/>
      <c r="E418" s="146" t="s">
        <v>286</v>
      </c>
      <c r="F418" s="233">
        <v>0</v>
      </c>
      <c r="G418" s="233">
        <v>0</v>
      </c>
      <c r="H418" s="147">
        <f t="shared" si="521"/>
        <v>0</v>
      </c>
      <c r="I418" s="217" t="e">
        <f t="shared" si="522"/>
        <v>#DIV/0!</v>
      </c>
      <c r="J418" s="270">
        <v>0</v>
      </c>
      <c r="K418" s="270">
        <v>0</v>
      </c>
      <c r="L418" s="269">
        <f t="shared" si="523"/>
        <v>0</v>
      </c>
      <c r="M418" s="217" t="e">
        <f t="shared" si="524"/>
        <v>#DIV/0!</v>
      </c>
      <c r="N418" s="449"/>
      <c r="O418" s="270">
        <v>0</v>
      </c>
      <c r="P418" s="270">
        <v>0</v>
      </c>
      <c r="Q418" s="269">
        <f t="shared" si="525"/>
        <v>0</v>
      </c>
      <c r="R418" s="217" t="e">
        <f t="shared" si="526"/>
        <v>#DIV/0!</v>
      </c>
      <c r="S418" s="443"/>
      <c r="T418" s="424"/>
      <c r="U418" s="270">
        <v>0</v>
      </c>
      <c r="V418" s="270">
        <v>0</v>
      </c>
      <c r="W418" s="148">
        <f>IFERROR(((V418/U418)*1),0)</f>
        <v>0</v>
      </c>
      <c r="X418" s="427"/>
      <c r="Y418" s="336"/>
    </row>
    <row r="419" spans="1:25" ht="15.75" hidden="1" thickBot="1" x14ac:dyDescent="0.3">
      <c r="A419" s="446"/>
      <c r="B419" s="447"/>
      <c r="C419" s="448"/>
      <c r="D419" s="448"/>
      <c r="E419" s="146" t="s">
        <v>287</v>
      </c>
      <c r="F419" s="233">
        <v>0</v>
      </c>
      <c r="G419" s="233">
        <v>0</v>
      </c>
      <c r="H419" s="147">
        <f t="shared" si="521"/>
        <v>0</v>
      </c>
      <c r="I419" s="217" t="e">
        <f t="shared" si="522"/>
        <v>#DIV/0!</v>
      </c>
      <c r="J419" s="270">
        <v>0</v>
      </c>
      <c r="K419" s="270">
        <v>0</v>
      </c>
      <c r="L419" s="269">
        <f t="shared" si="523"/>
        <v>0</v>
      </c>
      <c r="M419" s="217" t="e">
        <f t="shared" si="524"/>
        <v>#DIV/0!</v>
      </c>
      <c r="N419" s="449"/>
      <c r="O419" s="270">
        <v>0</v>
      </c>
      <c r="P419" s="270">
        <v>0</v>
      </c>
      <c r="Q419" s="269">
        <f t="shared" si="525"/>
        <v>0</v>
      </c>
      <c r="R419" s="217" t="e">
        <f t="shared" si="526"/>
        <v>#DIV/0!</v>
      </c>
      <c r="S419" s="443"/>
      <c r="T419" s="424"/>
      <c r="U419" s="270">
        <v>0</v>
      </c>
      <c r="V419" s="270">
        <v>0</v>
      </c>
      <c r="W419" s="148">
        <f>IFERROR(((V419/U419)*1),0)</f>
        <v>0</v>
      </c>
      <c r="X419" s="445"/>
      <c r="Y419" s="336"/>
    </row>
    <row r="420" spans="1:25" ht="15.75" hidden="1" thickBot="1" x14ac:dyDescent="0.3">
      <c r="A420" s="434" t="s">
        <v>288</v>
      </c>
      <c r="B420" s="435"/>
      <c r="C420" s="436"/>
      <c r="D420" s="266"/>
      <c r="E420" s="149"/>
      <c r="F420" s="235">
        <f>SUM(F415:F419)</f>
        <v>0</v>
      </c>
      <c r="G420" s="235">
        <f t="shared" ref="G420:H420" si="528">SUM(G415:G419)</f>
        <v>0</v>
      </c>
      <c r="H420" s="150">
        <f t="shared" si="528"/>
        <v>0</v>
      </c>
      <c r="I420" s="218">
        <v>1</v>
      </c>
      <c r="J420" s="204">
        <f t="shared" ref="J420:L420" si="529">SUM(J415:J419)</f>
        <v>0</v>
      </c>
      <c r="K420" s="204">
        <f t="shared" si="529"/>
        <v>0</v>
      </c>
      <c r="L420" s="204">
        <f t="shared" si="529"/>
        <v>0</v>
      </c>
      <c r="M420" s="218">
        <v>1</v>
      </c>
      <c r="N420" s="204">
        <f>N415</f>
        <v>0</v>
      </c>
      <c r="O420" s="204">
        <f t="shared" ref="O420:Q420" si="530">SUM(O415:O419)</f>
        <v>0</v>
      </c>
      <c r="P420" s="204">
        <f t="shared" si="530"/>
        <v>0</v>
      </c>
      <c r="Q420" s="204">
        <f t="shared" si="530"/>
        <v>0</v>
      </c>
      <c r="R420" s="218">
        <v>1</v>
      </c>
      <c r="S420" s="204">
        <f>S415</f>
        <v>0</v>
      </c>
      <c r="T420" s="214">
        <f>T415</f>
        <v>0</v>
      </c>
      <c r="U420" s="208">
        <f>SUM(U415:U419)</f>
        <v>0</v>
      </c>
      <c r="V420" s="209">
        <f>SUM(V415:V419)</f>
        <v>0</v>
      </c>
      <c r="W420" s="151">
        <f>IFERROR(((V420/U420)*1),0)</f>
        <v>0</v>
      </c>
      <c r="X420" s="293">
        <f>IFERROR(((1-(1-T420)*W420)*1),0)</f>
        <v>1</v>
      </c>
      <c r="Y420" s="336"/>
    </row>
    <row r="421" spans="1:25" ht="15.75" hidden="1" thickBot="1" x14ac:dyDescent="0.3">
      <c r="A421" s="446">
        <f>A415+1</f>
        <v>70</v>
      </c>
      <c r="B421" s="447"/>
      <c r="C421" s="448"/>
      <c r="D421" s="448"/>
      <c r="E421" s="146" t="s">
        <v>283</v>
      </c>
      <c r="F421" s="233">
        <v>0</v>
      </c>
      <c r="G421" s="233">
        <v>0</v>
      </c>
      <c r="H421" s="147">
        <f>F421+G421</f>
        <v>0</v>
      </c>
      <c r="I421" s="217" t="e">
        <f>H421/$H$426</f>
        <v>#DIV/0!</v>
      </c>
      <c r="J421" s="270">
        <v>0</v>
      </c>
      <c r="K421" s="270">
        <v>0</v>
      </c>
      <c r="L421" s="269">
        <f>J421+K421</f>
        <v>0</v>
      </c>
      <c r="M421" s="217" t="e">
        <f>L421/$L$426</f>
        <v>#DIV/0!</v>
      </c>
      <c r="N421" s="449">
        <v>0</v>
      </c>
      <c r="O421" s="270">
        <v>0</v>
      </c>
      <c r="P421" s="270">
        <v>0</v>
      </c>
      <c r="Q421" s="269">
        <f>O421+P421</f>
        <v>0</v>
      </c>
      <c r="R421" s="217" t="e">
        <f>Q421/$Q$426</f>
        <v>#DIV/0!</v>
      </c>
      <c r="S421" s="443">
        <f>N426-Q426</f>
        <v>0</v>
      </c>
      <c r="T421" s="424">
        <f>IFERROR((S421/N426),0)</f>
        <v>0</v>
      </c>
      <c r="U421" s="270">
        <v>0</v>
      </c>
      <c r="V421" s="270">
        <v>0</v>
      </c>
      <c r="W421" s="148">
        <f>IFERROR(((V421/U421)*1),0)</f>
        <v>0</v>
      </c>
      <c r="X421" s="425"/>
      <c r="Y421" s="336"/>
    </row>
    <row r="422" spans="1:25" ht="15.75" hidden="1" thickBot="1" x14ac:dyDescent="0.3">
      <c r="A422" s="446"/>
      <c r="B422" s="447"/>
      <c r="C422" s="448"/>
      <c r="D422" s="448"/>
      <c r="E422" s="146" t="s">
        <v>284</v>
      </c>
      <c r="F422" s="233">
        <v>0</v>
      </c>
      <c r="G422" s="233">
        <v>0</v>
      </c>
      <c r="H422" s="147">
        <f t="shared" ref="H422:H425" si="531">F422+G422</f>
        <v>0</v>
      </c>
      <c r="I422" s="217" t="e">
        <f t="shared" ref="I422:I425" si="532">H422/$H$426</f>
        <v>#DIV/0!</v>
      </c>
      <c r="J422" s="270">
        <v>0</v>
      </c>
      <c r="K422" s="270">
        <v>0</v>
      </c>
      <c r="L422" s="269">
        <f t="shared" ref="L422:L425" si="533">J422+K422</f>
        <v>0</v>
      </c>
      <c r="M422" s="217" t="e">
        <f t="shared" ref="M422:M425" si="534">L422/$L$426</f>
        <v>#DIV/0!</v>
      </c>
      <c r="N422" s="449"/>
      <c r="O422" s="270">
        <v>0</v>
      </c>
      <c r="P422" s="270">
        <v>0</v>
      </c>
      <c r="Q422" s="269">
        <f t="shared" ref="Q422:Q425" si="535">O422+P422</f>
        <v>0</v>
      </c>
      <c r="R422" s="217" t="e">
        <f t="shared" ref="R422:R425" si="536">Q422/$Q$426</f>
        <v>#DIV/0!</v>
      </c>
      <c r="S422" s="443"/>
      <c r="T422" s="424"/>
      <c r="U422" s="270">
        <v>0</v>
      </c>
      <c r="V422" s="270">
        <v>0</v>
      </c>
      <c r="W422" s="148">
        <f t="shared" ref="W422:W423" si="537">IFERROR(((V422/U422)*1),0)</f>
        <v>0</v>
      </c>
      <c r="X422" s="427"/>
      <c r="Y422" s="336"/>
    </row>
    <row r="423" spans="1:25" ht="15.75" hidden="1" thickBot="1" x14ac:dyDescent="0.3">
      <c r="A423" s="446"/>
      <c r="B423" s="447"/>
      <c r="C423" s="448"/>
      <c r="D423" s="448"/>
      <c r="E423" s="146" t="s">
        <v>285</v>
      </c>
      <c r="F423" s="233">
        <v>0</v>
      </c>
      <c r="G423" s="233">
        <v>0</v>
      </c>
      <c r="H423" s="147">
        <f t="shared" si="531"/>
        <v>0</v>
      </c>
      <c r="I423" s="217" t="e">
        <f t="shared" si="532"/>
        <v>#DIV/0!</v>
      </c>
      <c r="J423" s="270">
        <v>0</v>
      </c>
      <c r="K423" s="270">
        <v>0</v>
      </c>
      <c r="L423" s="269">
        <f t="shared" si="533"/>
        <v>0</v>
      </c>
      <c r="M423" s="217" t="e">
        <f t="shared" si="534"/>
        <v>#DIV/0!</v>
      </c>
      <c r="N423" s="449"/>
      <c r="O423" s="270">
        <v>0</v>
      </c>
      <c r="P423" s="270">
        <v>0</v>
      </c>
      <c r="Q423" s="269">
        <f t="shared" si="535"/>
        <v>0</v>
      </c>
      <c r="R423" s="217" t="e">
        <f t="shared" si="536"/>
        <v>#DIV/0!</v>
      </c>
      <c r="S423" s="443"/>
      <c r="T423" s="424"/>
      <c r="U423" s="270">
        <v>0</v>
      </c>
      <c r="V423" s="270">
        <v>0</v>
      </c>
      <c r="W423" s="148">
        <f t="shared" si="537"/>
        <v>0</v>
      </c>
      <c r="X423" s="427"/>
      <c r="Y423" s="336"/>
    </row>
    <row r="424" spans="1:25" ht="15.75" hidden="1" thickBot="1" x14ac:dyDescent="0.3">
      <c r="A424" s="446"/>
      <c r="B424" s="447"/>
      <c r="C424" s="448"/>
      <c r="D424" s="448"/>
      <c r="E424" s="146" t="s">
        <v>286</v>
      </c>
      <c r="F424" s="233">
        <v>0</v>
      </c>
      <c r="G424" s="233">
        <v>0</v>
      </c>
      <c r="H424" s="147">
        <f t="shared" si="531"/>
        <v>0</v>
      </c>
      <c r="I424" s="217" t="e">
        <f t="shared" si="532"/>
        <v>#DIV/0!</v>
      </c>
      <c r="J424" s="270">
        <v>0</v>
      </c>
      <c r="K424" s="270">
        <v>0</v>
      </c>
      <c r="L424" s="269">
        <f t="shared" si="533"/>
        <v>0</v>
      </c>
      <c r="M424" s="217" t="e">
        <f t="shared" si="534"/>
        <v>#DIV/0!</v>
      </c>
      <c r="N424" s="449"/>
      <c r="O424" s="270">
        <v>0</v>
      </c>
      <c r="P424" s="270">
        <v>0</v>
      </c>
      <c r="Q424" s="269">
        <f t="shared" si="535"/>
        <v>0</v>
      </c>
      <c r="R424" s="217" t="e">
        <f t="shared" si="536"/>
        <v>#DIV/0!</v>
      </c>
      <c r="S424" s="443"/>
      <c r="T424" s="424"/>
      <c r="U424" s="270">
        <v>0</v>
      </c>
      <c r="V424" s="270">
        <v>0</v>
      </c>
      <c r="W424" s="148">
        <f>IFERROR(((V424/U424)*1),0)</f>
        <v>0</v>
      </c>
      <c r="X424" s="427"/>
      <c r="Y424" s="336"/>
    </row>
    <row r="425" spans="1:25" ht="15.75" hidden="1" thickBot="1" x14ac:dyDescent="0.3">
      <c r="A425" s="446"/>
      <c r="B425" s="447"/>
      <c r="C425" s="448"/>
      <c r="D425" s="448"/>
      <c r="E425" s="146" t="s">
        <v>287</v>
      </c>
      <c r="F425" s="233">
        <v>0</v>
      </c>
      <c r="G425" s="233">
        <v>0</v>
      </c>
      <c r="H425" s="147">
        <f t="shared" si="531"/>
        <v>0</v>
      </c>
      <c r="I425" s="217" t="e">
        <f t="shared" si="532"/>
        <v>#DIV/0!</v>
      </c>
      <c r="J425" s="270">
        <v>0</v>
      </c>
      <c r="K425" s="270">
        <v>0</v>
      </c>
      <c r="L425" s="269">
        <f t="shared" si="533"/>
        <v>0</v>
      </c>
      <c r="M425" s="217" t="e">
        <f t="shared" si="534"/>
        <v>#DIV/0!</v>
      </c>
      <c r="N425" s="449"/>
      <c r="O425" s="270">
        <v>0</v>
      </c>
      <c r="P425" s="270">
        <v>0</v>
      </c>
      <c r="Q425" s="269">
        <f t="shared" si="535"/>
        <v>0</v>
      </c>
      <c r="R425" s="217" t="e">
        <f t="shared" si="536"/>
        <v>#DIV/0!</v>
      </c>
      <c r="S425" s="443"/>
      <c r="T425" s="424"/>
      <c r="U425" s="270">
        <v>0</v>
      </c>
      <c r="V425" s="270">
        <v>0</v>
      </c>
      <c r="W425" s="148">
        <f>IFERROR(((V425/U425)*1),0)</f>
        <v>0</v>
      </c>
      <c r="X425" s="445"/>
      <c r="Y425" s="336"/>
    </row>
    <row r="426" spans="1:25" ht="15.75" hidden="1" thickBot="1" x14ac:dyDescent="0.3">
      <c r="A426" s="434" t="s">
        <v>288</v>
      </c>
      <c r="B426" s="435"/>
      <c r="C426" s="436"/>
      <c r="D426" s="266"/>
      <c r="E426" s="149"/>
      <c r="F426" s="235">
        <f>SUM(F421:F425)</f>
        <v>0</v>
      </c>
      <c r="G426" s="235">
        <f t="shared" ref="G426:H426" si="538">SUM(G421:G425)</f>
        <v>0</v>
      </c>
      <c r="H426" s="150">
        <f t="shared" si="538"/>
        <v>0</v>
      </c>
      <c r="I426" s="218">
        <v>1</v>
      </c>
      <c r="J426" s="204">
        <f t="shared" ref="J426:L426" si="539">SUM(J421:J425)</f>
        <v>0</v>
      </c>
      <c r="K426" s="204">
        <f t="shared" si="539"/>
        <v>0</v>
      </c>
      <c r="L426" s="204">
        <f t="shared" si="539"/>
        <v>0</v>
      </c>
      <c r="M426" s="218">
        <v>1</v>
      </c>
      <c r="N426" s="204">
        <f>N421</f>
        <v>0</v>
      </c>
      <c r="O426" s="204">
        <f t="shared" ref="O426:Q426" si="540">SUM(O421:O425)</f>
        <v>0</v>
      </c>
      <c r="P426" s="204">
        <f t="shared" si="540"/>
        <v>0</v>
      </c>
      <c r="Q426" s="204">
        <f t="shared" si="540"/>
        <v>0</v>
      </c>
      <c r="R426" s="218">
        <v>1</v>
      </c>
      <c r="S426" s="204">
        <f>S421</f>
        <v>0</v>
      </c>
      <c r="T426" s="214">
        <f>T421</f>
        <v>0</v>
      </c>
      <c r="U426" s="208">
        <f>SUM(U421:U425)</f>
        <v>0</v>
      </c>
      <c r="V426" s="209">
        <f>SUM(V421:V425)</f>
        <v>0</v>
      </c>
      <c r="W426" s="151">
        <f>IFERROR(((V426/U426)*1),0)</f>
        <v>0</v>
      </c>
      <c r="X426" s="293">
        <f>IFERROR(((1-(1-T426)*W426)*1),0)</f>
        <v>1</v>
      </c>
      <c r="Y426" s="336"/>
    </row>
    <row r="427" spans="1:25" ht="15.75" hidden="1" thickBot="1" x14ac:dyDescent="0.3">
      <c r="A427" s="446">
        <f>A421+1</f>
        <v>71</v>
      </c>
      <c r="B427" s="447"/>
      <c r="C427" s="448"/>
      <c r="D427" s="448"/>
      <c r="E427" s="146" t="s">
        <v>283</v>
      </c>
      <c r="F427" s="233">
        <v>0</v>
      </c>
      <c r="G427" s="233">
        <v>0</v>
      </c>
      <c r="H427" s="147">
        <f>F427+G427</f>
        <v>0</v>
      </c>
      <c r="I427" s="217" t="e">
        <f>H427/$H$432</f>
        <v>#DIV/0!</v>
      </c>
      <c r="J427" s="270">
        <v>0</v>
      </c>
      <c r="K427" s="270">
        <v>0</v>
      </c>
      <c r="L427" s="269">
        <f>J427+K427</f>
        <v>0</v>
      </c>
      <c r="M427" s="217" t="e">
        <f>L427/$L$432</f>
        <v>#DIV/0!</v>
      </c>
      <c r="N427" s="449">
        <v>0</v>
      </c>
      <c r="O427" s="270">
        <v>0</v>
      </c>
      <c r="P427" s="270">
        <v>0</v>
      </c>
      <c r="Q427" s="269">
        <f>O427+P427</f>
        <v>0</v>
      </c>
      <c r="R427" s="217" t="e">
        <f>Q427/$Q$432</f>
        <v>#DIV/0!</v>
      </c>
      <c r="S427" s="443">
        <f>N432-Q432</f>
        <v>0</v>
      </c>
      <c r="T427" s="424">
        <f>IFERROR((S427/N432),0)</f>
        <v>0</v>
      </c>
      <c r="U427" s="270">
        <v>0</v>
      </c>
      <c r="V427" s="270">
        <v>0</v>
      </c>
      <c r="W427" s="148">
        <f>IFERROR(((V427/U427)*1),0)</f>
        <v>0</v>
      </c>
      <c r="X427" s="425"/>
      <c r="Y427" s="336"/>
    </row>
    <row r="428" spans="1:25" ht="15.75" hidden="1" thickBot="1" x14ac:dyDescent="0.3">
      <c r="A428" s="446"/>
      <c r="B428" s="447"/>
      <c r="C428" s="448"/>
      <c r="D428" s="448"/>
      <c r="E428" s="146" t="s">
        <v>284</v>
      </c>
      <c r="F428" s="233">
        <v>0</v>
      </c>
      <c r="G428" s="233">
        <v>0</v>
      </c>
      <c r="H428" s="147">
        <f t="shared" ref="H428:H431" si="541">F428+G428</f>
        <v>0</v>
      </c>
      <c r="I428" s="217" t="e">
        <f t="shared" ref="I428:I431" si="542">H428/$H$432</f>
        <v>#DIV/0!</v>
      </c>
      <c r="J428" s="270">
        <v>0</v>
      </c>
      <c r="K428" s="270">
        <v>0</v>
      </c>
      <c r="L428" s="269">
        <f t="shared" ref="L428:L431" si="543">J428+K428</f>
        <v>0</v>
      </c>
      <c r="M428" s="217" t="e">
        <f t="shared" ref="M428:M431" si="544">L428/$L$432</f>
        <v>#DIV/0!</v>
      </c>
      <c r="N428" s="449"/>
      <c r="O428" s="270">
        <v>0</v>
      </c>
      <c r="P428" s="270">
        <v>0</v>
      </c>
      <c r="Q428" s="269">
        <f t="shared" ref="Q428:Q431" si="545">O428+P428</f>
        <v>0</v>
      </c>
      <c r="R428" s="217" t="e">
        <f t="shared" ref="R428:R431" si="546">Q428/$Q$432</f>
        <v>#DIV/0!</v>
      </c>
      <c r="S428" s="443"/>
      <c r="T428" s="424"/>
      <c r="U428" s="270">
        <v>0</v>
      </c>
      <c r="V428" s="270">
        <v>0</v>
      </c>
      <c r="W428" s="148">
        <f t="shared" ref="W428:W429" si="547">IFERROR(((V428/U428)*1),0)</f>
        <v>0</v>
      </c>
      <c r="X428" s="427"/>
      <c r="Y428" s="336"/>
    </row>
    <row r="429" spans="1:25" ht="15.75" hidden="1" thickBot="1" x14ac:dyDescent="0.3">
      <c r="A429" s="446"/>
      <c r="B429" s="447"/>
      <c r="C429" s="448"/>
      <c r="D429" s="448"/>
      <c r="E429" s="146" t="s">
        <v>285</v>
      </c>
      <c r="F429" s="233">
        <v>0</v>
      </c>
      <c r="G429" s="233">
        <v>0</v>
      </c>
      <c r="H429" s="147">
        <f t="shared" si="541"/>
        <v>0</v>
      </c>
      <c r="I429" s="217" t="e">
        <f t="shared" si="542"/>
        <v>#DIV/0!</v>
      </c>
      <c r="J429" s="270">
        <v>0</v>
      </c>
      <c r="K429" s="270">
        <v>0</v>
      </c>
      <c r="L429" s="269">
        <f t="shared" si="543"/>
        <v>0</v>
      </c>
      <c r="M429" s="217" t="e">
        <f t="shared" si="544"/>
        <v>#DIV/0!</v>
      </c>
      <c r="N429" s="449"/>
      <c r="O429" s="270">
        <v>0</v>
      </c>
      <c r="P429" s="270">
        <v>0</v>
      </c>
      <c r="Q429" s="269">
        <f t="shared" si="545"/>
        <v>0</v>
      </c>
      <c r="R429" s="217" t="e">
        <f t="shared" si="546"/>
        <v>#DIV/0!</v>
      </c>
      <c r="S429" s="443"/>
      <c r="T429" s="424"/>
      <c r="U429" s="270">
        <v>0</v>
      </c>
      <c r="V429" s="270">
        <v>0</v>
      </c>
      <c r="W429" s="148">
        <f t="shared" si="547"/>
        <v>0</v>
      </c>
      <c r="X429" s="427"/>
      <c r="Y429" s="336"/>
    </row>
    <row r="430" spans="1:25" ht="15.75" hidden="1" thickBot="1" x14ac:dyDescent="0.3">
      <c r="A430" s="446"/>
      <c r="B430" s="447"/>
      <c r="C430" s="448"/>
      <c r="D430" s="448"/>
      <c r="E430" s="146" t="s">
        <v>286</v>
      </c>
      <c r="F430" s="233">
        <v>0</v>
      </c>
      <c r="G430" s="233">
        <v>0</v>
      </c>
      <c r="H430" s="147">
        <f t="shared" si="541"/>
        <v>0</v>
      </c>
      <c r="I430" s="217" t="e">
        <f t="shared" si="542"/>
        <v>#DIV/0!</v>
      </c>
      <c r="J430" s="270">
        <v>0</v>
      </c>
      <c r="K430" s="270">
        <v>0</v>
      </c>
      <c r="L430" s="269">
        <f t="shared" si="543"/>
        <v>0</v>
      </c>
      <c r="M430" s="217" t="e">
        <f t="shared" si="544"/>
        <v>#DIV/0!</v>
      </c>
      <c r="N430" s="449"/>
      <c r="O430" s="270">
        <v>0</v>
      </c>
      <c r="P430" s="270">
        <v>0</v>
      </c>
      <c r="Q430" s="269">
        <f t="shared" si="545"/>
        <v>0</v>
      </c>
      <c r="R430" s="217" t="e">
        <f t="shared" si="546"/>
        <v>#DIV/0!</v>
      </c>
      <c r="S430" s="443"/>
      <c r="T430" s="424"/>
      <c r="U430" s="270">
        <v>0</v>
      </c>
      <c r="V430" s="270">
        <v>0</v>
      </c>
      <c r="W430" s="148">
        <f>IFERROR(((V430/U430)*1),0)</f>
        <v>0</v>
      </c>
      <c r="X430" s="427"/>
      <c r="Y430" s="336"/>
    </row>
    <row r="431" spans="1:25" ht="15.75" hidden="1" thickBot="1" x14ac:dyDescent="0.3">
      <c r="A431" s="446"/>
      <c r="B431" s="447"/>
      <c r="C431" s="448"/>
      <c r="D431" s="448"/>
      <c r="E431" s="146" t="s">
        <v>287</v>
      </c>
      <c r="F431" s="233">
        <v>0</v>
      </c>
      <c r="G431" s="233">
        <v>0</v>
      </c>
      <c r="H431" s="147">
        <f t="shared" si="541"/>
        <v>0</v>
      </c>
      <c r="I431" s="217" t="e">
        <f t="shared" si="542"/>
        <v>#DIV/0!</v>
      </c>
      <c r="J431" s="270">
        <v>0</v>
      </c>
      <c r="K431" s="270">
        <v>0</v>
      </c>
      <c r="L431" s="269">
        <f t="shared" si="543"/>
        <v>0</v>
      </c>
      <c r="M431" s="217" t="e">
        <f t="shared" si="544"/>
        <v>#DIV/0!</v>
      </c>
      <c r="N431" s="449"/>
      <c r="O431" s="270">
        <v>0</v>
      </c>
      <c r="P431" s="270">
        <v>0</v>
      </c>
      <c r="Q431" s="269">
        <f t="shared" si="545"/>
        <v>0</v>
      </c>
      <c r="R431" s="217" t="e">
        <f t="shared" si="546"/>
        <v>#DIV/0!</v>
      </c>
      <c r="S431" s="443"/>
      <c r="T431" s="424"/>
      <c r="U431" s="270">
        <v>0</v>
      </c>
      <c r="V431" s="270">
        <v>0</v>
      </c>
      <c r="W431" s="148">
        <f>IFERROR(((V431/U431)*1),0)</f>
        <v>0</v>
      </c>
      <c r="X431" s="445"/>
      <c r="Y431" s="336"/>
    </row>
    <row r="432" spans="1:25" ht="15.75" hidden="1" thickBot="1" x14ac:dyDescent="0.3">
      <c r="A432" s="434" t="s">
        <v>288</v>
      </c>
      <c r="B432" s="435"/>
      <c r="C432" s="436"/>
      <c r="D432" s="266"/>
      <c r="E432" s="149"/>
      <c r="F432" s="235">
        <f>SUM(F427:F431)</f>
        <v>0</v>
      </c>
      <c r="G432" s="235">
        <f t="shared" ref="G432:H432" si="548">SUM(G427:G431)</f>
        <v>0</v>
      </c>
      <c r="H432" s="150">
        <f t="shared" si="548"/>
        <v>0</v>
      </c>
      <c r="I432" s="218">
        <v>1</v>
      </c>
      <c r="J432" s="204">
        <f t="shared" ref="J432:L432" si="549">SUM(J427:J431)</f>
        <v>0</v>
      </c>
      <c r="K432" s="204">
        <f t="shared" si="549"/>
        <v>0</v>
      </c>
      <c r="L432" s="204">
        <f t="shared" si="549"/>
        <v>0</v>
      </c>
      <c r="M432" s="218">
        <v>1</v>
      </c>
      <c r="N432" s="204">
        <f>N427</f>
        <v>0</v>
      </c>
      <c r="O432" s="204">
        <f t="shared" ref="O432:Q432" si="550">SUM(O427:O431)</f>
        <v>0</v>
      </c>
      <c r="P432" s="204">
        <f t="shared" si="550"/>
        <v>0</v>
      </c>
      <c r="Q432" s="204">
        <f t="shared" si="550"/>
        <v>0</v>
      </c>
      <c r="R432" s="218">
        <v>1</v>
      </c>
      <c r="S432" s="204">
        <f>S427</f>
        <v>0</v>
      </c>
      <c r="T432" s="214">
        <f>T427</f>
        <v>0</v>
      </c>
      <c r="U432" s="208">
        <f>SUM(U427:U431)</f>
        <v>0</v>
      </c>
      <c r="V432" s="209">
        <f>SUM(V427:V431)</f>
        <v>0</v>
      </c>
      <c r="W432" s="151">
        <f>IFERROR(((V432/U432)*1),0)</f>
        <v>0</v>
      </c>
      <c r="X432" s="293">
        <f>IFERROR(((1-(1-T432)*W432)*1),0)</f>
        <v>1</v>
      </c>
      <c r="Y432" s="336"/>
    </row>
    <row r="433" spans="1:25" ht="15.75" hidden="1" thickBot="1" x14ac:dyDescent="0.3">
      <c r="A433" s="446">
        <f>A427+1</f>
        <v>72</v>
      </c>
      <c r="B433" s="447"/>
      <c r="C433" s="448"/>
      <c r="D433" s="448"/>
      <c r="E433" s="146" t="s">
        <v>283</v>
      </c>
      <c r="F433" s="233">
        <v>0</v>
      </c>
      <c r="G433" s="233">
        <v>0</v>
      </c>
      <c r="H433" s="147">
        <f>F433+G433</f>
        <v>0</v>
      </c>
      <c r="I433" s="217" t="e">
        <f>H433/$H$438</f>
        <v>#DIV/0!</v>
      </c>
      <c r="J433" s="270">
        <v>0</v>
      </c>
      <c r="K433" s="270">
        <v>0</v>
      </c>
      <c r="L433" s="269">
        <f>J433+K433</f>
        <v>0</v>
      </c>
      <c r="M433" s="217" t="e">
        <f>L433/$L$438</f>
        <v>#DIV/0!</v>
      </c>
      <c r="N433" s="449">
        <v>0</v>
      </c>
      <c r="O433" s="270">
        <v>0</v>
      </c>
      <c r="P433" s="270">
        <v>0</v>
      </c>
      <c r="Q433" s="269">
        <f>O433+P433</f>
        <v>0</v>
      </c>
      <c r="R433" s="217" t="e">
        <f>Q433/$Q$438</f>
        <v>#DIV/0!</v>
      </c>
      <c r="S433" s="443">
        <f>N438-Q438</f>
        <v>0</v>
      </c>
      <c r="T433" s="424">
        <f>IFERROR((S433/N438),0)</f>
        <v>0</v>
      </c>
      <c r="U433" s="270">
        <v>0</v>
      </c>
      <c r="V433" s="270">
        <v>0</v>
      </c>
      <c r="W433" s="148">
        <f>IFERROR(((V433/U433)*1),0)</f>
        <v>0</v>
      </c>
      <c r="X433" s="425"/>
      <c r="Y433" s="336"/>
    </row>
    <row r="434" spans="1:25" ht="15.75" hidden="1" thickBot="1" x14ac:dyDescent="0.3">
      <c r="A434" s="446"/>
      <c r="B434" s="447"/>
      <c r="C434" s="448"/>
      <c r="D434" s="448"/>
      <c r="E434" s="146" t="s">
        <v>284</v>
      </c>
      <c r="F434" s="233">
        <v>0</v>
      </c>
      <c r="G434" s="233">
        <v>0</v>
      </c>
      <c r="H434" s="147">
        <f t="shared" ref="H434:H437" si="551">F434+G434</f>
        <v>0</v>
      </c>
      <c r="I434" s="217" t="e">
        <f t="shared" ref="I434:I437" si="552">H434/$H$438</f>
        <v>#DIV/0!</v>
      </c>
      <c r="J434" s="270">
        <v>0</v>
      </c>
      <c r="K434" s="270">
        <v>0</v>
      </c>
      <c r="L434" s="269">
        <f t="shared" ref="L434:L437" si="553">J434+K434</f>
        <v>0</v>
      </c>
      <c r="M434" s="217" t="e">
        <f t="shared" ref="M434:M437" si="554">L434/$L$438</f>
        <v>#DIV/0!</v>
      </c>
      <c r="N434" s="449"/>
      <c r="O434" s="270">
        <v>0</v>
      </c>
      <c r="P434" s="270">
        <v>0</v>
      </c>
      <c r="Q434" s="269">
        <f t="shared" ref="Q434:Q437" si="555">O434+P434</f>
        <v>0</v>
      </c>
      <c r="R434" s="217" t="e">
        <f t="shared" ref="R434:R437" si="556">Q434/$Q$438</f>
        <v>#DIV/0!</v>
      </c>
      <c r="S434" s="443"/>
      <c r="T434" s="424"/>
      <c r="U434" s="270">
        <v>0</v>
      </c>
      <c r="V434" s="270">
        <v>0</v>
      </c>
      <c r="W434" s="148">
        <f t="shared" ref="W434:W435" si="557">IFERROR(((V434/U434)*1),0)</f>
        <v>0</v>
      </c>
      <c r="X434" s="427"/>
      <c r="Y434" s="336"/>
    </row>
    <row r="435" spans="1:25" ht="15.75" hidden="1" thickBot="1" x14ac:dyDescent="0.3">
      <c r="A435" s="446"/>
      <c r="B435" s="447"/>
      <c r="C435" s="448"/>
      <c r="D435" s="448"/>
      <c r="E435" s="146" t="s">
        <v>285</v>
      </c>
      <c r="F435" s="233">
        <v>0</v>
      </c>
      <c r="G435" s="233">
        <v>0</v>
      </c>
      <c r="H435" s="147">
        <f t="shared" si="551"/>
        <v>0</v>
      </c>
      <c r="I435" s="217" t="e">
        <f t="shared" si="552"/>
        <v>#DIV/0!</v>
      </c>
      <c r="J435" s="270">
        <v>0</v>
      </c>
      <c r="K435" s="270">
        <v>0</v>
      </c>
      <c r="L435" s="269">
        <f t="shared" si="553"/>
        <v>0</v>
      </c>
      <c r="M435" s="217" t="e">
        <f t="shared" si="554"/>
        <v>#DIV/0!</v>
      </c>
      <c r="N435" s="449"/>
      <c r="O435" s="270">
        <v>0</v>
      </c>
      <c r="P435" s="270">
        <v>0</v>
      </c>
      <c r="Q435" s="269">
        <f t="shared" si="555"/>
        <v>0</v>
      </c>
      <c r="R435" s="217" t="e">
        <f t="shared" si="556"/>
        <v>#DIV/0!</v>
      </c>
      <c r="S435" s="443"/>
      <c r="T435" s="424"/>
      <c r="U435" s="270">
        <v>0</v>
      </c>
      <c r="V435" s="270">
        <v>0</v>
      </c>
      <c r="W435" s="148">
        <f t="shared" si="557"/>
        <v>0</v>
      </c>
      <c r="X435" s="427"/>
      <c r="Y435" s="336"/>
    </row>
    <row r="436" spans="1:25" ht="15.75" hidden="1" thickBot="1" x14ac:dyDescent="0.3">
      <c r="A436" s="446"/>
      <c r="B436" s="447"/>
      <c r="C436" s="448"/>
      <c r="D436" s="448"/>
      <c r="E436" s="146" t="s">
        <v>286</v>
      </c>
      <c r="F436" s="233">
        <v>0</v>
      </c>
      <c r="G436" s="233">
        <v>0</v>
      </c>
      <c r="H436" s="147">
        <f t="shared" si="551"/>
        <v>0</v>
      </c>
      <c r="I436" s="217" t="e">
        <f t="shared" si="552"/>
        <v>#DIV/0!</v>
      </c>
      <c r="J436" s="270">
        <v>0</v>
      </c>
      <c r="K436" s="270">
        <v>0</v>
      </c>
      <c r="L436" s="269">
        <f t="shared" si="553"/>
        <v>0</v>
      </c>
      <c r="M436" s="217" t="e">
        <f t="shared" si="554"/>
        <v>#DIV/0!</v>
      </c>
      <c r="N436" s="449"/>
      <c r="O436" s="270">
        <v>0</v>
      </c>
      <c r="P436" s="270">
        <v>0</v>
      </c>
      <c r="Q436" s="269">
        <f t="shared" si="555"/>
        <v>0</v>
      </c>
      <c r="R436" s="217" t="e">
        <f t="shared" si="556"/>
        <v>#DIV/0!</v>
      </c>
      <c r="S436" s="443"/>
      <c r="T436" s="424"/>
      <c r="U436" s="270">
        <v>0</v>
      </c>
      <c r="V436" s="270">
        <v>0</v>
      </c>
      <c r="W436" s="148">
        <f>IFERROR(((V436/U436)*1),0)</f>
        <v>0</v>
      </c>
      <c r="X436" s="427"/>
      <c r="Y436" s="336"/>
    </row>
    <row r="437" spans="1:25" ht="15.75" hidden="1" thickBot="1" x14ac:dyDescent="0.3">
      <c r="A437" s="446"/>
      <c r="B437" s="447"/>
      <c r="C437" s="448"/>
      <c r="D437" s="448"/>
      <c r="E437" s="146" t="s">
        <v>287</v>
      </c>
      <c r="F437" s="233">
        <v>0</v>
      </c>
      <c r="G437" s="233">
        <v>0</v>
      </c>
      <c r="H437" s="147">
        <f t="shared" si="551"/>
        <v>0</v>
      </c>
      <c r="I437" s="217" t="e">
        <f t="shared" si="552"/>
        <v>#DIV/0!</v>
      </c>
      <c r="J437" s="270">
        <v>0</v>
      </c>
      <c r="K437" s="270">
        <v>0</v>
      </c>
      <c r="L437" s="269">
        <f t="shared" si="553"/>
        <v>0</v>
      </c>
      <c r="M437" s="217" t="e">
        <f t="shared" si="554"/>
        <v>#DIV/0!</v>
      </c>
      <c r="N437" s="449"/>
      <c r="O437" s="270">
        <v>0</v>
      </c>
      <c r="P437" s="270">
        <v>0</v>
      </c>
      <c r="Q437" s="269">
        <f t="shared" si="555"/>
        <v>0</v>
      </c>
      <c r="R437" s="217" t="e">
        <f t="shared" si="556"/>
        <v>#DIV/0!</v>
      </c>
      <c r="S437" s="443"/>
      <c r="T437" s="424"/>
      <c r="U437" s="270">
        <v>0</v>
      </c>
      <c r="V437" s="270">
        <v>0</v>
      </c>
      <c r="W437" s="148">
        <f>IFERROR(((V437/U437)*1),0)</f>
        <v>0</v>
      </c>
      <c r="X437" s="445"/>
      <c r="Y437" s="336"/>
    </row>
    <row r="438" spans="1:25" ht="15.75" hidden="1" thickBot="1" x14ac:dyDescent="0.3">
      <c r="A438" s="434" t="s">
        <v>288</v>
      </c>
      <c r="B438" s="435"/>
      <c r="C438" s="436"/>
      <c r="D438" s="266"/>
      <c r="E438" s="149"/>
      <c r="F438" s="235">
        <f>SUM(F433:F437)</f>
        <v>0</v>
      </c>
      <c r="G438" s="235">
        <f t="shared" ref="G438:H438" si="558">SUM(G433:G437)</f>
        <v>0</v>
      </c>
      <c r="H438" s="150">
        <f t="shared" si="558"/>
        <v>0</v>
      </c>
      <c r="I438" s="218">
        <v>1</v>
      </c>
      <c r="J438" s="204">
        <f t="shared" ref="J438:L438" si="559">SUM(J433:J437)</f>
        <v>0</v>
      </c>
      <c r="K438" s="204">
        <f t="shared" si="559"/>
        <v>0</v>
      </c>
      <c r="L438" s="204">
        <f t="shared" si="559"/>
        <v>0</v>
      </c>
      <c r="M438" s="218">
        <v>1</v>
      </c>
      <c r="N438" s="204">
        <f>N433</f>
        <v>0</v>
      </c>
      <c r="O438" s="204">
        <f t="shared" ref="O438:Q438" si="560">SUM(O433:O437)</f>
        <v>0</v>
      </c>
      <c r="P438" s="204">
        <f t="shared" si="560"/>
        <v>0</v>
      </c>
      <c r="Q438" s="204">
        <f t="shared" si="560"/>
        <v>0</v>
      </c>
      <c r="R438" s="218">
        <v>1</v>
      </c>
      <c r="S438" s="204">
        <f>S433</f>
        <v>0</v>
      </c>
      <c r="T438" s="214">
        <f>T433</f>
        <v>0</v>
      </c>
      <c r="U438" s="208">
        <f>SUM(U433:U437)</f>
        <v>0</v>
      </c>
      <c r="V438" s="209">
        <f>SUM(V433:V437)</f>
        <v>0</v>
      </c>
      <c r="W438" s="151">
        <f>IFERROR(((V438/U438)*1),0)</f>
        <v>0</v>
      </c>
      <c r="X438" s="293">
        <f>IFERROR(((1-(1-T438)*W438)*1),0)</f>
        <v>1</v>
      </c>
      <c r="Y438" s="336"/>
    </row>
    <row r="439" spans="1:25" ht="15.75" hidden="1" thickBot="1" x14ac:dyDescent="0.3">
      <c r="A439" s="446">
        <f>A433+1</f>
        <v>73</v>
      </c>
      <c r="B439" s="447"/>
      <c r="C439" s="448"/>
      <c r="D439" s="448"/>
      <c r="E439" s="146" t="s">
        <v>283</v>
      </c>
      <c r="F439" s="233">
        <v>0</v>
      </c>
      <c r="G439" s="233">
        <v>0</v>
      </c>
      <c r="H439" s="147">
        <f>F439+G439</f>
        <v>0</v>
      </c>
      <c r="I439" s="217" t="e">
        <f>H439/$H$444</f>
        <v>#DIV/0!</v>
      </c>
      <c r="J439" s="270">
        <v>0</v>
      </c>
      <c r="K439" s="270">
        <v>0</v>
      </c>
      <c r="L439" s="269">
        <f>J439+K439</f>
        <v>0</v>
      </c>
      <c r="M439" s="217" t="e">
        <f>L439/$L$444</f>
        <v>#DIV/0!</v>
      </c>
      <c r="N439" s="449">
        <v>0</v>
      </c>
      <c r="O439" s="270">
        <v>0</v>
      </c>
      <c r="P439" s="270">
        <v>0</v>
      </c>
      <c r="Q439" s="269">
        <f>O439+P439</f>
        <v>0</v>
      </c>
      <c r="R439" s="217" t="e">
        <f>Q439/$Q$444</f>
        <v>#DIV/0!</v>
      </c>
      <c r="S439" s="443">
        <f>N444-Q444</f>
        <v>0</v>
      </c>
      <c r="T439" s="424">
        <f>IFERROR((S439/N444),0)</f>
        <v>0</v>
      </c>
      <c r="U439" s="270">
        <v>0</v>
      </c>
      <c r="V439" s="270">
        <v>0</v>
      </c>
      <c r="W439" s="148">
        <f>IFERROR(((V439/U439)*1),0)</f>
        <v>0</v>
      </c>
      <c r="X439" s="425"/>
      <c r="Y439" s="336"/>
    </row>
    <row r="440" spans="1:25" ht="15.75" hidden="1" thickBot="1" x14ac:dyDescent="0.3">
      <c r="A440" s="446"/>
      <c r="B440" s="447"/>
      <c r="C440" s="448"/>
      <c r="D440" s="448"/>
      <c r="E440" s="146" t="s">
        <v>284</v>
      </c>
      <c r="F440" s="233">
        <v>0</v>
      </c>
      <c r="G440" s="233">
        <v>0</v>
      </c>
      <c r="H440" s="147">
        <f t="shared" ref="H440:H443" si="561">F440+G440</f>
        <v>0</v>
      </c>
      <c r="I440" s="217" t="e">
        <f t="shared" ref="I440:I443" si="562">H440/$H$444</f>
        <v>#DIV/0!</v>
      </c>
      <c r="J440" s="270">
        <v>0</v>
      </c>
      <c r="K440" s="270">
        <v>0</v>
      </c>
      <c r="L440" s="269">
        <f t="shared" ref="L440:L443" si="563">J440+K440</f>
        <v>0</v>
      </c>
      <c r="M440" s="217" t="e">
        <f t="shared" ref="M440:M443" si="564">L440/$L$444</f>
        <v>#DIV/0!</v>
      </c>
      <c r="N440" s="449"/>
      <c r="O440" s="270">
        <v>0</v>
      </c>
      <c r="P440" s="270">
        <v>0</v>
      </c>
      <c r="Q440" s="269">
        <f t="shared" ref="Q440:Q443" si="565">O440+P440</f>
        <v>0</v>
      </c>
      <c r="R440" s="217" t="e">
        <f t="shared" ref="R440:R443" si="566">Q440/$Q$444</f>
        <v>#DIV/0!</v>
      </c>
      <c r="S440" s="443"/>
      <c r="T440" s="424"/>
      <c r="U440" s="270">
        <v>0</v>
      </c>
      <c r="V440" s="270">
        <v>0</v>
      </c>
      <c r="W440" s="148">
        <f t="shared" ref="W440:W441" si="567">IFERROR(((V440/U440)*1),0)</f>
        <v>0</v>
      </c>
      <c r="X440" s="427"/>
      <c r="Y440" s="336"/>
    </row>
    <row r="441" spans="1:25" ht="15.75" hidden="1" thickBot="1" x14ac:dyDescent="0.3">
      <c r="A441" s="446"/>
      <c r="B441" s="447"/>
      <c r="C441" s="448"/>
      <c r="D441" s="448"/>
      <c r="E441" s="146" t="s">
        <v>285</v>
      </c>
      <c r="F441" s="233">
        <v>0</v>
      </c>
      <c r="G441" s="233">
        <v>0</v>
      </c>
      <c r="H441" s="147">
        <f t="shared" si="561"/>
        <v>0</v>
      </c>
      <c r="I441" s="217" t="e">
        <f t="shared" si="562"/>
        <v>#DIV/0!</v>
      </c>
      <c r="J441" s="270">
        <v>0</v>
      </c>
      <c r="K441" s="270">
        <v>0</v>
      </c>
      <c r="L441" s="269">
        <f t="shared" si="563"/>
        <v>0</v>
      </c>
      <c r="M441" s="217" t="e">
        <f t="shared" si="564"/>
        <v>#DIV/0!</v>
      </c>
      <c r="N441" s="449"/>
      <c r="O441" s="270">
        <v>0</v>
      </c>
      <c r="P441" s="270">
        <v>0</v>
      </c>
      <c r="Q441" s="269">
        <f t="shared" si="565"/>
        <v>0</v>
      </c>
      <c r="R441" s="217" t="e">
        <f t="shared" si="566"/>
        <v>#DIV/0!</v>
      </c>
      <c r="S441" s="443"/>
      <c r="T441" s="424"/>
      <c r="U441" s="270">
        <v>0</v>
      </c>
      <c r="V441" s="270">
        <v>0</v>
      </c>
      <c r="W441" s="148">
        <f t="shared" si="567"/>
        <v>0</v>
      </c>
      <c r="X441" s="427"/>
      <c r="Y441" s="336"/>
    </row>
    <row r="442" spans="1:25" ht="15.75" hidden="1" thickBot="1" x14ac:dyDescent="0.3">
      <c r="A442" s="446"/>
      <c r="B442" s="447"/>
      <c r="C442" s="448"/>
      <c r="D442" s="448"/>
      <c r="E442" s="146" t="s">
        <v>286</v>
      </c>
      <c r="F442" s="233">
        <v>0</v>
      </c>
      <c r="G442" s="233">
        <v>0</v>
      </c>
      <c r="H442" s="147">
        <f t="shared" si="561"/>
        <v>0</v>
      </c>
      <c r="I442" s="217" t="e">
        <f t="shared" si="562"/>
        <v>#DIV/0!</v>
      </c>
      <c r="J442" s="270">
        <v>0</v>
      </c>
      <c r="K442" s="270">
        <v>0</v>
      </c>
      <c r="L442" s="269">
        <f t="shared" si="563"/>
        <v>0</v>
      </c>
      <c r="M442" s="217" t="e">
        <f t="shared" si="564"/>
        <v>#DIV/0!</v>
      </c>
      <c r="N442" s="449"/>
      <c r="O442" s="270">
        <v>0</v>
      </c>
      <c r="P442" s="270">
        <v>0</v>
      </c>
      <c r="Q442" s="269">
        <f t="shared" si="565"/>
        <v>0</v>
      </c>
      <c r="R442" s="217" t="e">
        <f t="shared" si="566"/>
        <v>#DIV/0!</v>
      </c>
      <c r="S442" s="443"/>
      <c r="T442" s="424"/>
      <c r="U442" s="270">
        <v>0</v>
      </c>
      <c r="V442" s="270">
        <v>0</v>
      </c>
      <c r="W442" s="148">
        <f>IFERROR(((V442/U442)*1),0)</f>
        <v>0</v>
      </c>
      <c r="X442" s="427"/>
      <c r="Y442" s="336"/>
    </row>
    <row r="443" spans="1:25" ht="15.75" hidden="1" thickBot="1" x14ac:dyDescent="0.3">
      <c r="A443" s="446"/>
      <c r="B443" s="447"/>
      <c r="C443" s="448"/>
      <c r="D443" s="448"/>
      <c r="E443" s="146" t="s">
        <v>287</v>
      </c>
      <c r="F443" s="233">
        <v>0</v>
      </c>
      <c r="G443" s="233">
        <v>0</v>
      </c>
      <c r="H443" s="147">
        <f t="shared" si="561"/>
        <v>0</v>
      </c>
      <c r="I443" s="217" t="e">
        <f t="shared" si="562"/>
        <v>#DIV/0!</v>
      </c>
      <c r="J443" s="270">
        <v>0</v>
      </c>
      <c r="K443" s="270">
        <v>0</v>
      </c>
      <c r="L443" s="269">
        <f t="shared" si="563"/>
        <v>0</v>
      </c>
      <c r="M443" s="217" t="e">
        <f t="shared" si="564"/>
        <v>#DIV/0!</v>
      </c>
      <c r="N443" s="449"/>
      <c r="O443" s="270">
        <v>0</v>
      </c>
      <c r="P443" s="270">
        <v>0</v>
      </c>
      <c r="Q443" s="269">
        <f t="shared" si="565"/>
        <v>0</v>
      </c>
      <c r="R443" s="217" t="e">
        <f t="shared" si="566"/>
        <v>#DIV/0!</v>
      </c>
      <c r="S443" s="443"/>
      <c r="T443" s="424"/>
      <c r="U443" s="270">
        <v>0</v>
      </c>
      <c r="V443" s="270">
        <v>0</v>
      </c>
      <c r="W443" s="148">
        <f>IFERROR(((V443/U443)*1),0)</f>
        <v>0</v>
      </c>
      <c r="X443" s="445"/>
      <c r="Y443" s="336"/>
    </row>
    <row r="444" spans="1:25" ht="15.75" hidden="1" thickBot="1" x14ac:dyDescent="0.3">
      <c r="A444" s="434" t="s">
        <v>288</v>
      </c>
      <c r="B444" s="435"/>
      <c r="C444" s="436"/>
      <c r="D444" s="266"/>
      <c r="E444" s="149"/>
      <c r="F444" s="235">
        <f>SUM(F439:F443)</f>
        <v>0</v>
      </c>
      <c r="G444" s="235">
        <f t="shared" ref="G444:H444" si="568">SUM(G439:G443)</f>
        <v>0</v>
      </c>
      <c r="H444" s="150">
        <f t="shared" si="568"/>
        <v>0</v>
      </c>
      <c r="I444" s="218">
        <v>1</v>
      </c>
      <c r="J444" s="204">
        <f t="shared" ref="J444:L444" si="569">SUM(J439:J443)</f>
        <v>0</v>
      </c>
      <c r="K444" s="204">
        <f t="shared" si="569"/>
        <v>0</v>
      </c>
      <c r="L444" s="204">
        <f t="shared" si="569"/>
        <v>0</v>
      </c>
      <c r="M444" s="218">
        <v>1</v>
      </c>
      <c r="N444" s="204">
        <f>N439</f>
        <v>0</v>
      </c>
      <c r="O444" s="204">
        <f t="shared" ref="O444:Q444" si="570">SUM(O439:O443)</f>
        <v>0</v>
      </c>
      <c r="P444" s="204">
        <f t="shared" si="570"/>
        <v>0</v>
      </c>
      <c r="Q444" s="204">
        <f t="shared" si="570"/>
        <v>0</v>
      </c>
      <c r="R444" s="218">
        <v>1</v>
      </c>
      <c r="S444" s="204">
        <f>S439</f>
        <v>0</v>
      </c>
      <c r="T444" s="214">
        <f>T439</f>
        <v>0</v>
      </c>
      <c r="U444" s="208">
        <f>SUM(U439:U443)</f>
        <v>0</v>
      </c>
      <c r="V444" s="209">
        <f>SUM(V439:V443)</f>
        <v>0</v>
      </c>
      <c r="W444" s="151">
        <f>IFERROR(((V444/U444)*1),0)</f>
        <v>0</v>
      </c>
      <c r="X444" s="293">
        <f>IFERROR(((1-(1-T444)*W444)*1),0)</f>
        <v>1</v>
      </c>
      <c r="Y444" s="336"/>
    </row>
    <row r="445" spans="1:25" ht="15.75" hidden="1" thickBot="1" x14ac:dyDescent="0.3">
      <c r="A445" s="446">
        <f>A439+1</f>
        <v>74</v>
      </c>
      <c r="B445" s="447"/>
      <c r="C445" s="448"/>
      <c r="D445" s="448"/>
      <c r="E445" s="146" t="s">
        <v>283</v>
      </c>
      <c r="F445" s="233">
        <v>0</v>
      </c>
      <c r="G445" s="233">
        <v>0</v>
      </c>
      <c r="H445" s="147">
        <f>F445+G445</f>
        <v>0</v>
      </c>
      <c r="I445" s="217" t="e">
        <f>H445/$H$450</f>
        <v>#DIV/0!</v>
      </c>
      <c r="J445" s="270">
        <v>0</v>
      </c>
      <c r="K445" s="270">
        <v>0</v>
      </c>
      <c r="L445" s="269">
        <f>J445+K445</f>
        <v>0</v>
      </c>
      <c r="M445" s="217" t="e">
        <f>L445/$L$450</f>
        <v>#DIV/0!</v>
      </c>
      <c r="N445" s="449">
        <v>0</v>
      </c>
      <c r="O445" s="270">
        <v>0</v>
      </c>
      <c r="P445" s="270">
        <v>0</v>
      </c>
      <c r="Q445" s="269">
        <f>O445+P445</f>
        <v>0</v>
      </c>
      <c r="R445" s="217" t="e">
        <f>Q445/$Q$450</f>
        <v>#DIV/0!</v>
      </c>
      <c r="S445" s="443">
        <f>N450-Q450</f>
        <v>0</v>
      </c>
      <c r="T445" s="424">
        <f>IFERROR((S445/N450),0)</f>
        <v>0</v>
      </c>
      <c r="U445" s="270">
        <v>0</v>
      </c>
      <c r="V445" s="270">
        <v>0</v>
      </c>
      <c r="W445" s="148">
        <f>IFERROR(((V445/U445)*1),0)</f>
        <v>0</v>
      </c>
      <c r="X445" s="425"/>
      <c r="Y445" s="336"/>
    </row>
    <row r="446" spans="1:25" ht="15.75" hidden="1" thickBot="1" x14ac:dyDescent="0.3">
      <c r="A446" s="446"/>
      <c r="B446" s="447"/>
      <c r="C446" s="448"/>
      <c r="D446" s="448"/>
      <c r="E446" s="146" t="s">
        <v>284</v>
      </c>
      <c r="F446" s="233">
        <v>0</v>
      </c>
      <c r="G446" s="233">
        <v>0</v>
      </c>
      <c r="H446" s="147">
        <f t="shared" ref="H446:H449" si="571">F446+G446</f>
        <v>0</v>
      </c>
      <c r="I446" s="217" t="e">
        <f t="shared" ref="I446:I449" si="572">H446/$H$450</f>
        <v>#DIV/0!</v>
      </c>
      <c r="J446" s="270">
        <v>0</v>
      </c>
      <c r="K446" s="270">
        <v>0</v>
      </c>
      <c r="L446" s="269">
        <f t="shared" ref="L446:L449" si="573">J446+K446</f>
        <v>0</v>
      </c>
      <c r="M446" s="217" t="e">
        <f t="shared" ref="M446:M449" si="574">L446/$L$450</f>
        <v>#DIV/0!</v>
      </c>
      <c r="N446" s="449"/>
      <c r="O446" s="270">
        <v>0</v>
      </c>
      <c r="P446" s="270">
        <v>0</v>
      </c>
      <c r="Q446" s="269">
        <f t="shared" ref="Q446:Q449" si="575">O446+P446</f>
        <v>0</v>
      </c>
      <c r="R446" s="217" t="e">
        <f t="shared" ref="R446:R449" si="576">Q446/$Q$450</f>
        <v>#DIV/0!</v>
      </c>
      <c r="S446" s="443"/>
      <c r="T446" s="424"/>
      <c r="U446" s="270">
        <v>0</v>
      </c>
      <c r="V446" s="270">
        <v>0</v>
      </c>
      <c r="W446" s="148">
        <f t="shared" ref="W446:W447" si="577">IFERROR(((V446/U446)*1),0)</f>
        <v>0</v>
      </c>
      <c r="X446" s="427"/>
      <c r="Y446" s="336"/>
    </row>
    <row r="447" spans="1:25" ht="15.75" hidden="1" thickBot="1" x14ac:dyDescent="0.3">
      <c r="A447" s="446"/>
      <c r="B447" s="447"/>
      <c r="C447" s="448"/>
      <c r="D447" s="448"/>
      <c r="E447" s="146" t="s">
        <v>285</v>
      </c>
      <c r="F447" s="233">
        <v>0</v>
      </c>
      <c r="G447" s="233">
        <v>0</v>
      </c>
      <c r="H447" s="147">
        <f t="shared" si="571"/>
        <v>0</v>
      </c>
      <c r="I447" s="217" t="e">
        <f t="shared" si="572"/>
        <v>#DIV/0!</v>
      </c>
      <c r="J447" s="270">
        <v>0</v>
      </c>
      <c r="K447" s="270">
        <v>0</v>
      </c>
      <c r="L447" s="269">
        <f t="shared" si="573"/>
        <v>0</v>
      </c>
      <c r="M447" s="217" t="e">
        <f t="shared" si="574"/>
        <v>#DIV/0!</v>
      </c>
      <c r="N447" s="449"/>
      <c r="O447" s="270">
        <v>0</v>
      </c>
      <c r="P447" s="270">
        <v>0</v>
      </c>
      <c r="Q447" s="269">
        <f t="shared" si="575"/>
        <v>0</v>
      </c>
      <c r="R447" s="217" t="e">
        <f t="shared" si="576"/>
        <v>#DIV/0!</v>
      </c>
      <c r="S447" s="443"/>
      <c r="T447" s="424"/>
      <c r="U447" s="270">
        <v>0</v>
      </c>
      <c r="V447" s="270">
        <v>0</v>
      </c>
      <c r="W447" s="148">
        <f t="shared" si="577"/>
        <v>0</v>
      </c>
      <c r="X447" s="427"/>
      <c r="Y447" s="336"/>
    </row>
    <row r="448" spans="1:25" ht="15.75" hidden="1" thickBot="1" x14ac:dyDescent="0.3">
      <c r="A448" s="446"/>
      <c r="B448" s="447"/>
      <c r="C448" s="448"/>
      <c r="D448" s="448"/>
      <c r="E448" s="146" t="s">
        <v>286</v>
      </c>
      <c r="F448" s="233">
        <v>0</v>
      </c>
      <c r="G448" s="233">
        <v>0</v>
      </c>
      <c r="H448" s="147">
        <f t="shared" si="571"/>
        <v>0</v>
      </c>
      <c r="I448" s="217" t="e">
        <f t="shared" si="572"/>
        <v>#DIV/0!</v>
      </c>
      <c r="J448" s="270">
        <v>0</v>
      </c>
      <c r="K448" s="270">
        <v>0</v>
      </c>
      <c r="L448" s="269">
        <f t="shared" si="573"/>
        <v>0</v>
      </c>
      <c r="M448" s="217" t="e">
        <f t="shared" si="574"/>
        <v>#DIV/0!</v>
      </c>
      <c r="N448" s="449"/>
      <c r="O448" s="270">
        <v>0</v>
      </c>
      <c r="P448" s="270">
        <v>0</v>
      </c>
      <c r="Q448" s="269">
        <f t="shared" si="575"/>
        <v>0</v>
      </c>
      <c r="R448" s="217" t="e">
        <f t="shared" si="576"/>
        <v>#DIV/0!</v>
      </c>
      <c r="S448" s="443"/>
      <c r="T448" s="424"/>
      <c r="U448" s="270">
        <v>0</v>
      </c>
      <c r="V448" s="270">
        <v>0</v>
      </c>
      <c r="W448" s="148">
        <f>IFERROR(((V448/U448)*1),0)</f>
        <v>0</v>
      </c>
      <c r="X448" s="427"/>
      <c r="Y448" s="336"/>
    </row>
    <row r="449" spans="1:25" ht="15.75" hidden="1" thickBot="1" x14ac:dyDescent="0.3">
      <c r="A449" s="446"/>
      <c r="B449" s="447"/>
      <c r="C449" s="448"/>
      <c r="D449" s="448"/>
      <c r="E449" s="146" t="s">
        <v>287</v>
      </c>
      <c r="F449" s="233">
        <v>0</v>
      </c>
      <c r="G449" s="233">
        <v>0</v>
      </c>
      <c r="H449" s="147">
        <f t="shared" si="571"/>
        <v>0</v>
      </c>
      <c r="I449" s="217" t="e">
        <f t="shared" si="572"/>
        <v>#DIV/0!</v>
      </c>
      <c r="J449" s="270">
        <v>0</v>
      </c>
      <c r="K449" s="270">
        <v>0</v>
      </c>
      <c r="L449" s="269">
        <f t="shared" si="573"/>
        <v>0</v>
      </c>
      <c r="M449" s="217" t="e">
        <f t="shared" si="574"/>
        <v>#DIV/0!</v>
      </c>
      <c r="N449" s="449"/>
      <c r="O449" s="270">
        <v>0</v>
      </c>
      <c r="P449" s="270">
        <v>0</v>
      </c>
      <c r="Q449" s="269">
        <f t="shared" si="575"/>
        <v>0</v>
      </c>
      <c r="R449" s="217" t="e">
        <f t="shared" si="576"/>
        <v>#DIV/0!</v>
      </c>
      <c r="S449" s="443"/>
      <c r="T449" s="424"/>
      <c r="U449" s="270">
        <v>0</v>
      </c>
      <c r="V449" s="270">
        <v>0</v>
      </c>
      <c r="W449" s="148">
        <f>IFERROR(((V449/U449)*1),0)</f>
        <v>0</v>
      </c>
      <c r="X449" s="445"/>
      <c r="Y449" s="336"/>
    </row>
    <row r="450" spans="1:25" ht="15.75" hidden="1" thickBot="1" x14ac:dyDescent="0.3">
      <c r="A450" s="434" t="s">
        <v>288</v>
      </c>
      <c r="B450" s="435"/>
      <c r="C450" s="436"/>
      <c r="D450" s="266"/>
      <c r="E450" s="149"/>
      <c r="F450" s="235">
        <f>SUM(F445:F449)</f>
        <v>0</v>
      </c>
      <c r="G450" s="235">
        <f t="shared" ref="G450:H450" si="578">SUM(G445:G449)</f>
        <v>0</v>
      </c>
      <c r="H450" s="150">
        <f t="shared" si="578"/>
        <v>0</v>
      </c>
      <c r="I450" s="218">
        <v>1</v>
      </c>
      <c r="J450" s="204">
        <f t="shared" ref="J450:L450" si="579">SUM(J445:J449)</f>
        <v>0</v>
      </c>
      <c r="K450" s="204">
        <f t="shared" si="579"/>
        <v>0</v>
      </c>
      <c r="L450" s="204">
        <f t="shared" si="579"/>
        <v>0</v>
      </c>
      <c r="M450" s="218">
        <v>1</v>
      </c>
      <c r="N450" s="204">
        <f>N445</f>
        <v>0</v>
      </c>
      <c r="O450" s="204">
        <f t="shared" ref="O450:Q450" si="580">SUM(O445:O449)</f>
        <v>0</v>
      </c>
      <c r="P450" s="204">
        <f t="shared" si="580"/>
        <v>0</v>
      </c>
      <c r="Q450" s="204">
        <f t="shared" si="580"/>
        <v>0</v>
      </c>
      <c r="R450" s="218">
        <v>1</v>
      </c>
      <c r="S450" s="204">
        <f>S445</f>
        <v>0</v>
      </c>
      <c r="T450" s="214">
        <f>T445</f>
        <v>0</v>
      </c>
      <c r="U450" s="208">
        <f>SUM(U445:U449)</f>
        <v>0</v>
      </c>
      <c r="V450" s="209">
        <f>SUM(V445:V449)</f>
        <v>0</v>
      </c>
      <c r="W450" s="151">
        <f>IFERROR(((V450/U450)*1),0)</f>
        <v>0</v>
      </c>
      <c r="X450" s="293">
        <f>IFERROR(((1-(1-T450)*W450)*1),0)</f>
        <v>1</v>
      </c>
      <c r="Y450" s="336"/>
    </row>
    <row r="451" spans="1:25" ht="15.75" hidden="1" thickBot="1" x14ac:dyDescent="0.3">
      <c r="A451" s="446">
        <f>A445+1</f>
        <v>75</v>
      </c>
      <c r="B451" s="447"/>
      <c r="C451" s="448"/>
      <c r="D451" s="448"/>
      <c r="E451" s="146" t="s">
        <v>283</v>
      </c>
      <c r="F451" s="233">
        <v>0</v>
      </c>
      <c r="G451" s="233">
        <v>0</v>
      </c>
      <c r="H451" s="147">
        <f>F451+G451</f>
        <v>0</v>
      </c>
      <c r="I451" s="217" t="e">
        <f>H451/$H$456</f>
        <v>#DIV/0!</v>
      </c>
      <c r="J451" s="270">
        <v>0</v>
      </c>
      <c r="K451" s="270">
        <v>0</v>
      </c>
      <c r="L451" s="269">
        <f>J451+K451</f>
        <v>0</v>
      </c>
      <c r="M451" s="217" t="e">
        <f>L451/$L$456</f>
        <v>#DIV/0!</v>
      </c>
      <c r="N451" s="449">
        <v>0</v>
      </c>
      <c r="O451" s="270">
        <v>0</v>
      </c>
      <c r="P451" s="270">
        <v>0</v>
      </c>
      <c r="Q451" s="269">
        <f>O451+P451</f>
        <v>0</v>
      </c>
      <c r="R451" s="217" t="e">
        <f>Q451/$Q$456</f>
        <v>#DIV/0!</v>
      </c>
      <c r="S451" s="443">
        <f>N456-Q456</f>
        <v>0</v>
      </c>
      <c r="T451" s="424">
        <f>IFERROR((S451/N456),0)</f>
        <v>0</v>
      </c>
      <c r="U451" s="270">
        <v>0</v>
      </c>
      <c r="V451" s="270">
        <v>0</v>
      </c>
      <c r="W451" s="148">
        <f>IFERROR(((V451/U451)*1),0)</f>
        <v>0</v>
      </c>
      <c r="X451" s="425"/>
      <c r="Y451" s="336"/>
    </row>
    <row r="452" spans="1:25" ht="15.75" hidden="1" thickBot="1" x14ac:dyDescent="0.3">
      <c r="A452" s="446"/>
      <c r="B452" s="447"/>
      <c r="C452" s="448"/>
      <c r="D452" s="448"/>
      <c r="E452" s="146" t="s">
        <v>284</v>
      </c>
      <c r="F452" s="233">
        <v>0</v>
      </c>
      <c r="G452" s="233">
        <v>0</v>
      </c>
      <c r="H452" s="147">
        <f t="shared" ref="H452:H455" si="581">F452+G452</f>
        <v>0</v>
      </c>
      <c r="I452" s="217" t="e">
        <f t="shared" ref="I452:I455" si="582">H452/$H$456</f>
        <v>#DIV/0!</v>
      </c>
      <c r="J452" s="270">
        <v>0</v>
      </c>
      <c r="K452" s="270">
        <v>0</v>
      </c>
      <c r="L452" s="269">
        <f t="shared" ref="L452:L455" si="583">J452+K452</f>
        <v>0</v>
      </c>
      <c r="M452" s="217" t="e">
        <f t="shared" ref="M452:M455" si="584">L452/$L$456</f>
        <v>#DIV/0!</v>
      </c>
      <c r="N452" s="449"/>
      <c r="O452" s="270">
        <v>0</v>
      </c>
      <c r="P452" s="270">
        <v>0</v>
      </c>
      <c r="Q452" s="269">
        <f t="shared" ref="Q452:Q455" si="585">O452+P452</f>
        <v>0</v>
      </c>
      <c r="R452" s="217" t="e">
        <f t="shared" ref="R452:R455" si="586">Q452/$Q$456</f>
        <v>#DIV/0!</v>
      </c>
      <c r="S452" s="443"/>
      <c r="T452" s="424"/>
      <c r="U452" s="270">
        <v>0</v>
      </c>
      <c r="V452" s="270">
        <v>0</v>
      </c>
      <c r="W452" s="148">
        <f t="shared" ref="W452:W453" si="587">IFERROR(((V452/U452)*1),0)</f>
        <v>0</v>
      </c>
      <c r="X452" s="427"/>
      <c r="Y452" s="336"/>
    </row>
    <row r="453" spans="1:25" ht="15.75" hidden="1" thickBot="1" x14ac:dyDescent="0.3">
      <c r="A453" s="446"/>
      <c r="B453" s="447"/>
      <c r="C453" s="448"/>
      <c r="D453" s="448"/>
      <c r="E453" s="146" t="s">
        <v>285</v>
      </c>
      <c r="F453" s="233">
        <v>0</v>
      </c>
      <c r="G453" s="233">
        <v>0</v>
      </c>
      <c r="H453" s="147">
        <f t="shared" si="581"/>
        <v>0</v>
      </c>
      <c r="I453" s="217" t="e">
        <f t="shared" si="582"/>
        <v>#DIV/0!</v>
      </c>
      <c r="J453" s="270">
        <v>0</v>
      </c>
      <c r="K453" s="270">
        <v>0</v>
      </c>
      <c r="L453" s="269">
        <f t="shared" si="583"/>
        <v>0</v>
      </c>
      <c r="M453" s="217" t="e">
        <f t="shared" si="584"/>
        <v>#DIV/0!</v>
      </c>
      <c r="N453" s="449"/>
      <c r="O453" s="270">
        <v>0</v>
      </c>
      <c r="P453" s="270">
        <v>0</v>
      </c>
      <c r="Q453" s="269">
        <f t="shared" si="585"/>
        <v>0</v>
      </c>
      <c r="R453" s="217" t="e">
        <f t="shared" si="586"/>
        <v>#DIV/0!</v>
      </c>
      <c r="S453" s="443"/>
      <c r="T453" s="424"/>
      <c r="U453" s="270">
        <v>0</v>
      </c>
      <c r="V453" s="270">
        <v>0</v>
      </c>
      <c r="W453" s="148">
        <f t="shared" si="587"/>
        <v>0</v>
      </c>
      <c r="X453" s="427"/>
      <c r="Y453" s="336"/>
    </row>
    <row r="454" spans="1:25" ht="15.75" hidden="1" thickBot="1" x14ac:dyDescent="0.3">
      <c r="A454" s="446"/>
      <c r="B454" s="447"/>
      <c r="C454" s="448"/>
      <c r="D454" s="448"/>
      <c r="E454" s="146" t="s">
        <v>286</v>
      </c>
      <c r="F454" s="233">
        <v>0</v>
      </c>
      <c r="G454" s="233">
        <v>0</v>
      </c>
      <c r="H454" s="147">
        <f t="shared" si="581"/>
        <v>0</v>
      </c>
      <c r="I454" s="217" t="e">
        <f t="shared" si="582"/>
        <v>#DIV/0!</v>
      </c>
      <c r="J454" s="270">
        <v>0</v>
      </c>
      <c r="K454" s="270">
        <v>0</v>
      </c>
      <c r="L454" s="269">
        <f t="shared" si="583"/>
        <v>0</v>
      </c>
      <c r="M454" s="217" t="e">
        <f t="shared" si="584"/>
        <v>#DIV/0!</v>
      </c>
      <c r="N454" s="449"/>
      <c r="O454" s="270">
        <v>0</v>
      </c>
      <c r="P454" s="270">
        <v>0</v>
      </c>
      <c r="Q454" s="269">
        <f t="shared" si="585"/>
        <v>0</v>
      </c>
      <c r="R454" s="217" t="e">
        <f t="shared" si="586"/>
        <v>#DIV/0!</v>
      </c>
      <c r="S454" s="443"/>
      <c r="T454" s="424"/>
      <c r="U454" s="270">
        <v>0</v>
      </c>
      <c r="V454" s="270">
        <v>0</v>
      </c>
      <c r="W454" s="148">
        <f>IFERROR(((V454/U454)*1),0)</f>
        <v>0</v>
      </c>
      <c r="X454" s="427"/>
      <c r="Y454" s="336"/>
    </row>
    <row r="455" spans="1:25" ht="15.75" hidden="1" thickBot="1" x14ac:dyDescent="0.3">
      <c r="A455" s="446"/>
      <c r="B455" s="447"/>
      <c r="C455" s="448"/>
      <c r="D455" s="448"/>
      <c r="E455" s="146" t="s">
        <v>287</v>
      </c>
      <c r="F455" s="233">
        <v>0</v>
      </c>
      <c r="G455" s="233">
        <v>0</v>
      </c>
      <c r="H455" s="147">
        <f t="shared" si="581"/>
        <v>0</v>
      </c>
      <c r="I455" s="217" t="e">
        <f t="shared" si="582"/>
        <v>#DIV/0!</v>
      </c>
      <c r="J455" s="270">
        <v>0</v>
      </c>
      <c r="K455" s="270">
        <v>0</v>
      </c>
      <c r="L455" s="269">
        <f t="shared" si="583"/>
        <v>0</v>
      </c>
      <c r="M455" s="217" t="e">
        <f t="shared" si="584"/>
        <v>#DIV/0!</v>
      </c>
      <c r="N455" s="449"/>
      <c r="O455" s="270">
        <v>0</v>
      </c>
      <c r="P455" s="270">
        <v>0</v>
      </c>
      <c r="Q455" s="269">
        <f t="shared" si="585"/>
        <v>0</v>
      </c>
      <c r="R455" s="217" t="e">
        <f t="shared" si="586"/>
        <v>#DIV/0!</v>
      </c>
      <c r="S455" s="443"/>
      <c r="T455" s="424"/>
      <c r="U455" s="270">
        <v>0</v>
      </c>
      <c r="V455" s="270">
        <v>0</v>
      </c>
      <c r="W455" s="148">
        <f>IFERROR(((V455/U455)*1),0)</f>
        <v>0</v>
      </c>
      <c r="X455" s="445"/>
      <c r="Y455" s="336"/>
    </row>
    <row r="456" spans="1:25" ht="15.75" hidden="1" thickBot="1" x14ac:dyDescent="0.3">
      <c r="A456" s="434" t="s">
        <v>288</v>
      </c>
      <c r="B456" s="435"/>
      <c r="C456" s="436"/>
      <c r="D456" s="266"/>
      <c r="E456" s="267"/>
      <c r="F456" s="236">
        <f>SUM(F451:F455)</f>
        <v>0</v>
      </c>
      <c r="G456" s="235">
        <f t="shared" ref="G456:H456" si="588">SUM(G451:G455)</f>
        <v>0</v>
      </c>
      <c r="H456" s="150">
        <f t="shared" si="588"/>
        <v>0</v>
      </c>
      <c r="I456" s="218">
        <v>1</v>
      </c>
      <c r="J456" s="204">
        <f t="shared" ref="J456:L456" si="589">SUM(J451:J455)</f>
        <v>0</v>
      </c>
      <c r="K456" s="204">
        <f t="shared" si="589"/>
        <v>0</v>
      </c>
      <c r="L456" s="204">
        <f t="shared" si="589"/>
        <v>0</v>
      </c>
      <c r="M456" s="218">
        <v>1</v>
      </c>
      <c r="N456" s="204">
        <f>N451</f>
        <v>0</v>
      </c>
      <c r="O456" s="204">
        <f t="shared" ref="O456:Q456" si="590">SUM(O451:O455)</f>
        <v>0</v>
      </c>
      <c r="P456" s="204">
        <f t="shared" si="590"/>
        <v>0</v>
      </c>
      <c r="Q456" s="204">
        <f t="shared" si="590"/>
        <v>0</v>
      </c>
      <c r="R456" s="218">
        <v>1</v>
      </c>
      <c r="S456" s="204">
        <f>S451</f>
        <v>0</v>
      </c>
      <c r="T456" s="214">
        <f>T451</f>
        <v>0</v>
      </c>
      <c r="U456" s="208">
        <f>SUM(U451:U455)</f>
        <v>0</v>
      </c>
      <c r="V456" s="209">
        <f>SUM(V451:V455)</f>
        <v>0</v>
      </c>
      <c r="W456" s="151">
        <f>IFERROR(((V456/U456)*1),0)</f>
        <v>0</v>
      </c>
      <c r="X456" s="293">
        <f>IFERROR(((1-(1-T456)*W456)*1),0)</f>
        <v>1</v>
      </c>
      <c r="Y456" s="336"/>
    </row>
    <row r="457" spans="1:25" ht="15.75" hidden="1" thickBot="1" x14ac:dyDescent="0.3">
      <c r="A457" s="446">
        <f>A451+1</f>
        <v>76</v>
      </c>
      <c r="B457" s="447"/>
      <c r="C457" s="448"/>
      <c r="D457" s="448"/>
      <c r="E457" s="146" t="s">
        <v>283</v>
      </c>
      <c r="F457" s="233">
        <v>0</v>
      </c>
      <c r="G457" s="233">
        <v>0</v>
      </c>
      <c r="H457" s="147">
        <f>F457+G457</f>
        <v>0</v>
      </c>
      <c r="I457" s="217">
        <f>H457/$H$62</f>
        <v>0</v>
      </c>
      <c r="J457" s="270">
        <v>0</v>
      </c>
      <c r="K457" s="270">
        <v>0</v>
      </c>
      <c r="L457" s="269">
        <f>J457+K457</f>
        <v>0</v>
      </c>
      <c r="M457" s="217" t="e">
        <f>L457/$L$462</f>
        <v>#DIV/0!</v>
      </c>
      <c r="N457" s="449">
        <v>0</v>
      </c>
      <c r="O457" s="270">
        <v>0</v>
      </c>
      <c r="P457" s="270">
        <v>0</v>
      </c>
      <c r="Q457" s="269">
        <f>O457+P457</f>
        <v>0</v>
      </c>
      <c r="R457" s="217" t="e">
        <f>Q457/$Q$462</f>
        <v>#DIV/0!</v>
      </c>
      <c r="S457" s="443">
        <f>N462-Q462</f>
        <v>0</v>
      </c>
      <c r="T457" s="424">
        <f>IFERROR((S457/N462),0)</f>
        <v>0</v>
      </c>
      <c r="U457" s="270">
        <v>0</v>
      </c>
      <c r="V457" s="270">
        <v>0</v>
      </c>
      <c r="W457" s="148">
        <f>IFERROR(((V457/U457)*1),0)</f>
        <v>0</v>
      </c>
      <c r="X457" s="425"/>
      <c r="Y457" s="336"/>
    </row>
    <row r="458" spans="1:25" ht="15.75" hidden="1" thickBot="1" x14ac:dyDescent="0.3">
      <c r="A458" s="446"/>
      <c r="B458" s="447"/>
      <c r="C458" s="448"/>
      <c r="D458" s="448"/>
      <c r="E458" s="146" t="s">
        <v>284</v>
      </c>
      <c r="F458" s="233">
        <v>0</v>
      </c>
      <c r="G458" s="233">
        <v>0</v>
      </c>
      <c r="H458" s="147">
        <f t="shared" ref="H458:H461" si="591">F458+G458</f>
        <v>0</v>
      </c>
      <c r="I458" s="217" t="e">
        <f>H458/$H$462</f>
        <v>#DIV/0!</v>
      </c>
      <c r="J458" s="270">
        <v>0</v>
      </c>
      <c r="K458" s="270">
        <v>0</v>
      </c>
      <c r="L458" s="269">
        <f t="shared" ref="L458:L461" si="592">J458+K458</f>
        <v>0</v>
      </c>
      <c r="M458" s="217" t="e">
        <f t="shared" ref="M458:M461" si="593">L458/$L$462</f>
        <v>#DIV/0!</v>
      </c>
      <c r="N458" s="449"/>
      <c r="O458" s="270">
        <v>0</v>
      </c>
      <c r="P458" s="270">
        <v>0</v>
      </c>
      <c r="Q458" s="269">
        <f t="shared" ref="Q458:Q461" si="594">O458+P458</f>
        <v>0</v>
      </c>
      <c r="R458" s="217" t="e">
        <f t="shared" ref="R458:R461" si="595">Q458/$Q$462</f>
        <v>#DIV/0!</v>
      </c>
      <c r="S458" s="443"/>
      <c r="T458" s="424"/>
      <c r="U458" s="270">
        <v>0</v>
      </c>
      <c r="V458" s="270">
        <v>0</v>
      </c>
      <c r="W458" s="148">
        <f t="shared" ref="W458:W459" si="596">IFERROR(((V458/U458)*1),0)</f>
        <v>0</v>
      </c>
      <c r="X458" s="427"/>
      <c r="Y458" s="336"/>
    </row>
    <row r="459" spans="1:25" ht="15.75" hidden="1" thickBot="1" x14ac:dyDescent="0.3">
      <c r="A459" s="446"/>
      <c r="B459" s="447"/>
      <c r="C459" s="448"/>
      <c r="D459" s="448"/>
      <c r="E459" s="146" t="s">
        <v>285</v>
      </c>
      <c r="F459" s="233">
        <v>0</v>
      </c>
      <c r="G459" s="233">
        <v>0</v>
      </c>
      <c r="H459" s="147">
        <f t="shared" si="591"/>
        <v>0</v>
      </c>
      <c r="I459" s="217" t="e">
        <f t="shared" ref="I459:I461" si="597">H459/$H$462</f>
        <v>#DIV/0!</v>
      </c>
      <c r="J459" s="270">
        <v>0</v>
      </c>
      <c r="K459" s="270">
        <v>0</v>
      </c>
      <c r="L459" s="269">
        <f t="shared" si="592"/>
        <v>0</v>
      </c>
      <c r="M459" s="217" t="e">
        <f t="shared" si="593"/>
        <v>#DIV/0!</v>
      </c>
      <c r="N459" s="449"/>
      <c r="O459" s="270">
        <v>0</v>
      </c>
      <c r="P459" s="270">
        <v>0</v>
      </c>
      <c r="Q459" s="269">
        <f t="shared" si="594"/>
        <v>0</v>
      </c>
      <c r="R459" s="217" t="e">
        <f t="shared" si="595"/>
        <v>#DIV/0!</v>
      </c>
      <c r="S459" s="443"/>
      <c r="T459" s="424"/>
      <c r="U459" s="270">
        <v>0</v>
      </c>
      <c r="V459" s="270">
        <v>0</v>
      </c>
      <c r="W459" s="148">
        <f t="shared" si="596"/>
        <v>0</v>
      </c>
      <c r="X459" s="427"/>
      <c r="Y459" s="336"/>
    </row>
    <row r="460" spans="1:25" ht="15.75" hidden="1" thickBot="1" x14ac:dyDescent="0.3">
      <c r="A460" s="446"/>
      <c r="B460" s="447"/>
      <c r="C460" s="448"/>
      <c r="D460" s="448"/>
      <c r="E460" s="146" t="s">
        <v>286</v>
      </c>
      <c r="F460" s="233">
        <v>0</v>
      </c>
      <c r="G460" s="233">
        <v>0</v>
      </c>
      <c r="H460" s="147">
        <f t="shared" si="591"/>
        <v>0</v>
      </c>
      <c r="I460" s="217" t="e">
        <f t="shared" si="597"/>
        <v>#DIV/0!</v>
      </c>
      <c r="J460" s="270">
        <v>0</v>
      </c>
      <c r="K460" s="270">
        <v>0</v>
      </c>
      <c r="L460" s="269">
        <f t="shared" si="592"/>
        <v>0</v>
      </c>
      <c r="M460" s="217" t="e">
        <f t="shared" si="593"/>
        <v>#DIV/0!</v>
      </c>
      <c r="N460" s="449"/>
      <c r="O460" s="270">
        <v>0</v>
      </c>
      <c r="P460" s="270">
        <v>0</v>
      </c>
      <c r="Q460" s="269">
        <f t="shared" si="594"/>
        <v>0</v>
      </c>
      <c r="R460" s="217" t="e">
        <f t="shared" si="595"/>
        <v>#DIV/0!</v>
      </c>
      <c r="S460" s="443"/>
      <c r="T460" s="424"/>
      <c r="U460" s="270">
        <v>0</v>
      </c>
      <c r="V460" s="270">
        <v>0</v>
      </c>
      <c r="W460" s="148">
        <f>IFERROR(((V460/U460)*1),0)</f>
        <v>0</v>
      </c>
      <c r="X460" s="427"/>
      <c r="Y460" s="336"/>
    </row>
    <row r="461" spans="1:25" ht="15.75" hidden="1" thickBot="1" x14ac:dyDescent="0.3">
      <c r="A461" s="446"/>
      <c r="B461" s="447"/>
      <c r="C461" s="448"/>
      <c r="D461" s="448"/>
      <c r="E461" s="146" t="s">
        <v>287</v>
      </c>
      <c r="F461" s="233">
        <v>0</v>
      </c>
      <c r="G461" s="233">
        <v>0</v>
      </c>
      <c r="H461" s="147">
        <f t="shared" si="591"/>
        <v>0</v>
      </c>
      <c r="I461" s="217" t="e">
        <f t="shared" si="597"/>
        <v>#DIV/0!</v>
      </c>
      <c r="J461" s="270">
        <v>0</v>
      </c>
      <c r="K461" s="270">
        <v>0</v>
      </c>
      <c r="L461" s="269">
        <f t="shared" si="592"/>
        <v>0</v>
      </c>
      <c r="M461" s="217" t="e">
        <f t="shared" si="593"/>
        <v>#DIV/0!</v>
      </c>
      <c r="N461" s="449"/>
      <c r="O461" s="270">
        <v>0</v>
      </c>
      <c r="P461" s="270">
        <v>0</v>
      </c>
      <c r="Q461" s="269">
        <f t="shared" si="594"/>
        <v>0</v>
      </c>
      <c r="R461" s="217" t="e">
        <f t="shared" si="595"/>
        <v>#DIV/0!</v>
      </c>
      <c r="S461" s="443"/>
      <c r="T461" s="424"/>
      <c r="U461" s="270">
        <v>0</v>
      </c>
      <c r="V461" s="270">
        <v>0</v>
      </c>
      <c r="W461" s="148">
        <f>IFERROR(((V461/U461)*1),0)</f>
        <v>0</v>
      </c>
      <c r="X461" s="445"/>
      <c r="Y461" s="336"/>
    </row>
    <row r="462" spans="1:25" ht="15.75" hidden="1" thickBot="1" x14ac:dyDescent="0.3">
      <c r="A462" s="434" t="s">
        <v>288</v>
      </c>
      <c r="B462" s="435"/>
      <c r="C462" s="436"/>
      <c r="D462" s="266"/>
      <c r="E462" s="267"/>
      <c r="F462" s="236">
        <f>SUM(F457:F461)</f>
        <v>0</v>
      </c>
      <c r="G462" s="235">
        <f t="shared" ref="G462:H462" si="598">SUM(G457:G461)</f>
        <v>0</v>
      </c>
      <c r="H462" s="150">
        <f t="shared" si="598"/>
        <v>0</v>
      </c>
      <c r="I462" s="218">
        <v>1</v>
      </c>
      <c r="J462" s="204">
        <f t="shared" ref="J462:L462" si="599">SUM(J457:J461)</f>
        <v>0</v>
      </c>
      <c r="K462" s="204">
        <f t="shared" si="599"/>
        <v>0</v>
      </c>
      <c r="L462" s="204">
        <f t="shared" si="599"/>
        <v>0</v>
      </c>
      <c r="M462" s="218">
        <v>1</v>
      </c>
      <c r="N462" s="204">
        <f>N457</f>
        <v>0</v>
      </c>
      <c r="O462" s="204">
        <f t="shared" ref="O462:Q462" si="600">SUM(O457:O461)</f>
        <v>0</v>
      </c>
      <c r="P462" s="204">
        <f t="shared" si="600"/>
        <v>0</v>
      </c>
      <c r="Q462" s="204">
        <f t="shared" si="600"/>
        <v>0</v>
      </c>
      <c r="R462" s="218">
        <v>1</v>
      </c>
      <c r="S462" s="204">
        <f>S457</f>
        <v>0</v>
      </c>
      <c r="T462" s="214">
        <f>T457</f>
        <v>0</v>
      </c>
      <c r="U462" s="208">
        <f>SUM(U457:U461)</f>
        <v>0</v>
      </c>
      <c r="V462" s="209">
        <f>SUM(V457:V461)</f>
        <v>0</v>
      </c>
      <c r="W462" s="151">
        <f>IFERROR(((V462/U462)*1),0)</f>
        <v>0</v>
      </c>
      <c r="X462" s="293">
        <f>IFERROR(((1-(1-T462)*W462)*1),0)</f>
        <v>1</v>
      </c>
      <c r="Y462" s="336"/>
    </row>
    <row r="463" spans="1:25" ht="15.75" hidden="1" thickBot="1" x14ac:dyDescent="0.3">
      <c r="A463" s="446">
        <f>A457+1</f>
        <v>77</v>
      </c>
      <c r="B463" s="447"/>
      <c r="C463" s="448"/>
      <c r="D463" s="448"/>
      <c r="E463" s="146" t="s">
        <v>283</v>
      </c>
      <c r="F463" s="233">
        <v>0</v>
      </c>
      <c r="G463" s="233">
        <v>0</v>
      </c>
      <c r="H463" s="147">
        <f>F463+G463</f>
        <v>0</v>
      </c>
      <c r="I463" s="217" t="e">
        <f>H463/$H$468</f>
        <v>#DIV/0!</v>
      </c>
      <c r="J463" s="270">
        <v>0</v>
      </c>
      <c r="K463" s="270">
        <v>0</v>
      </c>
      <c r="L463" s="269">
        <f>J463+K463</f>
        <v>0</v>
      </c>
      <c r="M463" s="217" t="e">
        <f>L463/$L$468</f>
        <v>#DIV/0!</v>
      </c>
      <c r="N463" s="449">
        <v>0</v>
      </c>
      <c r="O463" s="270">
        <v>0</v>
      </c>
      <c r="P463" s="270">
        <v>0</v>
      </c>
      <c r="Q463" s="269">
        <f>O463+P463</f>
        <v>0</v>
      </c>
      <c r="R463" s="217" t="e">
        <f>Q463/$L$468</f>
        <v>#DIV/0!</v>
      </c>
      <c r="S463" s="443">
        <f>N468-Q468</f>
        <v>0</v>
      </c>
      <c r="T463" s="424">
        <f>IFERROR((S463/N468),0)</f>
        <v>0</v>
      </c>
      <c r="U463" s="270">
        <v>0</v>
      </c>
      <c r="V463" s="270">
        <v>0</v>
      </c>
      <c r="W463" s="148">
        <f>IFERROR(((V463/U463)*1),0)</f>
        <v>0</v>
      </c>
      <c r="X463" s="425"/>
      <c r="Y463" s="336"/>
    </row>
    <row r="464" spans="1:25" ht="15.75" hidden="1" thickBot="1" x14ac:dyDescent="0.3">
      <c r="A464" s="446"/>
      <c r="B464" s="447"/>
      <c r="C464" s="448"/>
      <c r="D464" s="448"/>
      <c r="E464" s="146" t="s">
        <v>284</v>
      </c>
      <c r="F464" s="233">
        <v>0</v>
      </c>
      <c r="G464" s="233">
        <v>0</v>
      </c>
      <c r="H464" s="147">
        <f t="shared" ref="H464:H467" si="601">F464+G464</f>
        <v>0</v>
      </c>
      <c r="I464" s="217" t="e">
        <f t="shared" ref="I464:I467" si="602">H464/$H$468</f>
        <v>#DIV/0!</v>
      </c>
      <c r="J464" s="270">
        <v>0</v>
      </c>
      <c r="K464" s="270">
        <v>0</v>
      </c>
      <c r="L464" s="269">
        <f t="shared" ref="L464:L467" si="603">J464+K464</f>
        <v>0</v>
      </c>
      <c r="M464" s="217" t="e">
        <f t="shared" ref="M464:M467" si="604">L464/$L$468</f>
        <v>#DIV/0!</v>
      </c>
      <c r="N464" s="449"/>
      <c r="O464" s="270">
        <v>0</v>
      </c>
      <c r="P464" s="270">
        <v>0</v>
      </c>
      <c r="Q464" s="269">
        <f t="shared" ref="Q464:Q467" si="605">O464+P464</f>
        <v>0</v>
      </c>
      <c r="R464" s="217" t="e">
        <f t="shared" ref="R464:R467" si="606">Q464/$L$468</f>
        <v>#DIV/0!</v>
      </c>
      <c r="S464" s="443"/>
      <c r="T464" s="424"/>
      <c r="U464" s="270">
        <v>0</v>
      </c>
      <c r="V464" s="270">
        <v>0</v>
      </c>
      <c r="W464" s="148">
        <f t="shared" ref="W464:W465" si="607">IFERROR(((V464/U464)*1),0)</f>
        <v>0</v>
      </c>
      <c r="X464" s="427"/>
      <c r="Y464" s="336"/>
    </row>
    <row r="465" spans="1:25" ht="15.75" hidden="1" thickBot="1" x14ac:dyDescent="0.3">
      <c r="A465" s="446"/>
      <c r="B465" s="447"/>
      <c r="C465" s="448"/>
      <c r="D465" s="448"/>
      <c r="E465" s="146" t="s">
        <v>285</v>
      </c>
      <c r="F465" s="233">
        <v>0</v>
      </c>
      <c r="G465" s="233">
        <v>0</v>
      </c>
      <c r="H465" s="147">
        <f t="shared" si="601"/>
        <v>0</v>
      </c>
      <c r="I465" s="217" t="e">
        <f t="shared" si="602"/>
        <v>#DIV/0!</v>
      </c>
      <c r="J465" s="270">
        <v>0</v>
      </c>
      <c r="K465" s="270">
        <v>0</v>
      </c>
      <c r="L465" s="269">
        <f t="shared" si="603"/>
        <v>0</v>
      </c>
      <c r="M465" s="217" t="e">
        <f t="shared" si="604"/>
        <v>#DIV/0!</v>
      </c>
      <c r="N465" s="449"/>
      <c r="O465" s="270">
        <v>0</v>
      </c>
      <c r="P465" s="270">
        <v>0</v>
      </c>
      <c r="Q465" s="269">
        <f t="shared" si="605"/>
        <v>0</v>
      </c>
      <c r="R465" s="217" t="e">
        <f t="shared" si="606"/>
        <v>#DIV/0!</v>
      </c>
      <c r="S465" s="443"/>
      <c r="T465" s="424"/>
      <c r="U465" s="270">
        <v>0</v>
      </c>
      <c r="V465" s="270">
        <v>0</v>
      </c>
      <c r="W465" s="148">
        <f t="shared" si="607"/>
        <v>0</v>
      </c>
      <c r="X465" s="427"/>
      <c r="Y465" s="336"/>
    </row>
    <row r="466" spans="1:25" ht="15.75" hidden="1" thickBot="1" x14ac:dyDescent="0.3">
      <c r="A466" s="446"/>
      <c r="B466" s="447"/>
      <c r="C466" s="448"/>
      <c r="D466" s="448"/>
      <c r="E466" s="146" t="s">
        <v>286</v>
      </c>
      <c r="F466" s="233">
        <v>0</v>
      </c>
      <c r="G466" s="233">
        <v>0</v>
      </c>
      <c r="H466" s="147">
        <f t="shared" si="601"/>
        <v>0</v>
      </c>
      <c r="I466" s="217" t="e">
        <f t="shared" si="602"/>
        <v>#DIV/0!</v>
      </c>
      <c r="J466" s="270">
        <v>0</v>
      </c>
      <c r="K466" s="270">
        <v>0</v>
      </c>
      <c r="L466" s="269">
        <f t="shared" si="603"/>
        <v>0</v>
      </c>
      <c r="M466" s="217" t="e">
        <f t="shared" si="604"/>
        <v>#DIV/0!</v>
      </c>
      <c r="N466" s="449"/>
      <c r="O466" s="270">
        <v>0</v>
      </c>
      <c r="P466" s="270">
        <v>0</v>
      </c>
      <c r="Q466" s="269">
        <f t="shared" si="605"/>
        <v>0</v>
      </c>
      <c r="R466" s="217" t="e">
        <f t="shared" si="606"/>
        <v>#DIV/0!</v>
      </c>
      <c r="S466" s="443"/>
      <c r="T466" s="424"/>
      <c r="U466" s="270">
        <v>0</v>
      </c>
      <c r="V466" s="270">
        <v>0</v>
      </c>
      <c r="W466" s="148">
        <f>IFERROR(((V466/U466)*1),0)</f>
        <v>0</v>
      </c>
      <c r="X466" s="427"/>
      <c r="Y466" s="336"/>
    </row>
    <row r="467" spans="1:25" ht="15.75" hidden="1" thickBot="1" x14ac:dyDescent="0.3">
      <c r="A467" s="446"/>
      <c r="B467" s="447"/>
      <c r="C467" s="448"/>
      <c r="D467" s="448"/>
      <c r="E467" s="146" t="s">
        <v>287</v>
      </c>
      <c r="F467" s="233">
        <v>0</v>
      </c>
      <c r="G467" s="233">
        <v>0</v>
      </c>
      <c r="H467" s="147">
        <f t="shared" si="601"/>
        <v>0</v>
      </c>
      <c r="I467" s="217" t="e">
        <f t="shared" si="602"/>
        <v>#DIV/0!</v>
      </c>
      <c r="J467" s="270">
        <v>0</v>
      </c>
      <c r="K467" s="270">
        <v>0</v>
      </c>
      <c r="L467" s="269">
        <f t="shared" si="603"/>
        <v>0</v>
      </c>
      <c r="M467" s="217" t="e">
        <f t="shared" si="604"/>
        <v>#DIV/0!</v>
      </c>
      <c r="N467" s="449"/>
      <c r="O467" s="270">
        <v>0</v>
      </c>
      <c r="P467" s="270">
        <v>0</v>
      </c>
      <c r="Q467" s="269">
        <f t="shared" si="605"/>
        <v>0</v>
      </c>
      <c r="R467" s="217" t="e">
        <f t="shared" si="606"/>
        <v>#DIV/0!</v>
      </c>
      <c r="S467" s="443"/>
      <c r="T467" s="424"/>
      <c r="U467" s="270">
        <v>0</v>
      </c>
      <c r="V467" s="270">
        <v>0</v>
      </c>
      <c r="W467" s="148">
        <f>IFERROR(((V467/U467)*1),0)</f>
        <v>0</v>
      </c>
      <c r="X467" s="445"/>
      <c r="Y467" s="336"/>
    </row>
    <row r="468" spans="1:25" ht="15.75" hidden="1" thickBot="1" x14ac:dyDescent="0.3">
      <c r="A468" s="434" t="s">
        <v>288</v>
      </c>
      <c r="B468" s="435"/>
      <c r="C468" s="436"/>
      <c r="D468" s="266"/>
      <c r="E468" s="267"/>
      <c r="F468" s="236">
        <f>SUM(F463:F467)</f>
        <v>0</v>
      </c>
      <c r="G468" s="235">
        <f t="shared" ref="G468:H468" si="608">SUM(G463:G467)</f>
        <v>0</v>
      </c>
      <c r="H468" s="150">
        <f t="shared" si="608"/>
        <v>0</v>
      </c>
      <c r="I468" s="218">
        <v>1</v>
      </c>
      <c r="J468" s="204">
        <f t="shared" ref="J468:L468" si="609">SUM(J463:J467)</f>
        <v>0</v>
      </c>
      <c r="K468" s="204">
        <f t="shared" si="609"/>
        <v>0</v>
      </c>
      <c r="L468" s="204">
        <f t="shared" si="609"/>
        <v>0</v>
      </c>
      <c r="M468" s="218">
        <v>1</v>
      </c>
      <c r="N468" s="204">
        <f>N463</f>
        <v>0</v>
      </c>
      <c r="O468" s="204">
        <f t="shared" ref="O468:Q468" si="610">SUM(O463:O467)</f>
        <v>0</v>
      </c>
      <c r="P468" s="204">
        <f t="shared" si="610"/>
        <v>0</v>
      </c>
      <c r="Q468" s="204">
        <f t="shared" si="610"/>
        <v>0</v>
      </c>
      <c r="R468" s="218">
        <v>1</v>
      </c>
      <c r="S468" s="204">
        <f>S463</f>
        <v>0</v>
      </c>
      <c r="T468" s="214">
        <f>T463</f>
        <v>0</v>
      </c>
      <c r="U468" s="208">
        <f>SUM(U463:U467)</f>
        <v>0</v>
      </c>
      <c r="V468" s="209">
        <f>SUM(V463:V467)</f>
        <v>0</v>
      </c>
      <c r="W468" s="151">
        <f>IFERROR(((V468/U468)*1),0)</f>
        <v>0</v>
      </c>
      <c r="X468" s="293">
        <f>IFERROR(((1-(1-T468)*W468)*1),0)</f>
        <v>1</v>
      </c>
      <c r="Y468" s="336"/>
    </row>
    <row r="469" spans="1:25" ht="15.75" hidden="1" thickBot="1" x14ac:dyDescent="0.3">
      <c r="A469" s="446">
        <f>A463+1</f>
        <v>78</v>
      </c>
      <c r="B469" s="447"/>
      <c r="C469" s="448"/>
      <c r="D469" s="448"/>
      <c r="E469" s="146" t="s">
        <v>283</v>
      </c>
      <c r="F469" s="233">
        <v>0</v>
      </c>
      <c r="G469" s="233">
        <v>0</v>
      </c>
      <c r="H469" s="147">
        <f>F469+G469</f>
        <v>0</v>
      </c>
      <c r="I469" s="217" t="e">
        <f>H469/$H$474</f>
        <v>#DIV/0!</v>
      </c>
      <c r="J469" s="270">
        <v>0</v>
      </c>
      <c r="K469" s="270">
        <v>0</v>
      </c>
      <c r="L469" s="269">
        <f>J469+K469</f>
        <v>0</v>
      </c>
      <c r="M469" s="217" t="e">
        <f>L469/$L$474</f>
        <v>#DIV/0!</v>
      </c>
      <c r="N469" s="449">
        <v>0</v>
      </c>
      <c r="O469" s="270">
        <v>0</v>
      </c>
      <c r="P469" s="270">
        <v>0</v>
      </c>
      <c r="Q469" s="269">
        <f>O469+P469</f>
        <v>0</v>
      </c>
      <c r="R469" s="217" t="e">
        <f>Q469/$Q$474</f>
        <v>#DIV/0!</v>
      </c>
      <c r="S469" s="443">
        <f>N474-Q474</f>
        <v>0</v>
      </c>
      <c r="T469" s="424">
        <f>IFERROR((S469/N474),0)</f>
        <v>0</v>
      </c>
      <c r="U469" s="270">
        <v>0</v>
      </c>
      <c r="V469" s="270">
        <v>0</v>
      </c>
      <c r="W469" s="148">
        <f>IFERROR(((V469/U469)*1),0)</f>
        <v>0</v>
      </c>
      <c r="X469" s="425"/>
      <c r="Y469" s="336"/>
    </row>
    <row r="470" spans="1:25" ht="15.75" hidden="1" thickBot="1" x14ac:dyDescent="0.3">
      <c r="A470" s="446"/>
      <c r="B470" s="447"/>
      <c r="C470" s="448"/>
      <c r="D470" s="448"/>
      <c r="E470" s="146" t="s">
        <v>284</v>
      </c>
      <c r="F470" s="233">
        <v>0</v>
      </c>
      <c r="G470" s="233">
        <v>0</v>
      </c>
      <c r="H470" s="147">
        <f t="shared" ref="H470:H473" si="611">F470+G470</f>
        <v>0</v>
      </c>
      <c r="I470" s="217" t="e">
        <f t="shared" ref="I470:I473" si="612">H470/$H$474</f>
        <v>#DIV/0!</v>
      </c>
      <c r="J470" s="270">
        <v>0</v>
      </c>
      <c r="K470" s="270">
        <v>0</v>
      </c>
      <c r="L470" s="269">
        <f t="shared" ref="L470:L473" si="613">J470+K470</f>
        <v>0</v>
      </c>
      <c r="M470" s="217" t="e">
        <f t="shared" ref="M470:M473" si="614">L470/$L$474</f>
        <v>#DIV/0!</v>
      </c>
      <c r="N470" s="449"/>
      <c r="O470" s="270">
        <v>0</v>
      </c>
      <c r="P470" s="270">
        <v>0</v>
      </c>
      <c r="Q470" s="269">
        <f t="shared" ref="Q470:Q473" si="615">O470+P470</f>
        <v>0</v>
      </c>
      <c r="R470" s="217" t="e">
        <f t="shared" ref="R470:R473" si="616">Q470/$Q$474</f>
        <v>#DIV/0!</v>
      </c>
      <c r="S470" s="443"/>
      <c r="T470" s="424"/>
      <c r="U470" s="270">
        <v>0</v>
      </c>
      <c r="V470" s="270">
        <v>0</v>
      </c>
      <c r="W470" s="148">
        <f t="shared" ref="W470:W471" si="617">IFERROR(((V470/U470)*1),0)</f>
        <v>0</v>
      </c>
      <c r="X470" s="427"/>
      <c r="Y470" s="336"/>
    </row>
    <row r="471" spans="1:25" ht="15.75" hidden="1" thickBot="1" x14ac:dyDescent="0.3">
      <c r="A471" s="446"/>
      <c r="B471" s="447"/>
      <c r="C471" s="448"/>
      <c r="D471" s="448"/>
      <c r="E471" s="146" t="s">
        <v>285</v>
      </c>
      <c r="F471" s="233">
        <v>0</v>
      </c>
      <c r="G471" s="233">
        <v>0</v>
      </c>
      <c r="H471" s="147">
        <f t="shared" si="611"/>
        <v>0</v>
      </c>
      <c r="I471" s="217" t="e">
        <f t="shared" si="612"/>
        <v>#DIV/0!</v>
      </c>
      <c r="J471" s="270">
        <v>0</v>
      </c>
      <c r="K471" s="270">
        <v>0</v>
      </c>
      <c r="L471" s="269">
        <f t="shared" si="613"/>
        <v>0</v>
      </c>
      <c r="M471" s="217" t="e">
        <f t="shared" si="614"/>
        <v>#DIV/0!</v>
      </c>
      <c r="N471" s="449"/>
      <c r="O471" s="270">
        <v>0</v>
      </c>
      <c r="P471" s="270">
        <v>0</v>
      </c>
      <c r="Q471" s="269">
        <f t="shared" si="615"/>
        <v>0</v>
      </c>
      <c r="R471" s="217" t="e">
        <f t="shared" si="616"/>
        <v>#DIV/0!</v>
      </c>
      <c r="S471" s="443"/>
      <c r="T471" s="424"/>
      <c r="U471" s="270">
        <v>0</v>
      </c>
      <c r="V471" s="270">
        <v>0</v>
      </c>
      <c r="W471" s="148">
        <f t="shared" si="617"/>
        <v>0</v>
      </c>
      <c r="X471" s="427"/>
      <c r="Y471" s="336"/>
    </row>
    <row r="472" spans="1:25" ht="15.75" hidden="1" thickBot="1" x14ac:dyDescent="0.3">
      <c r="A472" s="446"/>
      <c r="B472" s="447"/>
      <c r="C472" s="448"/>
      <c r="D472" s="448"/>
      <c r="E472" s="146" t="s">
        <v>286</v>
      </c>
      <c r="F472" s="233">
        <v>0</v>
      </c>
      <c r="G472" s="233">
        <v>0</v>
      </c>
      <c r="H472" s="147">
        <f t="shared" si="611"/>
        <v>0</v>
      </c>
      <c r="I472" s="217" t="e">
        <f t="shared" si="612"/>
        <v>#DIV/0!</v>
      </c>
      <c r="J472" s="270">
        <v>0</v>
      </c>
      <c r="K472" s="270">
        <v>0</v>
      </c>
      <c r="L472" s="269">
        <f t="shared" si="613"/>
        <v>0</v>
      </c>
      <c r="M472" s="217" t="e">
        <f t="shared" si="614"/>
        <v>#DIV/0!</v>
      </c>
      <c r="N472" s="449"/>
      <c r="O472" s="270">
        <v>0</v>
      </c>
      <c r="P472" s="270">
        <v>0</v>
      </c>
      <c r="Q472" s="269">
        <f t="shared" si="615"/>
        <v>0</v>
      </c>
      <c r="R472" s="217" t="e">
        <f t="shared" si="616"/>
        <v>#DIV/0!</v>
      </c>
      <c r="S472" s="443"/>
      <c r="T472" s="424"/>
      <c r="U472" s="270">
        <v>0</v>
      </c>
      <c r="V472" s="270">
        <v>0</v>
      </c>
      <c r="W472" s="148">
        <f>IFERROR(((V472/U472)*1),0)</f>
        <v>0</v>
      </c>
      <c r="X472" s="427"/>
      <c r="Y472" s="336"/>
    </row>
    <row r="473" spans="1:25" ht="15.75" hidden="1" thickBot="1" x14ac:dyDescent="0.3">
      <c r="A473" s="446"/>
      <c r="B473" s="447"/>
      <c r="C473" s="448"/>
      <c r="D473" s="448"/>
      <c r="E473" s="146" t="s">
        <v>287</v>
      </c>
      <c r="F473" s="233">
        <v>0</v>
      </c>
      <c r="G473" s="233">
        <v>0</v>
      </c>
      <c r="H473" s="147">
        <f t="shared" si="611"/>
        <v>0</v>
      </c>
      <c r="I473" s="217" t="e">
        <f t="shared" si="612"/>
        <v>#DIV/0!</v>
      </c>
      <c r="J473" s="270">
        <v>0</v>
      </c>
      <c r="K473" s="270">
        <v>0</v>
      </c>
      <c r="L473" s="269">
        <f t="shared" si="613"/>
        <v>0</v>
      </c>
      <c r="M473" s="217" t="e">
        <f t="shared" si="614"/>
        <v>#DIV/0!</v>
      </c>
      <c r="N473" s="449"/>
      <c r="O473" s="270">
        <v>0</v>
      </c>
      <c r="P473" s="270">
        <v>0</v>
      </c>
      <c r="Q473" s="269">
        <f t="shared" si="615"/>
        <v>0</v>
      </c>
      <c r="R473" s="217" t="e">
        <f t="shared" si="616"/>
        <v>#DIV/0!</v>
      </c>
      <c r="S473" s="443"/>
      <c r="T473" s="424"/>
      <c r="U473" s="270">
        <v>0</v>
      </c>
      <c r="V473" s="270">
        <v>0</v>
      </c>
      <c r="W473" s="148">
        <f>IFERROR(((V473/U473)*1),0)</f>
        <v>0</v>
      </c>
      <c r="X473" s="445"/>
      <c r="Y473" s="336"/>
    </row>
    <row r="474" spans="1:25" ht="15.75" hidden="1" thickBot="1" x14ac:dyDescent="0.3">
      <c r="A474" s="434" t="s">
        <v>288</v>
      </c>
      <c r="B474" s="435"/>
      <c r="C474" s="436"/>
      <c r="D474" s="266"/>
      <c r="E474" s="267"/>
      <c r="F474" s="236">
        <f>SUM(F469:F473)</f>
        <v>0</v>
      </c>
      <c r="G474" s="235">
        <f t="shared" ref="G474:H474" si="618">SUM(G469:G473)</f>
        <v>0</v>
      </c>
      <c r="H474" s="150">
        <f t="shared" si="618"/>
        <v>0</v>
      </c>
      <c r="I474" s="218">
        <v>1</v>
      </c>
      <c r="J474" s="204">
        <f t="shared" ref="J474:L474" si="619">SUM(J469:J473)</f>
        <v>0</v>
      </c>
      <c r="K474" s="204">
        <f t="shared" si="619"/>
        <v>0</v>
      </c>
      <c r="L474" s="204">
        <f t="shared" si="619"/>
        <v>0</v>
      </c>
      <c r="M474" s="218">
        <v>1</v>
      </c>
      <c r="N474" s="204">
        <f>N469</f>
        <v>0</v>
      </c>
      <c r="O474" s="204">
        <f t="shared" ref="O474:Q474" si="620">SUM(O469:O473)</f>
        <v>0</v>
      </c>
      <c r="P474" s="204">
        <f t="shared" si="620"/>
        <v>0</v>
      </c>
      <c r="Q474" s="204">
        <f t="shared" si="620"/>
        <v>0</v>
      </c>
      <c r="R474" s="218">
        <v>1</v>
      </c>
      <c r="S474" s="204">
        <f>S469</f>
        <v>0</v>
      </c>
      <c r="T474" s="214">
        <f>T469</f>
        <v>0</v>
      </c>
      <c r="U474" s="208">
        <f>SUM(U469:U473)</f>
        <v>0</v>
      </c>
      <c r="V474" s="209">
        <f>SUM(V469:V473)</f>
        <v>0</v>
      </c>
      <c r="W474" s="151">
        <f>IFERROR(((V474/U474)*1),0)</f>
        <v>0</v>
      </c>
      <c r="X474" s="293">
        <f>IFERROR(((1-(1-T474)*W474)*1),0)</f>
        <v>1</v>
      </c>
      <c r="Y474" s="336"/>
    </row>
    <row r="475" spans="1:25" ht="15.75" hidden="1" thickBot="1" x14ac:dyDescent="0.3">
      <c r="A475" s="446">
        <f>A469+1</f>
        <v>79</v>
      </c>
      <c r="B475" s="447"/>
      <c r="C475" s="448"/>
      <c r="D475" s="448"/>
      <c r="E475" s="146" t="s">
        <v>283</v>
      </c>
      <c r="F475" s="233">
        <v>0</v>
      </c>
      <c r="G475" s="233">
        <v>0</v>
      </c>
      <c r="H475" s="147">
        <f>F475+G475</f>
        <v>0</v>
      </c>
      <c r="I475" s="217" t="e">
        <f>H475/$H$480</f>
        <v>#DIV/0!</v>
      </c>
      <c r="J475" s="270">
        <v>0</v>
      </c>
      <c r="K475" s="270">
        <v>0</v>
      </c>
      <c r="L475" s="269">
        <f>J475+K475</f>
        <v>0</v>
      </c>
      <c r="M475" s="217" t="e">
        <f>L475/$L$480</f>
        <v>#DIV/0!</v>
      </c>
      <c r="N475" s="449">
        <v>0</v>
      </c>
      <c r="O475" s="270">
        <v>0</v>
      </c>
      <c r="P475" s="270">
        <v>0</v>
      </c>
      <c r="Q475" s="269">
        <f>O475+P475</f>
        <v>0</v>
      </c>
      <c r="R475" s="217" t="e">
        <f>Q475/$Q$480</f>
        <v>#DIV/0!</v>
      </c>
      <c r="S475" s="443">
        <f>N480-Q480</f>
        <v>0</v>
      </c>
      <c r="T475" s="424">
        <f>IFERROR((S475/N480),0)</f>
        <v>0</v>
      </c>
      <c r="U475" s="270">
        <v>0</v>
      </c>
      <c r="V475" s="270">
        <v>0</v>
      </c>
      <c r="W475" s="148">
        <f>IFERROR(((V475/U475)*1),0)</f>
        <v>0</v>
      </c>
      <c r="X475" s="425"/>
      <c r="Y475" s="336"/>
    </row>
    <row r="476" spans="1:25" ht="15.75" hidden="1" thickBot="1" x14ac:dyDescent="0.3">
      <c r="A476" s="446"/>
      <c r="B476" s="447"/>
      <c r="C476" s="448"/>
      <c r="D476" s="448"/>
      <c r="E476" s="146" t="s">
        <v>284</v>
      </c>
      <c r="F476" s="233">
        <v>0</v>
      </c>
      <c r="G476" s="233">
        <v>0</v>
      </c>
      <c r="H476" s="147">
        <f t="shared" ref="H476:H479" si="621">F476+G476</f>
        <v>0</v>
      </c>
      <c r="I476" s="217" t="e">
        <f t="shared" ref="I476:I479" si="622">H476/$H$480</f>
        <v>#DIV/0!</v>
      </c>
      <c r="J476" s="270">
        <v>0</v>
      </c>
      <c r="K476" s="270">
        <v>0</v>
      </c>
      <c r="L476" s="269">
        <f t="shared" ref="L476:L479" si="623">J476+K476</f>
        <v>0</v>
      </c>
      <c r="M476" s="217" t="e">
        <f t="shared" ref="M476:M479" si="624">L476/$L$480</f>
        <v>#DIV/0!</v>
      </c>
      <c r="N476" s="449"/>
      <c r="O476" s="270">
        <v>0</v>
      </c>
      <c r="P476" s="270">
        <v>0</v>
      </c>
      <c r="Q476" s="269">
        <f t="shared" ref="Q476:Q479" si="625">O476+P476</f>
        <v>0</v>
      </c>
      <c r="R476" s="217" t="e">
        <f t="shared" ref="R476:R479" si="626">Q476/$Q$480</f>
        <v>#DIV/0!</v>
      </c>
      <c r="S476" s="443"/>
      <c r="T476" s="424"/>
      <c r="U476" s="270">
        <v>0</v>
      </c>
      <c r="V476" s="270">
        <v>0</v>
      </c>
      <c r="W476" s="148">
        <f t="shared" ref="W476:W477" si="627">IFERROR(((V476/U476)*1),0)</f>
        <v>0</v>
      </c>
      <c r="X476" s="427"/>
      <c r="Y476" s="336"/>
    </row>
    <row r="477" spans="1:25" ht="15.75" hidden="1" thickBot="1" x14ac:dyDescent="0.3">
      <c r="A477" s="446"/>
      <c r="B477" s="447"/>
      <c r="C477" s="448"/>
      <c r="D477" s="448"/>
      <c r="E477" s="146" t="s">
        <v>285</v>
      </c>
      <c r="F477" s="233">
        <v>0</v>
      </c>
      <c r="G477" s="233">
        <v>0</v>
      </c>
      <c r="H477" s="147">
        <f t="shared" si="621"/>
        <v>0</v>
      </c>
      <c r="I477" s="217" t="e">
        <f t="shared" si="622"/>
        <v>#DIV/0!</v>
      </c>
      <c r="J477" s="270">
        <v>0</v>
      </c>
      <c r="K477" s="270">
        <v>0</v>
      </c>
      <c r="L477" s="269">
        <f t="shared" si="623"/>
        <v>0</v>
      </c>
      <c r="M477" s="217" t="e">
        <f t="shared" si="624"/>
        <v>#DIV/0!</v>
      </c>
      <c r="N477" s="449"/>
      <c r="O477" s="270">
        <v>0</v>
      </c>
      <c r="P477" s="270">
        <v>0</v>
      </c>
      <c r="Q477" s="269">
        <f t="shared" si="625"/>
        <v>0</v>
      </c>
      <c r="R477" s="217" t="e">
        <f t="shared" si="626"/>
        <v>#DIV/0!</v>
      </c>
      <c r="S477" s="443"/>
      <c r="T477" s="424"/>
      <c r="U477" s="270">
        <v>0</v>
      </c>
      <c r="V477" s="270">
        <v>0</v>
      </c>
      <c r="W477" s="148">
        <f t="shared" si="627"/>
        <v>0</v>
      </c>
      <c r="X477" s="427"/>
      <c r="Y477" s="336"/>
    </row>
    <row r="478" spans="1:25" ht="15.75" hidden="1" thickBot="1" x14ac:dyDescent="0.3">
      <c r="A478" s="446"/>
      <c r="B478" s="447"/>
      <c r="C478" s="448"/>
      <c r="D478" s="448"/>
      <c r="E478" s="146" t="s">
        <v>286</v>
      </c>
      <c r="F478" s="233">
        <v>0</v>
      </c>
      <c r="G478" s="233">
        <v>0</v>
      </c>
      <c r="H478" s="147">
        <f t="shared" si="621"/>
        <v>0</v>
      </c>
      <c r="I478" s="217" t="e">
        <f t="shared" si="622"/>
        <v>#DIV/0!</v>
      </c>
      <c r="J478" s="270">
        <v>0</v>
      </c>
      <c r="K478" s="270">
        <v>0</v>
      </c>
      <c r="L478" s="269">
        <f t="shared" si="623"/>
        <v>0</v>
      </c>
      <c r="M478" s="217" t="e">
        <f t="shared" si="624"/>
        <v>#DIV/0!</v>
      </c>
      <c r="N478" s="449"/>
      <c r="O478" s="270">
        <v>0</v>
      </c>
      <c r="P478" s="270">
        <v>0</v>
      </c>
      <c r="Q478" s="269">
        <f t="shared" si="625"/>
        <v>0</v>
      </c>
      <c r="R478" s="217" t="e">
        <f t="shared" si="626"/>
        <v>#DIV/0!</v>
      </c>
      <c r="S478" s="443"/>
      <c r="T478" s="424"/>
      <c r="U478" s="270">
        <v>0</v>
      </c>
      <c r="V478" s="270">
        <v>0</v>
      </c>
      <c r="W478" s="148">
        <f>IFERROR(((V478/U478)*1),0)</f>
        <v>0</v>
      </c>
      <c r="X478" s="427"/>
      <c r="Y478" s="336"/>
    </row>
    <row r="479" spans="1:25" ht="15.75" hidden="1" thickBot="1" x14ac:dyDescent="0.3">
      <c r="A479" s="446"/>
      <c r="B479" s="447"/>
      <c r="C479" s="448"/>
      <c r="D479" s="448"/>
      <c r="E479" s="146" t="s">
        <v>287</v>
      </c>
      <c r="F479" s="233">
        <v>0</v>
      </c>
      <c r="G479" s="233">
        <v>0</v>
      </c>
      <c r="H479" s="147">
        <f t="shared" si="621"/>
        <v>0</v>
      </c>
      <c r="I479" s="217" t="e">
        <f t="shared" si="622"/>
        <v>#DIV/0!</v>
      </c>
      <c r="J479" s="270">
        <v>0</v>
      </c>
      <c r="K479" s="270">
        <v>0</v>
      </c>
      <c r="L479" s="269">
        <f t="shared" si="623"/>
        <v>0</v>
      </c>
      <c r="M479" s="217" t="e">
        <f t="shared" si="624"/>
        <v>#DIV/0!</v>
      </c>
      <c r="N479" s="449"/>
      <c r="O479" s="270">
        <v>0</v>
      </c>
      <c r="P479" s="270">
        <v>0</v>
      </c>
      <c r="Q479" s="269">
        <f t="shared" si="625"/>
        <v>0</v>
      </c>
      <c r="R479" s="217" t="e">
        <f t="shared" si="626"/>
        <v>#DIV/0!</v>
      </c>
      <c r="S479" s="443"/>
      <c r="T479" s="424"/>
      <c r="U479" s="270">
        <v>0</v>
      </c>
      <c r="V479" s="270">
        <v>0</v>
      </c>
      <c r="W479" s="148">
        <f>IFERROR(((V479/U479)*1),0)</f>
        <v>0</v>
      </c>
      <c r="X479" s="445"/>
      <c r="Y479" s="336"/>
    </row>
    <row r="480" spans="1:25" ht="15.75" hidden="1" thickBot="1" x14ac:dyDescent="0.3">
      <c r="A480" s="434" t="s">
        <v>288</v>
      </c>
      <c r="B480" s="435"/>
      <c r="C480" s="436"/>
      <c r="D480" s="266"/>
      <c r="E480" s="267"/>
      <c r="F480" s="236">
        <f>SUM(F475:F479)</f>
        <v>0</v>
      </c>
      <c r="G480" s="235">
        <f t="shared" ref="G480:H480" si="628">SUM(G475:G479)</f>
        <v>0</v>
      </c>
      <c r="H480" s="150">
        <f t="shared" si="628"/>
        <v>0</v>
      </c>
      <c r="I480" s="218">
        <v>1</v>
      </c>
      <c r="J480" s="204">
        <f t="shared" ref="J480:L480" si="629">SUM(J475:J479)</f>
        <v>0</v>
      </c>
      <c r="K480" s="204">
        <f t="shared" si="629"/>
        <v>0</v>
      </c>
      <c r="L480" s="204">
        <f t="shared" si="629"/>
        <v>0</v>
      </c>
      <c r="M480" s="218">
        <v>1</v>
      </c>
      <c r="N480" s="204">
        <f>N475</f>
        <v>0</v>
      </c>
      <c r="O480" s="204">
        <f t="shared" ref="O480:Q480" si="630">SUM(O475:O479)</f>
        <v>0</v>
      </c>
      <c r="P480" s="204">
        <f t="shared" si="630"/>
        <v>0</v>
      </c>
      <c r="Q480" s="204">
        <f t="shared" si="630"/>
        <v>0</v>
      </c>
      <c r="R480" s="218">
        <v>1</v>
      </c>
      <c r="S480" s="204">
        <f>S475</f>
        <v>0</v>
      </c>
      <c r="T480" s="214">
        <f>T475</f>
        <v>0</v>
      </c>
      <c r="U480" s="208">
        <f>SUM(U475:U479)</f>
        <v>0</v>
      </c>
      <c r="V480" s="209">
        <f>SUM(V475:V479)</f>
        <v>0</v>
      </c>
      <c r="W480" s="151">
        <f>IFERROR(((V480/U480)*1),0)</f>
        <v>0</v>
      </c>
      <c r="X480" s="293">
        <f>IFERROR(((1-(1-T480)*W480)*1),0)</f>
        <v>1</v>
      </c>
      <c r="Y480" s="336"/>
    </row>
    <row r="481" spans="1:25" ht="15.75" hidden="1" thickBot="1" x14ac:dyDescent="0.3">
      <c r="A481" s="446">
        <f>A475+1</f>
        <v>80</v>
      </c>
      <c r="B481" s="447"/>
      <c r="C481" s="448"/>
      <c r="D481" s="448"/>
      <c r="E481" s="146" t="s">
        <v>283</v>
      </c>
      <c r="F481" s="233">
        <v>0</v>
      </c>
      <c r="G481" s="233">
        <v>0</v>
      </c>
      <c r="H481" s="147">
        <f>F481+G481</f>
        <v>0</v>
      </c>
      <c r="I481" s="217" t="e">
        <f>H481/$H$486</f>
        <v>#DIV/0!</v>
      </c>
      <c r="J481" s="270">
        <v>0</v>
      </c>
      <c r="K481" s="270">
        <v>0</v>
      </c>
      <c r="L481" s="269">
        <f>J481+K481</f>
        <v>0</v>
      </c>
      <c r="M481" s="217" t="e">
        <f>L481/$L$486</f>
        <v>#DIV/0!</v>
      </c>
      <c r="N481" s="449">
        <v>0</v>
      </c>
      <c r="O481" s="270">
        <v>0</v>
      </c>
      <c r="P481" s="270">
        <v>0</v>
      </c>
      <c r="Q481" s="269">
        <f>O481+P481</f>
        <v>0</v>
      </c>
      <c r="R481" s="217" t="e">
        <f>Q481/$Q$486</f>
        <v>#DIV/0!</v>
      </c>
      <c r="S481" s="443">
        <f>N486-Q486</f>
        <v>0</v>
      </c>
      <c r="T481" s="424">
        <f>IFERROR((S481/N486),0)</f>
        <v>0</v>
      </c>
      <c r="U481" s="270">
        <v>0</v>
      </c>
      <c r="V481" s="270">
        <v>0</v>
      </c>
      <c r="W481" s="148">
        <f>IFERROR(((V481/U481)*1),0)</f>
        <v>0</v>
      </c>
      <c r="X481" s="425"/>
      <c r="Y481" s="336"/>
    </row>
    <row r="482" spans="1:25" ht="15.75" hidden="1" thickBot="1" x14ac:dyDescent="0.3">
      <c r="A482" s="446"/>
      <c r="B482" s="447"/>
      <c r="C482" s="448"/>
      <c r="D482" s="448"/>
      <c r="E482" s="146" t="s">
        <v>284</v>
      </c>
      <c r="F482" s="233">
        <v>0</v>
      </c>
      <c r="G482" s="233">
        <v>0</v>
      </c>
      <c r="H482" s="147">
        <f t="shared" ref="H482:H485" si="631">F482+G482</f>
        <v>0</v>
      </c>
      <c r="I482" s="217" t="e">
        <f t="shared" ref="I482:I485" si="632">H482/$H$486</f>
        <v>#DIV/0!</v>
      </c>
      <c r="J482" s="270">
        <v>0</v>
      </c>
      <c r="K482" s="270">
        <v>0</v>
      </c>
      <c r="L482" s="269">
        <f t="shared" ref="L482:L485" si="633">J482+K482</f>
        <v>0</v>
      </c>
      <c r="M482" s="217" t="e">
        <f t="shared" ref="M482:M485" si="634">L482/$L$486</f>
        <v>#DIV/0!</v>
      </c>
      <c r="N482" s="449"/>
      <c r="O482" s="270">
        <v>0</v>
      </c>
      <c r="P482" s="270">
        <v>0</v>
      </c>
      <c r="Q482" s="269">
        <f t="shared" ref="Q482:Q485" si="635">O482+P482</f>
        <v>0</v>
      </c>
      <c r="R482" s="217" t="e">
        <f t="shared" ref="R482:R485" si="636">Q482/$Q$486</f>
        <v>#DIV/0!</v>
      </c>
      <c r="S482" s="443"/>
      <c r="T482" s="424"/>
      <c r="U482" s="270">
        <v>0</v>
      </c>
      <c r="V482" s="270">
        <v>0</v>
      </c>
      <c r="W482" s="148">
        <f t="shared" ref="W482:W483" si="637">IFERROR(((V482/U482)*1),0)</f>
        <v>0</v>
      </c>
      <c r="X482" s="427"/>
      <c r="Y482" s="336"/>
    </row>
    <row r="483" spans="1:25" ht="15.75" hidden="1" thickBot="1" x14ac:dyDescent="0.3">
      <c r="A483" s="446"/>
      <c r="B483" s="447"/>
      <c r="C483" s="448"/>
      <c r="D483" s="448"/>
      <c r="E483" s="146" t="s">
        <v>285</v>
      </c>
      <c r="F483" s="233">
        <v>0</v>
      </c>
      <c r="G483" s="233">
        <v>0</v>
      </c>
      <c r="H483" s="147">
        <f t="shared" si="631"/>
        <v>0</v>
      </c>
      <c r="I483" s="217" t="e">
        <f t="shared" si="632"/>
        <v>#DIV/0!</v>
      </c>
      <c r="J483" s="270">
        <v>0</v>
      </c>
      <c r="K483" s="270">
        <v>0</v>
      </c>
      <c r="L483" s="269">
        <f t="shared" si="633"/>
        <v>0</v>
      </c>
      <c r="M483" s="217" t="e">
        <f t="shared" si="634"/>
        <v>#DIV/0!</v>
      </c>
      <c r="N483" s="449"/>
      <c r="O483" s="270">
        <v>0</v>
      </c>
      <c r="P483" s="270">
        <v>0</v>
      </c>
      <c r="Q483" s="269">
        <f t="shared" si="635"/>
        <v>0</v>
      </c>
      <c r="R483" s="217" t="e">
        <f t="shared" si="636"/>
        <v>#DIV/0!</v>
      </c>
      <c r="S483" s="443"/>
      <c r="T483" s="424"/>
      <c r="U483" s="270">
        <v>0</v>
      </c>
      <c r="V483" s="270">
        <v>0</v>
      </c>
      <c r="W483" s="148">
        <f t="shared" si="637"/>
        <v>0</v>
      </c>
      <c r="X483" s="427"/>
      <c r="Y483" s="336"/>
    </row>
    <row r="484" spans="1:25" ht="15.75" hidden="1" thickBot="1" x14ac:dyDescent="0.3">
      <c r="A484" s="446"/>
      <c r="B484" s="447"/>
      <c r="C484" s="448"/>
      <c r="D484" s="448"/>
      <c r="E484" s="146" t="s">
        <v>286</v>
      </c>
      <c r="F484" s="233">
        <v>0</v>
      </c>
      <c r="G484" s="233">
        <v>0</v>
      </c>
      <c r="H484" s="147">
        <f t="shared" si="631"/>
        <v>0</v>
      </c>
      <c r="I484" s="217" t="e">
        <f t="shared" si="632"/>
        <v>#DIV/0!</v>
      </c>
      <c r="J484" s="270">
        <v>0</v>
      </c>
      <c r="K484" s="270">
        <v>0</v>
      </c>
      <c r="L484" s="269">
        <f t="shared" si="633"/>
        <v>0</v>
      </c>
      <c r="M484" s="217" t="e">
        <f t="shared" si="634"/>
        <v>#DIV/0!</v>
      </c>
      <c r="N484" s="449"/>
      <c r="O484" s="270">
        <v>0</v>
      </c>
      <c r="P484" s="270">
        <v>0</v>
      </c>
      <c r="Q484" s="269">
        <f t="shared" si="635"/>
        <v>0</v>
      </c>
      <c r="R484" s="217" t="e">
        <f t="shared" si="636"/>
        <v>#DIV/0!</v>
      </c>
      <c r="S484" s="443"/>
      <c r="T484" s="424"/>
      <c r="U484" s="270">
        <v>0</v>
      </c>
      <c r="V484" s="270">
        <v>0</v>
      </c>
      <c r="W484" s="148">
        <f>IFERROR(((V484/U484)*1),0)</f>
        <v>0</v>
      </c>
      <c r="X484" s="427"/>
      <c r="Y484" s="336"/>
    </row>
    <row r="485" spans="1:25" ht="15.75" hidden="1" thickBot="1" x14ac:dyDescent="0.3">
      <c r="A485" s="446"/>
      <c r="B485" s="447"/>
      <c r="C485" s="448"/>
      <c r="D485" s="448"/>
      <c r="E485" s="146" t="s">
        <v>287</v>
      </c>
      <c r="F485" s="233">
        <v>0</v>
      </c>
      <c r="G485" s="233">
        <v>0</v>
      </c>
      <c r="H485" s="147">
        <f t="shared" si="631"/>
        <v>0</v>
      </c>
      <c r="I485" s="217" t="e">
        <f t="shared" si="632"/>
        <v>#DIV/0!</v>
      </c>
      <c r="J485" s="270">
        <v>0</v>
      </c>
      <c r="K485" s="270">
        <v>0</v>
      </c>
      <c r="L485" s="269">
        <f t="shared" si="633"/>
        <v>0</v>
      </c>
      <c r="M485" s="217" t="e">
        <f t="shared" si="634"/>
        <v>#DIV/0!</v>
      </c>
      <c r="N485" s="449"/>
      <c r="O485" s="270">
        <v>0</v>
      </c>
      <c r="P485" s="270">
        <v>0</v>
      </c>
      <c r="Q485" s="269">
        <f t="shared" si="635"/>
        <v>0</v>
      </c>
      <c r="R485" s="217" t="e">
        <f t="shared" si="636"/>
        <v>#DIV/0!</v>
      </c>
      <c r="S485" s="443"/>
      <c r="T485" s="424"/>
      <c r="U485" s="270">
        <v>0</v>
      </c>
      <c r="V485" s="270">
        <v>0</v>
      </c>
      <c r="W485" s="148">
        <f>IFERROR(((V485/U485)*1),0)</f>
        <v>0</v>
      </c>
      <c r="X485" s="445"/>
      <c r="Y485" s="336"/>
    </row>
    <row r="486" spans="1:25" ht="15.75" hidden="1" thickBot="1" x14ac:dyDescent="0.3">
      <c r="A486" s="434" t="s">
        <v>288</v>
      </c>
      <c r="B486" s="435"/>
      <c r="C486" s="436"/>
      <c r="D486" s="266"/>
      <c r="E486" s="267"/>
      <c r="F486" s="236">
        <f>SUM(F481:F485)</f>
        <v>0</v>
      </c>
      <c r="G486" s="235">
        <f t="shared" ref="G486:H486" si="638">SUM(G481:G485)</f>
        <v>0</v>
      </c>
      <c r="H486" s="150">
        <f t="shared" si="638"/>
        <v>0</v>
      </c>
      <c r="I486" s="218">
        <v>1</v>
      </c>
      <c r="J486" s="204">
        <f t="shared" ref="J486:L486" si="639">SUM(J481:J485)</f>
        <v>0</v>
      </c>
      <c r="K486" s="204">
        <f t="shared" si="639"/>
        <v>0</v>
      </c>
      <c r="L486" s="204">
        <f t="shared" si="639"/>
        <v>0</v>
      </c>
      <c r="M486" s="218">
        <v>1</v>
      </c>
      <c r="N486" s="204">
        <f>N481</f>
        <v>0</v>
      </c>
      <c r="O486" s="204">
        <f t="shared" ref="O486:Q486" si="640">SUM(O481:O485)</f>
        <v>0</v>
      </c>
      <c r="P486" s="204">
        <f t="shared" si="640"/>
        <v>0</v>
      </c>
      <c r="Q486" s="204">
        <f t="shared" si="640"/>
        <v>0</v>
      </c>
      <c r="R486" s="218">
        <v>1</v>
      </c>
      <c r="S486" s="204">
        <f>S481</f>
        <v>0</v>
      </c>
      <c r="T486" s="214">
        <f>T481</f>
        <v>0</v>
      </c>
      <c r="U486" s="208">
        <f>SUM(U481:U485)</f>
        <v>0</v>
      </c>
      <c r="V486" s="209">
        <f>SUM(V481:V485)</f>
        <v>0</v>
      </c>
      <c r="W486" s="151">
        <f>IFERROR(((V486/U486)*1),0)</f>
        <v>0</v>
      </c>
      <c r="X486" s="293">
        <f>IFERROR(((1-(1-T486)*W486)*1),0)</f>
        <v>1</v>
      </c>
      <c r="Y486" s="336"/>
    </row>
    <row r="487" spans="1:25" ht="15.75" hidden="1" thickBot="1" x14ac:dyDescent="0.3">
      <c r="A487" s="446">
        <f>A481+1</f>
        <v>81</v>
      </c>
      <c r="B487" s="447"/>
      <c r="C487" s="448"/>
      <c r="D487" s="448"/>
      <c r="E487" s="146" t="s">
        <v>283</v>
      </c>
      <c r="F487" s="233">
        <v>0</v>
      </c>
      <c r="G487" s="233">
        <v>0</v>
      </c>
      <c r="H487" s="147">
        <f>F487+G487</f>
        <v>0</v>
      </c>
      <c r="I487" s="217" t="e">
        <f>H487/$H$492</f>
        <v>#DIV/0!</v>
      </c>
      <c r="J487" s="270">
        <v>0</v>
      </c>
      <c r="K487" s="270">
        <v>0</v>
      </c>
      <c r="L487" s="269">
        <f>J487+K487</f>
        <v>0</v>
      </c>
      <c r="M487" s="217" t="e">
        <f>L487/$L$492</f>
        <v>#DIV/0!</v>
      </c>
      <c r="N487" s="449">
        <v>0</v>
      </c>
      <c r="O487" s="270">
        <v>0</v>
      </c>
      <c r="P487" s="270">
        <v>0</v>
      </c>
      <c r="Q487" s="269">
        <f>O487+P487</f>
        <v>0</v>
      </c>
      <c r="R487" s="217" t="e">
        <f>Q487/$Q$492</f>
        <v>#DIV/0!</v>
      </c>
      <c r="S487" s="443">
        <f>N492-Q492</f>
        <v>0</v>
      </c>
      <c r="T487" s="424">
        <f>IFERROR((S487/N492),0)</f>
        <v>0</v>
      </c>
      <c r="U487" s="270">
        <v>0</v>
      </c>
      <c r="V487" s="270">
        <v>0</v>
      </c>
      <c r="W487" s="148">
        <f>IFERROR(((V487/U487)*1),0)</f>
        <v>0</v>
      </c>
      <c r="X487" s="425"/>
      <c r="Y487" s="336"/>
    </row>
    <row r="488" spans="1:25" ht="15.75" hidden="1" thickBot="1" x14ac:dyDescent="0.3">
      <c r="A488" s="446"/>
      <c r="B488" s="447"/>
      <c r="C488" s="448"/>
      <c r="D488" s="448"/>
      <c r="E488" s="146" t="s">
        <v>284</v>
      </c>
      <c r="F488" s="233">
        <v>0</v>
      </c>
      <c r="G488" s="233">
        <v>0</v>
      </c>
      <c r="H488" s="147">
        <f t="shared" ref="H488:H491" si="641">F488+G488</f>
        <v>0</v>
      </c>
      <c r="I488" s="217" t="e">
        <f t="shared" ref="I488:I491" si="642">H488/$H$492</f>
        <v>#DIV/0!</v>
      </c>
      <c r="J488" s="270">
        <v>0</v>
      </c>
      <c r="K488" s="270">
        <v>0</v>
      </c>
      <c r="L488" s="269">
        <f t="shared" ref="L488:L491" si="643">J488+K488</f>
        <v>0</v>
      </c>
      <c r="M488" s="217" t="e">
        <f t="shared" ref="M488:M491" si="644">L488/$L$492</f>
        <v>#DIV/0!</v>
      </c>
      <c r="N488" s="449"/>
      <c r="O488" s="270">
        <v>0</v>
      </c>
      <c r="P488" s="270">
        <v>0</v>
      </c>
      <c r="Q488" s="269">
        <f t="shared" ref="Q488:Q491" si="645">O488+P488</f>
        <v>0</v>
      </c>
      <c r="R488" s="217" t="e">
        <f t="shared" ref="R488:R491" si="646">Q488/$Q$492</f>
        <v>#DIV/0!</v>
      </c>
      <c r="S488" s="443"/>
      <c r="T488" s="424"/>
      <c r="U488" s="270">
        <v>0</v>
      </c>
      <c r="V488" s="270">
        <v>0</v>
      </c>
      <c r="W488" s="148">
        <f t="shared" ref="W488:W489" si="647">IFERROR(((V488/U488)*1),0)</f>
        <v>0</v>
      </c>
      <c r="X488" s="427"/>
      <c r="Y488" s="336"/>
    </row>
    <row r="489" spans="1:25" ht="15.75" hidden="1" thickBot="1" x14ac:dyDescent="0.3">
      <c r="A489" s="446"/>
      <c r="B489" s="447"/>
      <c r="C489" s="448"/>
      <c r="D489" s="448"/>
      <c r="E489" s="146" t="s">
        <v>285</v>
      </c>
      <c r="F489" s="233">
        <v>0</v>
      </c>
      <c r="G489" s="233">
        <v>0</v>
      </c>
      <c r="H489" s="147">
        <f t="shared" si="641"/>
        <v>0</v>
      </c>
      <c r="I489" s="217" t="e">
        <f t="shared" si="642"/>
        <v>#DIV/0!</v>
      </c>
      <c r="J489" s="270">
        <v>0</v>
      </c>
      <c r="K489" s="270">
        <v>0</v>
      </c>
      <c r="L489" s="269">
        <f t="shared" si="643"/>
        <v>0</v>
      </c>
      <c r="M489" s="217" t="e">
        <f t="shared" si="644"/>
        <v>#DIV/0!</v>
      </c>
      <c r="N489" s="449"/>
      <c r="O489" s="270">
        <v>0</v>
      </c>
      <c r="P489" s="270">
        <v>0</v>
      </c>
      <c r="Q489" s="269">
        <f t="shared" si="645"/>
        <v>0</v>
      </c>
      <c r="R489" s="217" t="e">
        <f t="shared" si="646"/>
        <v>#DIV/0!</v>
      </c>
      <c r="S489" s="443"/>
      <c r="T489" s="424"/>
      <c r="U489" s="270">
        <v>0</v>
      </c>
      <c r="V489" s="270">
        <v>0</v>
      </c>
      <c r="W489" s="148">
        <f t="shared" si="647"/>
        <v>0</v>
      </c>
      <c r="X489" s="427"/>
      <c r="Y489" s="336"/>
    </row>
    <row r="490" spans="1:25" ht="15.75" hidden="1" thickBot="1" x14ac:dyDescent="0.3">
      <c r="A490" s="446"/>
      <c r="B490" s="447"/>
      <c r="C490" s="448"/>
      <c r="D490" s="448"/>
      <c r="E490" s="146" t="s">
        <v>286</v>
      </c>
      <c r="F490" s="233">
        <v>0</v>
      </c>
      <c r="G490" s="233">
        <v>0</v>
      </c>
      <c r="H490" s="147">
        <f t="shared" si="641"/>
        <v>0</v>
      </c>
      <c r="I490" s="217" t="e">
        <f t="shared" si="642"/>
        <v>#DIV/0!</v>
      </c>
      <c r="J490" s="270">
        <v>0</v>
      </c>
      <c r="K490" s="270">
        <v>0</v>
      </c>
      <c r="L490" s="269">
        <f t="shared" si="643"/>
        <v>0</v>
      </c>
      <c r="M490" s="217" t="e">
        <f t="shared" si="644"/>
        <v>#DIV/0!</v>
      </c>
      <c r="N490" s="449"/>
      <c r="O490" s="270">
        <v>0</v>
      </c>
      <c r="P490" s="270">
        <v>0</v>
      </c>
      <c r="Q490" s="269">
        <f t="shared" si="645"/>
        <v>0</v>
      </c>
      <c r="R490" s="217" t="e">
        <f t="shared" si="646"/>
        <v>#DIV/0!</v>
      </c>
      <c r="S490" s="443"/>
      <c r="T490" s="424"/>
      <c r="U490" s="270">
        <v>0</v>
      </c>
      <c r="V490" s="270">
        <v>0</v>
      </c>
      <c r="W490" s="148">
        <f>IFERROR(((V490/U490)*1),0)</f>
        <v>0</v>
      </c>
      <c r="X490" s="427"/>
      <c r="Y490" s="336"/>
    </row>
    <row r="491" spans="1:25" ht="15.75" hidden="1" thickBot="1" x14ac:dyDescent="0.3">
      <c r="A491" s="446"/>
      <c r="B491" s="447"/>
      <c r="C491" s="448"/>
      <c r="D491" s="448"/>
      <c r="E491" s="146" t="s">
        <v>287</v>
      </c>
      <c r="F491" s="233">
        <v>0</v>
      </c>
      <c r="G491" s="233">
        <v>0</v>
      </c>
      <c r="H491" s="147">
        <f t="shared" si="641"/>
        <v>0</v>
      </c>
      <c r="I491" s="217" t="e">
        <f t="shared" si="642"/>
        <v>#DIV/0!</v>
      </c>
      <c r="J491" s="270">
        <v>0</v>
      </c>
      <c r="K491" s="270">
        <v>0</v>
      </c>
      <c r="L491" s="269">
        <f t="shared" si="643"/>
        <v>0</v>
      </c>
      <c r="M491" s="217" t="e">
        <f t="shared" si="644"/>
        <v>#DIV/0!</v>
      </c>
      <c r="N491" s="449"/>
      <c r="O491" s="270">
        <v>0</v>
      </c>
      <c r="P491" s="270">
        <v>0</v>
      </c>
      <c r="Q491" s="269">
        <f t="shared" si="645"/>
        <v>0</v>
      </c>
      <c r="R491" s="217" t="e">
        <f t="shared" si="646"/>
        <v>#DIV/0!</v>
      </c>
      <c r="S491" s="443"/>
      <c r="T491" s="424"/>
      <c r="U491" s="270">
        <v>0</v>
      </c>
      <c r="V491" s="270">
        <v>0</v>
      </c>
      <c r="W491" s="148">
        <f>IFERROR(((V491/U491)*1),0)</f>
        <v>0</v>
      </c>
      <c r="X491" s="445"/>
      <c r="Y491" s="336"/>
    </row>
    <row r="492" spans="1:25" ht="15.75" hidden="1" thickBot="1" x14ac:dyDescent="0.3">
      <c r="A492" s="434" t="s">
        <v>288</v>
      </c>
      <c r="B492" s="435"/>
      <c r="C492" s="436"/>
      <c r="D492" s="266"/>
      <c r="E492" s="267"/>
      <c r="F492" s="236">
        <f>SUM(F487:F491)</f>
        <v>0</v>
      </c>
      <c r="G492" s="235">
        <f t="shared" ref="G492:H492" si="648">SUM(G487:G491)</f>
        <v>0</v>
      </c>
      <c r="H492" s="150">
        <f t="shared" si="648"/>
        <v>0</v>
      </c>
      <c r="I492" s="218">
        <v>1</v>
      </c>
      <c r="J492" s="204">
        <f t="shared" ref="J492:L492" si="649">SUM(J487:J491)</f>
        <v>0</v>
      </c>
      <c r="K492" s="204">
        <f t="shared" si="649"/>
        <v>0</v>
      </c>
      <c r="L492" s="204">
        <f t="shared" si="649"/>
        <v>0</v>
      </c>
      <c r="M492" s="218">
        <v>1</v>
      </c>
      <c r="N492" s="204">
        <f>N487</f>
        <v>0</v>
      </c>
      <c r="O492" s="204">
        <f t="shared" ref="O492:Q492" si="650">SUM(O487:O491)</f>
        <v>0</v>
      </c>
      <c r="P492" s="204">
        <f t="shared" si="650"/>
        <v>0</v>
      </c>
      <c r="Q492" s="204">
        <f t="shared" si="650"/>
        <v>0</v>
      </c>
      <c r="R492" s="218">
        <v>1</v>
      </c>
      <c r="S492" s="204">
        <f>S487</f>
        <v>0</v>
      </c>
      <c r="T492" s="214">
        <f>T487</f>
        <v>0</v>
      </c>
      <c r="U492" s="208">
        <f>SUM(U487:U491)</f>
        <v>0</v>
      </c>
      <c r="V492" s="209">
        <f>SUM(V487:V491)</f>
        <v>0</v>
      </c>
      <c r="W492" s="151">
        <f>IFERROR(((V492/U492)*1),0)</f>
        <v>0</v>
      </c>
      <c r="X492" s="293">
        <f>IFERROR(((1-(1-T492)*W492)*1),0)</f>
        <v>1</v>
      </c>
      <c r="Y492" s="336"/>
    </row>
    <row r="493" spans="1:25" ht="15.75" hidden="1" thickBot="1" x14ac:dyDescent="0.3">
      <c r="A493" s="446">
        <f>A487+1</f>
        <v>82</v>
      </c>
      <c r="B493" s="447"/>
      <c r="C493" s="448"/>
      <c r="D493" s="448"/>
      <c r="E493" s="146" t="s">
        <v>283</v>
      </c>
      <c r="F493" s="233">
        <v>0</v>
      </c>
      <c r="G493" s="233">
        <v>0</v>
      </c>
      <c r="H493" s="147">
        <f>F493+G493</f>
        <v>0</v>
      </c>
      <c r="I493" s="217" t="e">
        <f>H493/$H$498</f>
        <v>#DIV/0!</v>
      </c>
      <c r="J493" s="270">
        <v>0</v>
      </c>
      <c r="K493" s="270">
        <v>0</v>
      </c>
      <c r="L493" s="269">
        <f>J493+K493</f>
        <v>0</v>
      </c>
      <c r="M493" s="217" t="e">
        <f>L493/$L$498</f>
        <v>#DIV/0!</v>
      </c>
      <c r="N493" s="449">
        <v>0</v>
      </c>
      <c r="O493" s="270">
        <v>0</v>
      </c>
      <c r="P493" s="270">
        <v>0</v>
      </c>
      <c r="Q493" s="269">
        <f>O493+P493</f>
        <v>0</v>
      </c>
      <c r="R493" s="217" t="e">
        <f>Q493/$Q$498</f>
        <v>#DIV/0!</v>
      </c>
      <c r="S493" s="443">
        <f>N498-Q498</f>
        <v>0</v>
      </c>
      <c r="T493" s="424">
        <f>IFERROR((S493/N498),0)</f>
        <v>0</v>
      </c>
      <c r="U493" s="270">
        <v>0</v>
      </c>
      <c r="V493" s="270">
        <v>0</v>
      </c>
      <c r="W493" s="148">
        <f>IFERROR(((V493/U493)*1),0)</f>
        <v>0</v>
      </c>
      <c r="X493" s="425"/>
      <c r="Y493" s="336"/>
    </row>
    <row r="494" spans="1:25" ht="15.75" hidden="1" thickBot="1" x14ac:dyDescent="0.3">
      <c r="A494" s="446"/>
      <c r="B494" s="447"/>
      <c r="C494" s="448"/>
      <c r="D494" s="448"/>
      <c r="E494" s="146" t="s">
        <v>284</v>
      </c>
      <c r="F494" s="233">
        <v>0</v>
      </c>
      <c r="G494" s="233">
        <v>0</v>
      </c>
      <c r="H494" s="147">
        <f t="shared" ref="H494:H497" si="651">F494+G494</f>
        <v>0</v>
      </c>
      <c r="I494" s="217" t="e">
        <f t="shared" ref="I494:I497" si="652">H494/$H$498</f>
        <v>#DIV/0!</v>
      </c>
      <c r="J494" s="270">
        <v>0</v>
      </c>
      <c r="K494" s="270">
        <v>0</v>
      </c>
      <c r="L494" s="269">
        <f t="shared" ref="L494:L497" si="653">J494+K494</f>
        <v>0</v>
      </c>
      <c r="M494" s="217" t="e">
        <f t="shared" ref="M494:M497" si="654">L494/$L$498</f>
        <v>#DIV/0!</v>
      </c>
      <c r="N494" s="449"/>
      <c r="O494" s="270">
        <v>0</v>
      </c>
      <c r="P494" s="270">
        <v>0</v>
      </c>
      <c r="Q494" s="269">
        <f t="shared" ref="Q494:Q497" si="655">O494+P494</f>
        <v>0</v>
      </c>
      <c r="R494" s="217" t="e">
        <f t="shared" ref="R494:R497" si="656">Q494/$Q$498</f>
        <v>#DIV/0!</v>
      </c>
      <c r="S494" s="443"/>
      <c r="T494" s="424"/>
      <c r="U494" s="270">
        <v>0</v>
      </c>
      <c r="V494" s="270">
        <v>0</v>
      </c>
      <c r="W494" s="148">
        <f t="shared" ref="W494:W495" si="657">IFERROR(((V494/U494)*1),0)</f>
        <v>0</v>
      </c>
      <c r="X494" s="427"/>
      <c r="Y494" s="336"/>
    </row>
    <row r="495" spans="1:25" ht="15.75" hidden="1" thickBot="1" x14ac:dyDescent="0.3">
      <c r="A495" s="446"/>
      <c r="B495" s="447"/>
      <c r="C495" s="448"/>
      <c r="D495" s="448"/>
      <c r="E495" s="146" t="s">
        <v>285</v>
      </c>
      <c r="F495" s="233">
        <v>0</v>
      </c>
      <c r="G495" s="233">
        <v>0</v>
      </c>
      <c r="H495" s="147">
        <f t="shared" si="651"/>
        <v>0</v>
      </c>
      <c r="I495" s="217" t="e">
        <f t="shared" si="652"/>
        <v>#DIV/0!</v>
      </c>
      <c r="J495" s="270">
        <v>0</v>
      </c>
      <c r="K495" s="270">
        <v>0</v>
      </c>
      <c r="L495" s="269">
        <f t="shared" si="653"/>
        <v>0</v>
      </c>
      <c r="M495" s="217" t="e">
        <f t="shared" si="654"/>
        <v>#DIV/0!</v>
      </c>
      <c r="N495" s="449"/>
      <c r="O495" s="270">
        <v>0</v>
      </c>
      <c r="P495" s="270">
        <v>0</v>
      </c>
      <c r="Q495" s="269">
        <f t="shared" si="655"/>
        <v>0</v>
      </c>
      <c r="R495" s="217" t="e">
        <f t="shared" si="656"/>
        <v>#DIV/0!</v>
      </c>
      <c r="S495" s="443"/>
      <c r="T495" s="424"/>
      <c r="U495" s="270">
        <v>0</v>
      </c>
      <c r="V495" s="270">
        <v>0</v>
      </c>
      <c r="W495" s="148">
        <f t="shared" si="657"/>
        <v>0</v>
      </c>
      <c r="X495" s="427"/>
      <c r="Y495" s="336"/>
    </row>
    <row r="496" spans="1:25" ht="15.75" hidden="1" thickBot="1" x14ac:dyDescent="0.3">
      <c r="A496" s="446"/>
      <c r="B496" s="447"/>
      <c r="C496" s="448"/>
      <c r="D496" s="448"/>
      <c r="E496" s="146" t="s">
        <v>286</v>
      </c>
      <c r="F496" s="233">
        <v>0</v>
      </c>
      <c r="G496" s="233">
        <v>0</v>
      </c>
      <c r="H496" s="147">
        <f t="shared" si="651"/>
        <v>0</v>
      </c>
      <c r="I496" s="217" t="e">
        <f t="shared" si="652"/>
        <v>#DIV/0!</v>
      </c>
      <c r="J496" s="270">
        <v>0</v>
      </c>
      <c r="K496" s="270">
        <v>0</v>
      </c>
      <c r="L496" s="269">
        <f t="shared" si="653"/>
        <v>0</v>
      </c>
      <c r="M496" s="217" t="e">
        <f t="shared" si="654"/>
        <v>#DIV/0!</v>
      </c>
      <c r="N496" s="449"/>
      <c r="O496" s="270">
        <v>0</v>
      </c>
      <c r="P496" s="270">
        <v>0</v>
      </c>
      <c r="Q496" s="269">
        <f t="shared" si="655"/>
        <v>0</v>
      </c>
      <c r="R496" s="217" t="e">
        <f t="shared" si="656"/>
        <v>#DIV/0!</v>
      </c>
      <c r="S496" s="443"/>
      <c r="T496" s="424"/>
      <c r="U496" s="270">
        <v>0</v>
      </c>
      <c r="V496" s="270">
        <v>0</v>
      </c>
      <c r="W496" s="148">
        <f>IFERROR(((V496/U496)*1),0)</f>
        <v>0</v>
      </c>
      <c r="X496" s="427"/>
      <c r="Y496" s="336"/>
    </row>
    <row r="497" spans="1:25" ht="15.75" hidden="1" thickBot="1" x14ac:dyDescent="0.3">
      <c r="A497" s="446"/>
      <c r="B497" s="447"/>
      <c r="C497" s="448"/>
      <c r="D497" s="448"/>
      <c r="E497" s="146" t="s">
        <v>287</v>
      </c>
      <c r="F497" s="233">
        <v>0</v>
      </c>
      <c r="G497" s="233">
        <v>0</v>
      </c>
      <c r="H497" s="147">
        <f t="shared" si="651"/>
        <v>0</v>
      </c>
      <c r="I497" s="217" t="e">
        <f t="shared" si="652"/>
        <v>#DIV/0!</v>
      </c>
      <c r="J497" s="270">
        <v>0</v>
      </c>
      <c r="K497" s="270">
        <v>0</v>
      </c>
      <c r="L497" s="269">
        <f t="shared" si="653"/>
        <v>0</v>
      </c>
      <c r="M497" s="217" t="e">
        <f t="shared" si="654"/>
        <v>#DIV/0!</v>
      </c>
      <c r="N497" s="449"/>
      <c r="O497" s="270">
        <v>0</v>
      </c>
      <c r="P497" s="270">
        <v>0</v>
      </c>
      <c r="Q497" s="269">
        <f t="shared" si="655"/>
        <v>0</v>
      </c>
      <c r="R497" s="217" t="e">
        <f t="shared" si="656"/>
        <v>#DIV/0!</v>
      </c>
      <c r="S497" s="443"/>
      <c r="T497" s="424"/>
      <c r="U497" s="270">
        <v>0</v>
      </c>
      <c r="V497" s="270">
        <v>0</v>
      </c>
      <c r="W497" s="148">
        <f>IFERROR(((V497/U497)*1),0)</f>
        <v>0</v>
      </c>
      <c r="X497" s="445"/>
      <c r="Y497" s="336"/>
    </row>
    <row r="498" spans="1:25" ht="15.75" hidden="1" thickBot="1" x14ac:dyDescent="0.3">
      <c r="A498" s="434" t="s">
        <v>288</v>
      </c>
      <c r="B498" s="435"/>
      <c r="C498" s="436"/>
      <c r="D498" s="266"/>
      <c r="E498" s="267"/>
      <c r="F498" s="236">
        <f>SUM(F493:F497)</f>
        <v>0</v>
      </c>
      <c r="G498" s="235">
        <f t="shared" ref="G498:H498" si="658">SUM(G493:G497)</f>
        <v>0</v>
      </c>
      <c r="H498" s="150">
        <f t="shared" si="658"/>
        <v>0</v>
      </c>
      <c r="I498" s="218">
        <v>1</v>
      </c>
      <c r="J498" s="204">
        <f t="shared" ref="J498:L498" si="659">SUM(J493:J497)</f>
        <v>0</v>
      </c>
      <c r="K498" s="204">
        <f t="shared" si="659"/>
        <v>0</v>
      </c>
      <c r="L498" s="204">
        <f t="shared" si="659"/>
        <v>0</v>
      </c>
      <c r="M498" s="218">
        <v>1</v>
      </c>
      <c r="N498" s="204">
        <f>N493</f>
        <v>0</v>
      </c>
      <c r="O498" s="204">
        <f t="shared" ref="O498:Q498" si="660">SUM(O493:O497)</f>
        <v>0</v>
      </c>
      <c r="P498" s="204">
        <f t="shared" si="660"/>
        <v>0</v>
      </c>
      <c r="Q498" s="204">
        <f t="shared" si="660"/>
        <v>0</v>
      </c>
      <c r="R498" s="218">
        <v>1</v>
      </c>
      <c r="S498" s="204">
        <f>S493</f>
        <v>0</v>
      </c>
      <c r="T498" s="214">
        <f>T493</f>
        <v>0</v>
      </c>
      <c r="U498" s="208">
        <f>SUM(U493:U497)</f>
        <v>0</v>
      </c>
      <c r="V498" s="209">
        <f>SUM(V493:V497)</f>
        <v>0</v>
      </c>
      <c r="W498" s="151">
        <f>IFERROR(((V498/U498)*1),0)</f>
        <v>0</v>
      </c>
      <c r="X498" s="293">
        <f>IFERROR(((1-(1-T498)*W498)*1),0)</f>
        <v>1</v>
      </c>
      <c r="Y498" s="336"/>
    </row>
    <row r="499" spans="1:25" ht="15.75" hidden="1" thickBot="1" x14ac:dyDescent="0.3">
      <c r="A499" s="446">
        <f>A493+1</f>
        <v>83</v>
      </c>
      <c r="B499" s="447"/>
      <c r="C499" s="448"/>
      <c r="D499" s="448"/>
      <c r="E499" s="146" t="s">
        <v>283</v>
      </c>
      <c r="F499" s="233">
        <v>0</v>
      </c>
      <c r="G499" s="233">
        <v>0</v>
      </c>
      <c r="H499" s="147">
        <f>F499+G499</f>
        <v>0</v>
      </c>
      <c r="I499" s="217" t="e">
        <f>H499/$H$504</f>
        <v>#DIV/0!</v>
      </c>
      <c r="J499" s="270">
        <v>0</v>
      </c>
      <c r="K499" s="270">
        <v>0</v>
      </c>
      <c r="L499" s="269">
        <f>J499+K499</f>
        <v>0</v>
      </c>
      <c r="M499" s="217" t="e">
        <f>L499/$L$504</f>
        <v>#DIV/0!</v>
      </c>
      <c r="N499" s="449">
        <v>0</v>
      </c>
      <c r="O499" s="270">
        <v>0</v>
      </c>
      <c r="P499" s="270">
        <v>0</v>
      </c>
      <c r="Q499" s="269">
        <f>O499+P499</f>
        <v>0</v>
      </c>
      <c r="R499" s="217" t="e">
        <f>Q499/$Q$504</f>
        <v>#DIV/0!</v>
      </c>
      <c r="S499" s="443">
        <f>N504-Q504</f>
        <v>0</v>
      </c>
      <c r="T499" s="424">
        <f>IFERROR((S499/N504),0)</f>
        <v>0</v>
      </c>
      <c r="U499" s="270">
        <v>0</v>
      </c>
      <c r="V499" s="270">
        <v>0</v>
      </c>
      <c r="W499" s="148">
        <f>IFERROR(((V499/U499)*1),0)</f>
        <v>0</v>
      </c>
      <c r="X499" s="425"/>
      <c r="Y499" s="336"/>
    </row>
    <row r="500" spans="1:25" ht="15.75" hidden="1" thickBot="1" x14ac:dyDescent="0.3">
      <c r="A500" s="446"/>
      <c r="B500" s="447"/>
      <c r="C500" s="448"/>
      <c r="D500" s="448"/>
      <c r="E500" s="146" t="s">
        <v>284</v>
      </c>
      <c r="F500" s="233">
        <v>0</v>
      </c>
      <c r="G500" s="233">
        <v>0</v>
      </c>
      <c r="H500" s="147">
        <f t="shared" ref="H500:H503" si="661">F500+G500</f>
        <v>0</v>
      </c>
      <c r="I500" s="217" t="e">
        <f t="shared" ref="I500:I503" si="662">H500/$H$504</f>
        <v>#DIV/0!</v>
      </c>
      <c r="J500" s="270">
        <v>0</v>
      </c>
      <c r="K500" s="270">
        <v>0</v>
      </c>
      <c r="L500" s="269">
        <f t="shared" ref="L500:L503" si="663">J500+K500</f>
        <v>0</v>
      </c>
      <c r="M500" s="217" t="e">
        <f t="shared" ref="M500:M503" si="664">L500/$L$504</f>
        <v>#DIV/0!</v>
      </c>
      <c r="N500" s="449"/>
      <c r="O500" s="270">
        <v>0</v>
      </c>
      <c r="P500" s="270">
        <v>0</v>
      </c>
      <c r="Q500" s="269">
        <f t="shared" ref="Q500:Q503" si="665">O500+P500</f>
        <v>0</v>
      </c>
      <c r="R500" s="217" t="e">
        <f t="shared" ref="R500:R503" si="666">Q500/$Q$504</f>
        <v>#DIV/0!</v>
      </c>
      <c r="S500" s="443"/>
      <c r="T500" s="424"/>
      <c r="U500" s="270">
        <v>0</v>
      </c>
      <c r="V500" s="270">
        <v>0</v>
      </c>
      <c r="W500" s="148">
        <f t="shared" ref="W500:W501" si="667">IFERROR(((V500/U500)*1),0)</f>
        <v>0</v>
      </c>
      <c r="X500" s="427"/>
      <c r="Y500" s="336"/>
    </row>
    <row r="501" spans="1:25" ht="15.75" hidden="1" thickBot="1" x14ac:dyDescent="0.3">
      <c r="A501" s="446"/>
      <c r="B501" s="447"/>
      <c r="C501" s="448"/>
      <c r="D501" s="448"/>
      <c r="E501" s="146" t="s">
        <v>285</v>
      </c>
      <c r="F501" s="233">
        <v>0</v>
      </c>
      <c r="G501" s="233">
        <v>0</v>
      </c>
      <c r="H501" s="147">
        <f t="shared" si="661"/>
        <v>0</v>
      </c>
      <c r="I501" s="217" t="e">
        <f t="shared" si="662"/>
        <v>#DIV/0!</v>
      </c>
      <c r="J501" s="270">
        <v>0</v>
      </c>
      <c r="K501" s="270">
        <v>0</v>
      </c>
      <c r="L501" s="269">
        <f t="shared" si="663"/>
        <v>0</v>
      </c>
      <c r="M501" s="217" t="e">
        <f t="shared" si="664"/>
        <v>#DIV/0!</v>
      </c>
      <c r="N501" s="449"/>
      <c r="O501" s="270">
        <v>0</v>
      </c>
      <c r="P501" s="270">
        <v>0</v>
      </c>
      <c r="Q501" s="269">
        <f t="shared" si="665"/>
        <v>0</v>
      </c>
      <c r="R501" s="217" t="e">
        <f t="shared" si="666"/>
        <v>#DIV/0!</v>
      </c>
      <c r="S501" s="443"/>
      <c r="T501" s="424"/>
      <c r="U501" s="270">
        <v>0</v>
      </c>
      <c r="V501" s="270">
        <v>0</v>
      </c>
      <c r="W501" s="148">
        <f t="shared" si="667"/>
        <v>0</v>
      </c>
      <c r="X501" s="427"/>
      <c r="Y501" s="336"/>
    </row>
    <row r="502" spans="1:25" ht="15.75" hidden="1" thickBot="1" x14ac:dyDescent="0.3">
      <c r="A502" s="446"/>
      <c r="B502" s="447"/>
      <c r="C502" s="448"/>
      <c r="D502" s="448"/>
      <c r="E502" s="146" t="s">
        <v>286</v>
      </c>
      <c r="F502" s="233">
        <v>0</v>
      </c>
      <c r="G502" s="233">
        <v>0</v>
      </c>
      <c r="H502" s="147">
        <f t="shared" si="661"/>
        <v>0</v>
      </c>
      <c r="I502" s="217" t="e">
        <f t="shared" si="662"/>
        <v>#DIV/0!</v>
      </c>
      <c r="J502" s="270">
        <v>0</v>
      </c>
      <c r="K502" s="270">
        <v>0</v>
      </c>
      <c r="L502" s="269">
        <f t="shared" si="663"/>
        <v>0</v>
      </c>
      <c r="M502" s="217" t="e">
        <f t="shared" si="664"/>
        <v>#DIV/0!</v>
      </c>
      <c r="N502" s="449"/>
      <c r="O502" s="270">
        <v>0</v>
      </c>
      <c r="P502" s="270">
        <v>0</v>
      </c>
      <c r="Q502" s="269">
        <f t="shared" si="665"/>
        <v>0</v>
      </c>
      <c r="R502" s="217" t="e">
        <f t="shared" si="666"/>
        <v>#DIV/0!</v>
      </c>
      <c r="S502" s="443"/>
      <c r="T502" s="424"/>
      <c r="U502" s="270">
        <v>0</v>
      </c>
      <c r="V502" s="270">
        <v>0</v>
      </c>
      <c r="W502" s="148">
        <f>IFERROR(((V502/U502)*1),0)</f>
        <v>0</v>
      </c>
      <c r="X502" s="427"/>
      <c r="Y502" s="336"/>
    </row>
    <row r="503" spans="1:25" ht="15.75" hidden="1" thickBot="1" x14ac:dyDescent="0.3">
      <c r="A503" s="446"/>
      <c r="B503" s="447"/>
      <c r="C503" s="448"/>
      <c r="D503" s="448"/>
      <c r="E503" s="146" t="s">
        <v>287</v>
      </c>
      <c r="F503" s="233">
        <v>0</v>
      </c>
      <c r="G503" s="233">
        <v>0</v>
      </c>
      <c r="H503" s="147">
        <f t="shared" si="661"/>
        <v>0</v>
      </c>
      <c r="I503" s="217" t="e">
        <f t="shared" si="662"/>
        <v>#DIV/0!</v>
      </c>
      <c r="J503" s="270">
        <v>0</v>
      </c>
      <c r="K503" s="270">
        <v>0</v>
      </c>
      <c r="L503" s="269">
        <f t="shared" si="663"/>
        <v>0</v>
      </c>
      <c r="M503" s="217" t="e">
        <f t="shared" si="664"/>
        <v>#DIV/0!</v>
      </c>
      <c r="N503" s="449"/>
      <c r="O503" s="270">
        <v>0</v>
      </c>
      <c r="P503" s="270">
        <v>0</v>
      </c>
      <c r="Q503" s="269">
        <f t="shared" si="665"/>
        <v>0</v>
      </c>
      <c r="R503" s="217" t="e">
        <f t="shared" si="666"/>
        <v>#DIV/0!</v>
      </c>
      <c r="S503" s="443"/>
      <c r="T503" s="424"/>
      <c r="U503" s="270">
        <v>0</v>
      </c>
      <c r="V503" s="270">
        <v>0</v>
      </c>
      <c r="W503" s="148">
        <f>IFERROR(((V503/U503)*1),0)</f>
        <v>0</v>
      </c>
      <c r="X503" s="445"/>
      <c r="Y503" s="336"/>
    </row>
    <row r="504" spans="1:25" ht="15.75" hidden="1" thickBot="1" x14ac:dyDescent="0.3">
      <c r="A504" s="434" t="s">
        <v>288</v>
      </c>
      <c r="B504" s="435"/>
      <c r="C504" s="436"/>
      <c r="D504" s="266"/>
      <c r="E504" s="267"/>
      <c r="F504" s="236">
        <f>SUM(F499:F503)</f>
        <v>0</v>
      </c>
      <c r="G504" s="235">
        <f t="shared" ref="G504:H504" si="668">SUM(G499:G503)</f>
        <v>0</v>
      </c>
      <c r="H504" s="150">
        <f t="shared" si="668"/>
        <v>0</v>
      </c>
      <c r="I504" s="218">
        <v>1</v>
      </c>
      <c r="J504" s="204">
        <f t="shared" ref="J504:L504" si="669">SUM(J499:J503)</f>
        <v>0</v>
      </c>
      <c r="K504" s="204">
        <f t="shared" si="669"/>
        <v>0</v>
      </c>
      <c r="L504" s="204">
        <f t="shared" si="669"/>
        <v>0</v>
      </c>
      <c r="M504" s="218">
        <v>1</v>
      </c>
      <c r="N504" s="204">
        <f>N499</f>
        <v>0</v>
      </c>
      <c r="O504" s="204">
        <f t="shared" ref="O504:Q504" si="670">SUM(O499:O503)</f>
        <v>0</v>
      </c>
      <c r="P504" s="204">
        <f t="shared" si="670"/>
        <v>0</v>
      </c>
      <c r="Q504" s="204">
        <f t="shared" si="670"/>
        <v>0</v>
      </c>
      <c r="R504" s="218">
        <v>1</v>
      </c>
      <c r="S504" s="204">
        <f>S499</f>
        <v>0</v>
      </c>
      <c r="T504" s="214">
        <f>T499</f>
        <v>0</v>
      </c>
      <c r="U504" s="208">
        <f>SUM(U499:U503)</f>
        <v>0</v>
      </c>
      <c r="V504" s="209">
        <f>SUM(V499:V503)</f>
        <v>0</v>
      </c>
      <c r="W504" s="151">
        <f>IFERROR(((V504/U504)*1),0)</f>
        <v>0</v>
      </c>
      <c r="X504" s="293">
        <f>IFERROR(((1-(1-T504)*W504)*1),0)</f>
        <v>1</v>
      </c>
      <c r="Y504" s="336"/>
    </row>
    <row r="505" spans="1:25" ht="15.75" hidden="1" thickBot="1" x14ac:dyDescent="0.3">
      <c r="A505" s="446">
        <f>A499+1</f>
        <v>84</v>
      </c>
      <c r="B505" s="447"/>
      <c r="C505" s="448"/>
      <c r="D505" s="448"/>
      <c r="E505" s="146" t="s">
        <v>283</v>
      </c>
      <c r="F505" s="233">
        <v>0</v>
      </c>
      <c r="G505" s="233">
        <v>0</v>
      </c>
      <c r="H505" s="147">
        <f>F505+G505</f>
        <v>0</v>
      </c>
      <c r="I505" s="217" t="e">
        <f>H505/$H$510</f>
        <v>#DIV/0!</v>
      </c>
      <c r="J505" s="270">
        <v>0</v>
      </c>
      <c r="K505" s="270">
        <v>0</v>
      </c>
      <c r="L505" s="269">
        <f>J505+K505</f>
        <v>0</v>
      </c>
      <c r="M505" s="217" t="e">
        <f>L505/$L$510</f>
        <v>#DIV/0!</v>
      </c>
      <c r="N505" s="449">
        <v>0</v>
      </c>
      <c r="O505" s="270">
        <v>0</v>
      </c>
      <c r="P505" s="270">
        <v>0</v>
      </c>
      <c r="Q505" s="269">
        <f>O505+P505</f>
        <v>0</v>
      </c>
      <c r="R505" s="217" t="e">
        <f>Q505/$Q$510</f>
        <v>#DIV/0!</v>
      </c>
      <c r="S505" s="443">
        <f>N510-Q510</f>
        <v>0</v>
      </c>
      <c r="T505" s="424">
        <f>IFERROR((S505/N510),0)</f>
        <v>0</v>
      </c>
      <c r="U505" s="270">
        <v>0</v>
      </c>
      <c r="V505" s="270">
        <v>0</v>
      </c>
      <c r="W505" s="148">
        <f>IFERROR(((V505/U505)*1),0)</f>
        <v>0</v>
      </c>
      <c r="X505" s="425"/>
      <c r="Y505" s="336"/>
    </row>
    <row r="506" spans="1:25" ht="15.75" hidden="1" thickBot="1" x14ac:dyDescent="0.3">
      <c r="A506" s="446"/>
      <c r="B506" s="447"/>
      <c r="C506" s="448"/>
      <c r="D506" s="448"/>
      <c r="E506" s="146" t="s">
        <v>284</v>
      </c>
      <c r="F506" s="233">
        <v>0</v>
      </c>
      <c r="G506" s="233">
        <v>0</v>
      </c>
      <c r="H506" s="147">
        <f t="shared" ref="H506:H509" si="671">F506+G506</f>
        <v>0</v>
      </c>
      <c r="I506" s="217" t="e">
        <f t="shared" ref="I506:I509" si="672">H506/$H$510</f>
        <v>#DIV/0!</v>
      </c>
      <c r="J506" s="270">
        <v>0</v>
      </c>
      <c r="K506" s="270">
        <v>0</v>
      </c>
      <c r="L506" s="269">
        <f t="shared" ref="L506:L509" si="673">J506+K506</f>
        <v>0</v>
      </c>
      <c r="M506" s="217" t="e">
        <f t="shared" ref="M506:M509" si="674">L506/$L$510</f>
        <v>#DIV/0!</v>
      </c>
      <c r="N506" s="449"/>
      <c r="O506" s="270">
        <v>0</v>
      </c>
      <c r="P506" s="270">
        <v>0</v>
      </c>
      <c r="Q506" s="269">
        <f t="shared" ref="Q506:Q509" si="675">O506+P506</f>
        <v>0</v>
      </c>
      <c r="R506" s="217" t="e">
        <f t="shared" ref="R506:R509" si="676">Q506/$Q$510</f>
        <v>#DIV/0!</v>
      </c>
      <c r="S506" s="443"/>
      <c r="T506" s="424"/>
      <c r="U506" s="270">
        <v>0</v>
      </c>
      <c r="V506" s="270">
        <v>0</v>
      </c>
      <c r="W506" s="148">
        <f t="shared" ref="W506:W507" si="677">IFERROR(((V506/U506)*1),0)</f>
        <v>0</v>
      </c>
      <c r="X506" s="427"/>
      <c r="Y506" s="336"/>
    </row>
    <row r="507" spans="1:25" ht="15.75" hidden="1" thickBot="1" x14ac:dyDescent="0.3">
      <c r="A507" s="446"/>
      <c r="B507" s="447"/>
      <c r="C507" s="448"/>
      <c r="D507" s="448"/>
      <c r="E507" s="146" t="s">
        <v>285</v>
      </c>
      <c r="F507" s="233">
        <v>0</v>
      </c>
      <c r="G507" s="233">
        <v>0</v>
      </c>
      <c r="H507" s="147">
        <f t="shared" si="671"/>
        <v>0</v>
      </c>
      <c r="I507" s="217" t="e">
        <f t="shared" si="672"/>
        <v>#DIV/0!</v>
      </c>
      <c r="J507" s="270">
        <v>0</v>
      </c>
      <c r="K507" s="270">
        <v>0</v>
      </c>
      <c r="L507" s="269">
        <f t="shared" si="673"/>
        <v>0</v>
      </c>
      <c r="M507" s="217" t="e">
        <f t="shared" si="674"/>
        <v>#DIV/0!</v>
      </c>
      <c r="N507" s="449"/>
      <c r="O507" s="270">
        <v>0</v>
      </c>
      <c r="P507" s="270">
        <v>0</v>
      </c>
      <c r="Q507" s="269">
        <f t="shared" si="675"/>
        <v>0</v>
      </c>
      <c r="R507" s="217" t="e">
        <f t="shared" si="676"/>
        <v>#DIV/0!</v>
      </c>
      <c r="S507" s="443"/>
      <c r="T507" s="424"/>
      <c r="U507" s="270">
        <v>0</v>
      </c>
      <c r="V507" s="270">
        <v>0</v>
      </c>
      <c r="W507" s="148">
        <f t="shared" si="677"/>
        <v>0</v>
      </c>
      <c r="X507" s="427"/>
      <c r="Y507" s="336"/>
    </row>
    <row r="508" spans="1:25" ht="15.75" hidden="1" thickBot="1" x14ac:dyDescent="0.3">
      <c r="A508" s="446"/>
      <c r="B508" s="447"/>
      <c r="C508" s="448"/>
      <c r="D508" s="448"/>
      <c r="E508" s="146" t="s">
        <v>286</v>
      </c>
      <c r="F508" s="233">
        <v>0</v>
      </c>
      <c r="G508" s="233">
        <v>0</v>
      </c>
      <c r="H508" s="147">
        <f t="shared" si="671"/>
        <v>0</v>
      </c>
      <c r="I508" s="217" t="e">
        <f t="shared" si="672"/>
        <v>#DIV/0!</v>
      </c>
      <c r="J508" s="270">
        <v>0</v>
      </c>
      <c r="K508" s="270">
        <v>0</v>
      </c>
      <c r="L508" s="269">
        <f t="shared" si="673"/>
        <v>0</v>
      </c>
      <c r="M508" s="217" t="e">
        <f t="shared" si="674"/>
        <v>#DIV/0!</v>
      </c>
      <c r="N508" s="449"/>
      <c r="O508" s="270">
        <v>0</v>
      </c>
      <c r="P508" s="270">
        <v>0</v>
      </c>
      <c r="Q508" s="269">
        <f t="shared" si="675"/>
        <v>0</v>
      </c>
      <c r="R508" s="217" t="e">
        <f t="shared" si="676"/>
        <v>#DIV/0!</v>
      </c>
      <c r="S508" s="443"/>
      <c r="T508" s="424"/>
      <c r="U508" s="270">
        <v>0</v>
      </c>
      <c r="V508" s="270">
        <v>0</v>
      </c>
      <c r="W508" s="148">
        <f>IFERROR(((V508/U508)*1),0)</f>
        <v>0</v>
      </c>
      <c r="X508" s="427"/>
      <c r="Y508" s="336"/>
    </row>
    <row r="509" spans="1:25" ht="15.75" hidden="1" thickBot="1" x14ac:dyDescent="0.3">
      <c r="A509" s="446"/>
      <c r="B509" s="447"/>
      <c r="C509" s="448"/>
      <c r="D509" s="448"/>
      <c r="E509" s="146" t="s">
        <v>287</v>
      </c>
      <c r="F509" s="233">
        <v>0</v>
      </c>
      <c r="G509" s="233">
        <v>0</v>
      </c>
      <c r="H509" s="147">
        <f t="shared" si="671"/>
        <v>0</v>
      </c>
      <c r="I509" s="217" t="e">
        <f t="shared" si="672"/>
        <v>#DIV/0!</v>
      </c>
      <c r="J509" s="270">
        <v>0</v>
      </c>
      <c r="K509" s="270">
        <v>0</v>
      </c>
      <c r="L509" s="269">
        <f t="shared" si="673"/>
        <v>0</v>
      </c>
      <c r="M509" s="217" t="e">
        <f t="shared" si="674"/>
        <v>#DIV/0!</v>
      </c>
      <c r="N509" s="449"/>
      <c r="O509" s="270">
        <v>0</v>
      </c>
      <c r="P509" s="270">
        <v>0</v>
      </c>
      <c r="Q509" s="269">
        <f t="shared" si="675"/>
        <v>0</v>
      </c>
      <c r="R509" s="217" t="e">
        <f t="shared" si="676"/>
        <v>#DIV/0!</v>
      </c>
      <c r="S509" s="443"/>
      <c r="T509" s="424"/>
      <c r="U509" s="270">
        <v>0</v>
      </c>
      <c r="V509" s="270">
        <v>0</v>
      </c>
      <c r="W509" s="148">
        <f>IFERROR(((V509/U509)*1),0)</f>
        <v>0</v>
      </c>
      <c r="X509" s="445"/>
      <c r="Y509" s="336"/>
    </row>
    <row r="510" spans="1:25" ht="15.75" hidden="1" thickBot="1" x14ac:dyDescent="0.3">
      <c r="A510" s="434" t="s">
        <v>288</v>
      </c>
      <c r="B510" s="435"/>
      <c r="C510" s="436"/>
      <c r="D510" s="266"/>
      <c r="E510" s="267"/>
      <c r="F510" s="236">
        <f>SUM(F505:F509)</f>
        <v>0</v>
      </c>
      <c r="G510" s="235">
        <f t="shared" ref="G510:H510" si="678">SUM(G505:G509)</f>
        <v>0</v>
      </c>
      <c r="H510" s="150">
        <f t="shared" si="678"/>
        <v>0</v>
      </c>
      <c r="I510" s="218">
        <v>1</v>
      </c>
      <c r="J510" s="204">
        <f t="shared" ref="J510:L510" si="679">SUM(J505:J509)</f>
        <v>0</v>
      </c>
      <c r="K510" s="204">
        <f t="shared" si="679"/>
        <v>0</v>
      </c>
      <c r="L510" s="204">
        <f t="shared" si="679"/>
        <v>0</v>
      </c>
      <c r="M510" s="218">
        <v>1</v>
      </c>
      <c r="N510" s="204">
        <f>N505</f>
        <v>0</v>
      </c>
      <c r="O510" s="204">
        <f t="shared" ref="O510:Q510" si="680">SUM(O505:O509)</f>
        <v>0</v>
      </c>
      <c r="P510" s="204">
        <f t="shared" si="680"/>
        <v>0</v>
      </c>
      <c r="Q510" s="204">
        <f t="shared" si="680"/>
        <v>0</v>
      </c>
      <c r="R510" s="218">
        <v>1</v>
      </c>
      <c r="S510" s="204">
        <f>S505</f>
        <v>0</v>
      </c>
      <c r="T510" s="214">
        <f>T505</f>
        <v>0</v>
      </c>
      <c r="U510" s="208">
        <f>SUM(U505:U509)</f>
        <v>0</v>
      </c>
      <c r="V510" s="209">
        <f>SUM(V505:V509)</f>
        <v>0</v>
      </c>
      <c r="W510" s="151">
        <f>IFERROR(((V510/U510)*1),0)</f>
        <v>0</v>
      </c>
      <c r="X510" s="293">
        <f>IFERROR(((1-(1-T510)*W510)*1),0)</f>
        <v>1</v>
      </c>
      <c r="Y510" s="336"/>
    </row>
    <row r="511" spans="1:25" ht="15.75" hidden="1" thickBot="1" x14ac:dyDescent="0.3">
      <c r="A511" s="446">
        <f>A505+1</f>
        <v>85</v>
      </c>
      <c r="B511" s="447"/>
      <c r="C511" s="448"/>
      <c r="D511" s="448"/>
      <c r="E511" s="146" t="s">
        <v>283</v>
      </c>
      <c r="F511" s="233">
        <v>0</v>
      </c>
      <c r="G511" s="233">
        <v>0</v>
      </c>
      <c r="H511" s="147">
        <f>F511+G511</f>
        <v>0</v>
      </c>
      <c r="I511" s="217" t="e">
        <f>H511/$H$516</f>
        <v>#DIV/0!</v>
      </c>
      <c r="J511" s="270">
        <v>0</v>
      </c>
      <c r="K511" s="270">
        <v>0</v>
      </c>
      <c r="L511" s="269">
        <f>J511+K511</f>
        <v>0</v>
      </c>
      <c r="M511" s="217" t="e">
        <f>L511/$L$516</f>
        <v>#DIV/0!</v>
      </c>
      <c r="N511" s="449">
        <v>0</v>
      </c>
      <c r="O511" s="270">
        <v>0</v>
      </c>
      <c r="P511" s="270">
        <v>0</v>
      </c>
      <c r="Q511" s="269">
        <f>O511+P511</f>
        <v>0</v>
      </c>
      <c r="R511" s="217" t="e">
        <f>Q511/$Q$516</f>
        <v>#DIV/0!</v>
      </c>
      <c r="S511" s="443">
        <f>N516-Q516</f>
        <v>0</v>
      </c>
      <c r="T511" s="424">
        <f>IFERROR((S511/N516),0)</f>
        <v>0</v>
      </c>
      <c r="U511" s="270">
        <v>0</v>
      </c>
      <c r="V511" s="270">
        <v>0</v>
      </c>
      <c r="W511" s="148">
        <f>IFERROR(((V511/U511)*1),0)</f>
        <v>0</v>
      </c>
      <c r="X511" s="425"/>
      <c r="Y511" s="336"/>
    </row>
    <row r="512" spans="1:25" ht="15.75" hidden="1" thickBot="1" x14ac:dyDescent="0.3">
      <c r="A512" s="446"/>
      <c r="B512" s="447"/>
      <c r="C512" s="448"/>
      <c r="D512" s="448"/>
      <c r="E512" s="146" t="s">
        <v>284</v>
      </c>
      <c r="F512" s="233">
        <v>0</v>
      </c>
      <c r="G512" s="233">
        <v>0</v>
      </c>
      <c r="H512" s="147">
        <f t="shared" ref="H512:H515" si="681">F512+G512</f>
        <v>0</v>
      </c>
      <c r="I512" s="217" t="e">
        <f t="shared" ref="I512:I515" si="682">H512/$H$516</f>
        <v>#DIV/0!</v>
      </c>
      <c r="J512" s="270">
        <v>0</v>
      </c>
      <c r="K512" s="270">
        <v>0</v>
      </c>
      <c r="L512" s="269">
        <f t="shared" ref="L512:L515" si="683">J512+K512</f>
        <v>0</v>
      </c>
      <c r="M512" s="217" t="e">
        <f t="shared" ref="M512:M515" si="684">L512/$L$516</f>
        <v>#DIV/0!</v>
      </c>
      <c r="N512" s="449"/>
      <c r="O512" s="270">
        <v>0</v>
      </c>
      <c r="P512" s="270">
        <v>0</v>
      </c>
      <c r="Q512" s="269">
        <f t="shared" ref="Q512:Q515" si="685">O512+P512</f>
        <v>0</v>
      </c>
      <c r="R512" s="217" t="e">
        <f t="shared" ref="R512:R515" si="686">Q512/$Q$516</f>
        <v>#DIV/0!</v>
      </c>
      <c r="S512" s="443"/>
      <c r="T512" s="424"/>
      <c r="U512" s="270">
        <v>0</v>
      </c>
      <c r="V512" s="270">
        <v>0</v>
      </c>
      <c r="W512" s="148">
        <f t="shared" ref="W512:W513" si="687">IFERROR(((V512/U512)*1),0)</f>
        <v>0</v>
      </c>
      <c r="X512" s="427"/>
      <c r="Y512" s="336"/>
    </row>
    <row r="513" spans="1:25" ht="15.75" hidden="1" thickBot="1" x14ac:dyDescent="0.3">
      <c r="A513" s="446"/>
      <c r="B513" s="447"/>
      <c r="C513" s="448"/>
      <c r="D513" s="448"/>
      <c r="E513" s="146" t="s">
        <v>285</v>
      </c>
      <c r="F513" s="233">
        <v>0</v>
      </c>
      <c r="G513" s="233">
        <v>0</v>
      </c>
      <c r="H513" s="147">
        <f t="shared" si="681"/>
        <v>0</v>
      </c>
      <c r="I513" s="217" t="e">
        <f t="shared" si="682"/>
        <v>#DIV/0!</v>
      </c>
      <c r="J513" s="270">
        <v>0</v>
      </c>
      <c r="K513" s="270">
        <v>0</v>
      </c>
      <c r="L513" s="269">
        <f t="shared" si="683"/>
        <v>0</v>
      </c>
      <c r="M513" s="217" t="e">
        <f t="shared" si="684"/>
        <v>#DIV/0!</v>
      </c>
      <c r="N513" s="449"/>
      <c r="O513" s="270">
        <v>0</v>
      </c>
      <c r="P513" s="270">
        <v>0</v>
      </c>
      <c r="Q513" s="269">
        <f t="shared" si="685"/>
        <v>0</v>
      </c>
      <c r="R513" s="217" t="e">
        <f t="shared" si="686"/>
        <v>#DIV/0!</v>
      </c>
      <c r="S513" s="443"/>
      <c r="T513" s="424"/>
      <c r="U513" s="270">
        <v>0</v>
      </c>
      <c r="V513" s="270">
        <v>0</v>
      </c>
      <c r="W513" s="148">
        <f t="shared" si="687"/>
        <v>0</v>
      </c>
      <c r="X513" s="427"/>
      <c r="Y513" s="336"/>
    </row>
    <row r="514" spans="1:25" ht="15.75" hidden="1" thickBot="1" x14ac:dyDescent="0.3">
      <c r="A514" s="446"/>
      <c r="B514" s="447"/>
      <c r="C514" s="448"/>
      <c r="D514" s="448"/>
      <c r="E514" s="146" t="s">
        <v>286</v>
      </c>
      <c r="F514" s="233">
        <v>0</v>
      </c>
      <c r="G514" s="233">
        <v>0</v>
      </c>
      <c r="H514" s="147">
        <f t="shared" si="681"/>
        <v>0</v>
      </c>
      <c r="I514" s="217" t="e">
        <f t="shared" si="682"/>
        <v>#DIV/0!</v>
      </c>
      <c r="J514" s="270">
        <v>0</v>
      </c>
      <c r="K514" s="270">
        <v>0</v>
      </c>
      <c r="L514" s="269">
        <f t="shared" si="683"/>
        <v>0</v>
      </c>
      <c r="M514" s="217" t="e">
        <f t="shared" si="684"/>
        <v>#DIV/0!</v>
      </c>
      <c r="N514" s="449"/>
      <c r="O514" s="270">
        <v>0</v>
      </c>
      <c r="P514" s="270">
        <v>0</v>
      </c>
      <c r="Q514" s="269">
        <f t="shared" si="685"/>
        <v>0</v>
      </c>
      <c r="R514" s="217" t="e">
        <f t="shared" si="686"/>
        <v>#DIV/0!</v>
      </c>
      <c r="S514" s="443"/>
      <c r="T514" s="424"/>
      <c r="U514" s="270">
        <v>0</v>
      </c>
      <c r="V514" s="270">
        <v>0</v>
      </c>
      <c r="W514" s="148">
        <f>IFERROR(((V514/U514)*1),0)</f>
        <v>0</v>
      </c>
      <c r="X514" s="427"/>
      <c r="Y514" s="336"/>
    </row>
    <row r="515" spans="1:25" ht="15.75" hidden="1" thickBot="1" x14ac:dyDescent="0.3">
      <c r="A515" s="446"/>
      <c r="B515" s="447"/>
      <c r="C515" s="448"/>
      <c r="D515" s="448"/>
      <c r="E515" s="146" t="s">
        <v>287</v>
      </c>
      <c r="F515" s="233">
        <v>0</v>
      </c>
      <c r="G515" s="233">
        <v>0</v>
      </c>
      <c r="H515" s="147">
        <f t="shared" si="681"/>
        <v>0</v>
      </c>
      <c r="I515" s="217" t="e">
        <f t="shared" si="682"/>
        <v>#DIV/0!</v>
      </c>
      <c r="J515" s="270">
        <v>0</v>
      </c>
      <c r="K515" s="270">
        <v>0</v>
      </c>
      <c r="L515" s="269">
        <f t="shared" si="683"/>
        <v>0</v>
      </c>
      <c r="M515" s="217" t="e">
        <f t="shared" si="684"/>
        <v>#DIV/0!</v>
      </c>
      <c r="N515" s="449"/>
      <c r="O515" s="270">
        <v>0</v>
      </c>
      <c r="P515" s="270">
        <v>0</v>
      </c>
      <c r="Q515" s="269">
        <f t="shared" si="685"/>
        <v>0</v>
      </c>
      <c r="R515" s="217" t="e">
        <f t="shared" si="686"/>
        <v>#DIV/0!</v>
      </c>
      <c r="S515" s="443"/>
      <c r="T515" s="424"/>
      <c r="U515" s="270">
        <v>0</v>
      </c>
      <c r="V515" s="270">
        <v>0</v>
      </c>
      <c r="W515" s="148">
        <f>IFERROR(((V515/U515)*1),0)</f>
        <v>0</v>
      </c>
      <c r="X515" s="445"/>
      <c r="Y515" s="336"/>
    </row>
    <row r="516" spans="1:25" ht="15.75" hidden="1" thickBot="1" x14ac:dyDescent="0.3">
      <c r="A516" s="434" t="s">
        <v>288</v>
      </c>
      <c r="B516" s="435"/>
      <c r="C516" s="436"/>
      <c r="D516" s="266"/>
      <c r="E516" s="267"/>
      <c r="F516" s="236">
        <f>SUM(F511:F515)</f>
        <v>0</v>
      </c>
      <c r="G516" s="235">
        <f t="shared" ref="G516:H516" si="688">SUM(G511:G515)</f>
        <v>0</v>
      </c>
      <c r="H516" s="150">
        <f t="shared" si="688"/>
        <v>0</v>
      </c>
      <c r="I516" s="218">
        <v>1</v>
      </c>
      <c r="J516" s="204">
        <f t="shared" ref="J516:L516" si="689">SUM(J511:J515)</f>
        <v>0</v>
      </c>
      <c r="K516" s="204">
        <f t="shared" si="689"/>
        <v>0</v>
      </c>
      <c r="L516" s="204">
        <f t="shared" si="689"/>
        <v>0</v>
      </c>
      <c r="M516" s="218">
        <v>1</v>
      </c>
      <c r="N516" s="204">
        <f>N511</f>
        <v>0</v>
      </c>
      <c r="O516" s="204">
        <f t="shared" ref="O516:Q516" si="690">SUM(O511:O515)</f>
        <v>0</v>
      </c>
      <c r="P516" s="204">
        <f t="shared" si="690"/>
        <v>0</v>
      </c>
      <c r="Q516" s="204">
        <f t="shared" si="690"/>
        <v>0</v>
      </c>
      <c r="R516" s="218">
        <v>1</v>
      </c>
      <c r="S516" s="204">
        <f>S511</f>
        <v>0</v>
      </c>
      <c r="T516" s="214">
        <f>T511</f>
        <v>0</v>
      </c>
      <c r="U516" s="208">
        <f>SUM(U511:U515)</f>
        <v>0</v>
      </c>
      <c r="V516" s="209">
        <f>SUM(V511:V515)</f>
        <v>0</v>
      </c>
      <c r="W516" s="151">
        <f>IFERROR(((V516/U516)*1),0)</f>
        <v>0</v>
      </c>
      <c r="X516" s="293">
        <f>IFERROR(((1-(1-T516)*W516)*1),0)</f>
        <v>1</v>
      </c>
      <c r="Y516" s="336"/>
    </row>
    <row r="517" spans="1:25" ht="15.75" hidden="1" thickBot="1" x14ac:dyDescent="0.3">
      <c r="A517" s="446">
        <f>A511+1</f>
        <v>86</v>
      </c>
      <c r="B517" s="447"/>
      <c r="C517" s="448"/>
      <c r="D517" s="448"/>
      <c r="E517" s="146" t="s">
        <v>283</v>
      </c>
      <c r="F517" s="233">
        <v>0</v>
      </c>
      <c r="G517" s="233">
        <v>0</v>
      </c>
      <c r="H517" s="147">
        <f>F517+G517</f>
        <v>0</v>
      </c>
      <c r="I517" s="217" t="e">
        <f>H517/$H$522</f>
        <v>#DIV/0!</v>
      </c>
      <c r="J517" s="270">
        <v>0</v>
      </c>
      <c r="K517" s="270">
        <v>0</v>
      </c>
      <c r="L517" s="269">
        <f>J517+K517</f>
        <v>0</v>
      </c>
      <c r="M517" s="217" t="e">
        <f>L517/$L$522</f>
        <v>#DIV/0!</v>
      </c>
      <c r="N517" s="449">
        <v>0</v>
      </c>
      <c r="O517" s="270">
        <v>0</v>
      </c>
      <c r="P517" s="270">
        <v>0</v>
      </c>
      <c r="Q517" s="269">
        <f>O517+P517</f>
        <v>0</v>
      </c>
      <c r="R517" s="217" t="e">
        <f>Q517/$Q$522</f>
        <v>#DIV/0!</v>
      </c>
      <c r="S517" s="443">
        <f>N522-Q522</f>
        <v>0</v>
      </c>
      <c r="T517" s="424">
        <f>IFERROR((S517/N522),0)</f>
        <v>0</v>
      </c>
      <c r="U517" s="270">
        <v>0</v>
      </c>
      <c r="V517" s="270">
        <v>0</v>
      </c>
      <c r="W517" s="148">
        <f>IFERROR(((V517/U517)*1),0)</f>
        <v>0</v>
      </c>
      <c r="X517" s="425"/>
      <c r="Y517" s="336"/>
    </row>
    <row r="518" spans="1:25" ht="15.75" hidden="1" thickBot="1" x14ac:dyDescent="0.3">
      <c r="A518" s="446"/>
      <c r="B518" s="447"/>
      <c r="C518" s="448"/>
      <c r="D518" s="448"/>
      <c r="E518" s="146" t="s">
        <v>284</v>
      </c>
      <c r="F518" s="233">
        <v>0</v>
      </c>
      <c r="G518" s="233">
        <v>0</v>
      </c>
      <c r="H518" s="147">
        <f t="shared" ref="H518:H521" si="691">F518+G518</f>
        <v>0</v>
      </c>
      <c r="I518" s="217" t="e">
        <f t="shared" ref="I518:I521" si="692">H518/$H$522</f>
        <v>#DIV/0!</v>
      </c>
      <c r="J518" s="270">
        <v>0</v>
      </c>
      <c r="K518" s="270">
        <v>0</v>
      </c>
      <c r="L518" s="269">
        <f t="shared" ref="L518:L521" si="693">J518+K518</f>
        <v>0</v>
      </c>
      <c r="M518" s="217" t="e">
        <f t="shared" ref="M518:M521" si="694">L518/$L$522</f>
        <v>#DIV/0!</v>
      </c>
      <c r="N518" s="449"/>
      <c r="O518" s="270">
        <v>0</v>
      </c>
      <c r="P518" s="270">
        <v>0</v>
      </c>
      <c r="Q518" s="269">
        <f t="shared" ref="Q518:Q521" si="695">O518+P518</f>
        <v>0</v>
      </c>
      <c r="R518" s="217" t="e">
        <f t="shared" ref="R518:R521" si="696">Q518/$Q$522</f>
        <v>#DIV/0!</v>
      </c>
      <c r="S518" s="443"/>
      <c r="T518" s="424"/>
      <c r="U518" s="270">
        <v>0</v>
      </c>
      <c r="V518" s="270">
        <v>0</v>
      </c>
      <c r="W518" s="148">
        <f t="shared" ref="W518:W519" si="697">IFERROR(((V518/U518)*1),0)</f>
        <v>0</v>
      </c>
      <c r="X518" s="427"/>
      <c r="Y518" s="336"/>
    </row>
    <row r="519" spans="1:25" ht="15.75" hidden="1" thickBot="1" x14ac:dyDescent="0.3">
      <c r="A519" s="446"/>
      <c r="B519" s="447"/>
      <c r="C519" s="448"/>
      <c r="D519" s="448"/>
      <c r="E519" s="146" t="s">
        <v>285</v>
      </c>
      <c r="F519" s="233">
        <v>0</v>
      </c>
      <c r="G519" s="233">
        <v>0</v>
      </c>
      <c r="H519" s="147">
        <f t="shared" si="691"/>
        <v>0</v>
      </c>
      <c r="I519" s="217" t="e">
        <f t="shared" si="692"/>
        <v>#DIV/0!</v>
      </c>
      <c r="J519" s="270">
        <v>0</v>
      </c>
      <c r="K519" s="270">
        <v>0</v>
      </c>
      <c r="L519" s="269">
        <f t="shared" si="693"/>
        <v>0</v>
      </c>
      <c r="M519" s="217" t="e">
        <f t="shared" si="694"/>
        <v>#DIV/0!</v>
      </c>
      <c r="N519" s="449"/>
      <c r="O519" s="270">
        <v>0</v>
      </c>
      <c r="P519" s="270">
        <v>0</v>
      </c>
      <c r="Q519" s="269">
        <f t="shared" si="695"/>
        <v>0</v>
      </c>
      <c r="R519" s="217" t="e">
        <f t="shared" si="696"/>
        <v>#DIV/0!</v>
      </c>
      <c r="S519" s="443"/>
      <c r="T519" s="424"/>
      <c r="U519" s="270">
        <v>0</v>
      </c>
      <c r="V519" s="270">
        <v>0</v>
      </c>
      <c r="W519" s="148">
        <f t="shared" si="697"/>
        <v>0</v>
      </c>
      <c r="X519" s="427"/>
      <c r="Y519" s="336"/>
    </row>
    <row r="520" spans="1:25" ht="15.75" hidden="1" thickBot="1" x14ac:dyDescent="0.3">
      <c r="A520" s="446"/>
      <c r="B520" s="447"/>
      <c r="C520" s="448"/>
      <c r="D520" s="448"/>
      <c r="E520" s="146" t="s">
        <v>286</v>
      </c>
      <c r="F520" s="233">
        <v>0</v>
      </c>
      <c r="G520" s="233">
        <v>0</v>
      </c>
      <c r="H520" s="147">
        <f t="shared" si="691"/>
        <v>0</v>
      </c>
      <c r="I520" s="217" t="e">
        <f t="shared" si="692"/>
        <v>#DIV/0!</v>
      </c>
      <c r="J520" s="270">
        <v>0</v>
      </c>
      <c r="K520" s="270">
        <v>0</v>
      </c>
      <c r="L520" s="269">
        <f t="shared" si="693"/>
        <v>0</v>
      </c>
      <c r="M520" s="217" t="e">
        <f t="shared" si="694"/>
        <v>#DIV/0!</v>
      </c>
      <c r="N520" s="449"/>
      <c r="O520" s="270">
        <v>0</v>
      </c>
      <c r="P520" s="270">
        <v>0</v>
      </c>
      <c r="Q520" s="269">
        <f t="shared" si="695"/>
        <v>0</v>
      </c>
      <c r="R520" s="217" t="e">
        <f t="shared" si="696"/>
        <v>#DIV/0!</v>
      </c>
      <c r="S520" s="443"/>
      <c r="T520" s="424"/>
      <c r="U520" s="270">
        <v>0</v>
      </c>
      <c r="V520" s="270">
        <v>0</v>
      </c>
      <c r="W520" s="148">
        <f>IFERROR(((V520/U520)*1),0)</f>
        <v>0</v>
      </c>
      <c r="X520" s="427"/>
      <c r="Y520" s="336"/>
    </row>
    <row r="521" spans="1:25" ht="15.75" hidden="1" thickBot="1" x14ac:dyDescent="0.3">
      <c r="A521" s="446"/>
      <c r="B521" s="447"/>
      <c r="C521" s="448"/>
      <c r="D521" s="448"/>
      <c r="E521" s="146" t="s">
        <v>287</v>
      </c>
      <c r="F521" s="233">
        <v>0</v>
      </c>
      <c r="G521" s="233">
        <v>0</v>
      </c>
      <c r="H521" s="147">
        <f t="shared" si="691"/>
        <v>0</v>
      </c>
      <c r="I521" s="217" t="e">
        <f t="shared" si="692"/>
        <v>#DIV/0!</v>
      </c>
      <c r="J521" s="270">
        <v>0</v>
      </c>
      <c r="K521" s="270">
        <v>0</v>
      </c>
      <c r="L521" s="269">
        <f t="shared" si="693"/>
        <v>0</v>
      </c>
      <c r="M521" s="217" t="e">
        <f t="shared" si="694"/>
        <v>#DIV/0!</v>
      </c>
      <c r="N521" s="449"/>
      <c r="O521" s="270">
        <v>0</v>
      </c>
      <c r="P521" s="270">
        <v>0</v>
      </c>
      <c r="Q521" s="269">
        <f t="shared" si="695"/>
        <v>0</v>
      </c>
      <c r="R521" s="217" t="e">
        <f t="shared" si="696"/>
        <v>#DIV/0!</v>
      </c>
      <c r="S521" s="443"/>
      <c r="T521" s="424"/>
      <c r="U521" s="270">
        <v>0</v>
      </c>
      <c r="V521" s="270">
        <v>0</v>
      </c>
      <c r="W521" s="148">
        <f>IFERROR(((V521/U521)*1),0)</f>
        <v>0</v>
      </c>
      <c r="X521" s="445"/>
      <c r="Y521" s="336"/>
    </row>
    <row r="522" spans="1:25" ht="15.75" hidden="1" thickBot="1" x14ac:dyDescent="0.3">
      <c r="A522" s="434" t="s">
        <v>288</v>
      </c>
      <c r="B522" s="435"/>
      <c r="C522" s="436"/>
      <c r="D522" s="266"/>
      <c r="E522" s="267"/>
      <c r="F522" s="236">
        <f>SUM(F517:F521)</f>
        <v>0</v>
      </c>
      <c r="G522" s="235">
        <f t="shared" ref="G522:H522" si="698">SUM(G517:G521)</f>
        <v>0</v>
      </c>
      <c r="H522" s="150">
        <f t="shared" si="698"/>
        <v>0</v>
      </c>
      <c r="I522" s="218">
        <v>1</v>
      </c>
      <c r="J522" s="204">
        <f t="shared" ref="J522:L522" si="699">SUM(J517:J521)</f>
        <v>0</v>
      </c>
      <c r="K522" s="204">
        <f t="shared" si="699"/>
        <v>0</v>
      </c>
      <c r="L522" s="204">
        <f t="shared" si="699"/>
        <v>0</v>
      </c>
      <c r="M522" s="218">
        <v>1</v>
      </c>
      <c r="N522" s="204">
        <f>N517</f>
        <v>0</v>
      </c>
      <c r="O522" s="204">
        <f t="shared" ref="O522:Q522" si="700">SUM(O517:O521)</f>
        <v>0</v>
      </c>
      <c r="P522" s="204">
        <f t="shared" si="700"/>
        <v>0</v>
      </c>
      <c r="Q522" s="204">
        <f t="shared" si="700"/>
        <v>0</v>
      </c>
      <c r="R522" s="218">
        <v>1</v>
      </c>
      <c r="S522" s="204">
        <f>S517</f>
        <v>0</v>
      </c>
      <c r="T522" s="214">
        <f>T517</f>
        <v>0</v>
      </c>
      <c r="U522" s="208">
        <f>SUM(U517:U521)</f>
        <v>0</v>
      </c>
      <c r="V522" s="209">
        <f>SUM(V517:V521)</f>
        <v>0</v>
      </c>
      <c r="W522" s="151">
        <f>IFERROR(((V522/U522)*1),0)</f>
        <v>0</v>
      </c>
      <c r="X522" s="293">
        <f>IFERROR(((1-(1-T522)*W522)*1),0)</f>
        <v>1</v>
      </c>
      <c r="Y522" s="336"/>
    </row>
    <row r="523" spans="1:25" ht="15.75" hidden="1" thickBot="1" x14ac:dyDescent="0.3">
      <c r="A523" s="446">
        <f>A517+1</f>
        <v>87</v>
      </c>
      <c r="B523" s="447"/>
      <c r="C523" s="448"/>
      <c r="D523" s="448"/>
      <c r="E523" s="146" t="s">
        <v>283</v>
      </c>
      <c r="F523" s="233">
        <v>0</v>
      </c>
      <c r="G523" s="233">
        <v>0</v>
      </c>
      <c r="H523" s="147">
        <f>F523+G523</f>
        <v>0</v>
      </c>
      <c r="I523" s="217" t="e">
        <f>H523/$H$528</f>
        <v>#DIV/0!</v>
      </c>
      <c r="J523" s="270">
        <v>0</v>
      </c>
      <c r="K523" s="270">
        <v>0</v>
      </c>
      <c r="L523" s="269">
        <f>J523+K523</f>
        <v>0</v>
      </c>
      <c r="M523" s="217" t="e">
        <f>L523/$L$528</f>
        <v>#DIV/0!</v>
      </c>
      <c r="N523" s="449">
        <v>0</v>
      </c>
      <c r="O523" s="270">
        <v>0</v>
      </c>
      <c r="P523" s="270">
        <v>0</v>
      </c>
      <c r="Q523" s="269">
        <f>O523+P523</f>
        <v>0</v>
      </c>
      <c r="R523" s="217" t="e">
        <f>Q523/$Q$528</f>
        <v>#DIV/0!</v>
      </c>
      <c r="S523" s="443">
        <f>N528-Q528</f>
        <v>0</v>
      </c>
      <c r="T523" s="424">
        <f>IFERROR((S523/N528),0)</f>
        <v>0</v>
      </c>
      <c r="U523" s="270">
        <v>0</v>
      </c>
      <c r="V523" s="270">
        <v>0</v>
      </c>
      <c r="W523" s="148">
        <f>IFERROR(((V523/U523)*1),0)</f>
        <v>0</v>
      </c>
      <c r="X523" s="425"/>
      <c r="Y523" s="336"/>
    </row>
    <row r="524" spans="1:25" ht="15.75" hidden="1" thickBot="1" x14ac:dyDescent="0.3">
      <c r="A524" s="446"/>
      <c r="B524" s="447"/>
      <c r="C524" s="448"/>
      <c r="D524" s="448"/>
      <c r="E524" s="146" t="s">
        <v>284</v>
      </c>
      <c r="F524" s="233">
        <v>0</v>
      </c>
      <c r="G524" s="233">
        <v>0</v>
      </c>
      <c r="H524" s="147">
        <f t="shared" ref="H524:H527" si="701">F524+G524</f>
        <v>0</v>
      </c>
      <c r="I524" s="217" t="e">
        <f t="shared" ref="I524:I527" si="702">H524/$H$528</f>
        <v>#DIV/0!</v>
      </c>
      <c r="J524" s="270">
        <v>0</v>
      </c>
      <c r="K524" s="270">
        <v>0</v>
      </c>
      <c r="L524" s="269">
        <f t="shared" ref="L524:L527" si="703">J524+K524</f>
        <v>0</v>
      </c>
      <c r="M524" s="217" t="e">
        <f t="shared" ref="M524:M527" si="704">L524/$L$528</f>
        <v>#DIV/0!</v>
      </c>
      <c r="N524" s="449"/>
      <c r="O524" s="270">
        <v>0</v>
      </c>
      <c r="P524" s="270">
        <v>0</v>
      </c>
      <c r="Q524" s="269">
        <f t="shared" ref="Q524:Q527" si="705">O524+P524</f>
        <v>0</v>
      </c>
      <c r="R524" s="217" t="e">
        <f t="shared" ref="R524:R527" si="706">Q524/$Q$528</f>
        <v>#DIV/0!</v>
      </c>
      <c r="S524" s="443"/>
      <c r="T524" s="424"/>
      <c r="U524" s="270">
        <v>0</v>
      </c>
      <c r="V524" s="270">
        <v>0</v>
      </c>
      <c r="W524" s="148">
        <f t="shared" ref="W524:W525" si="707">IFERROR(((V524/U524)*1),0)</f>
        <v>0</v>
      </c>
      <c r="X524" s="427"/>
      <c r="Y524" s="336"/>
    </row>
    <row r="525" spans="1:25" ht="15.75" hidden="1" thickBot="1" x14ac:dyDescent="0.3">
      <c r="A525" s="446"/>
      <c r="B525" s="447"/>
      <c r="C525" s="448"/>
      <c r="D525" s="448"/>
      <c r="E525" s="146" t="s">
        <v>285</v>
      </c>
      <c r="F525" s="233">
        <v>0</v>
      </c>
      <c r="G525" s="233">
        <v>0</v>
      </c>
      <c r="H525" s="147">
        <f t="shared" si="701"/>
        <v>0</v>
      </c>
      <c r="I525" s="217" t="e">
        <f t="shared" si="702"/>
        <v>#DIV/0!</v>
      </c>
      <c r="J525" s="270">
        <v>0</v>
      </c>
      <c r="K525" s="270">
        <v>0</v>
      </c>
      <c r="L525" s="269">
        <f t="shared" si="703"/>
        <v>0</v>
      </c>
      <c r="M525" s="217" t="e">
        <f t="shared" si="704"/>
        <v>#DIV/0!</v>
      </c>
      <c r="N525" s="449"/>
      <c r="O525" s="270">
        <v>0</v>
      </c>
      <c r="P525" s="270">
        <v>0</v>
      </c>
      <c r="Q525" s="269">
        <f t="shared" si="705"/>
        <v>0</v>
      </c>
      <c r="R525" s="217" t="e">
        <f t="shared" si="706"/>
        <v>#DIV/0!</v>
      </c>
      <c r="S525" s="443"/>
      <c r="T525" s="424"/>
      <c r="U525" s="270">
        <v>0</v>
      </c>
      <c r="V525" s="270">
        <v>0</v>
      </c>
      <c r="W525" s="148">
        <f t="shared" si="707"/>
        <v>0</v>
      </c>
      <c r="X525" s="427"/>
      <c r="Y525" s="336"/>
    </row>
    <row r="526" spans="1:25" ht="15.75" hidden="1" thickBot="1" x14ac:dyDescent="0.3">
      <c r="A526" s="446"/>
      <c r="B526" s="447"/>
      <c r="C526" s="448"/>
      <c r="D526" s="448"/>
      <c r="E526" s="146" t="s">
        <v>286</v>
      </c>
      <c r="F526" s="233">
        <v>0</v>
      </c>
      <c r="G526" s="233">
        <v>0</v>
      </c>
      <c r="H526" s="147">
        <f t="shared" si="701"/>
        <v>0</v>
      </c>
      <c r="I526" s="217" t="e">
        <f t="shared" si="702"/>
        <v>#DIV/0!</v>
      </c>
      <c r="J526" s="270">
        <v>0</v>
      </c>
      <c r="K526" s="270">
        <v>0</v>
      </c>
      <c r="L526" s="269">
        <f t="shared" si="703"/>
        <v>0</v>
      </c>
      <c r="M526" s="217" t="e">
        <f t="shared" si="704"/>
        <v>#DIV/0!</v>
      </c>
      <c r="N526" s="449"/>
      <c r="O526" s="270">
        <v>0</v>
      </c>
      <c r="P526" s="270">
        <v>0</v>
      </c>
      <c r="Q526" s="269">
        <f t="shared" si="705"/>
        <v>0</v>
      </c>
      <c r="R526" s="217" t="e">
        <f t="shared" si="706"/>
        <v>#DIV/0!</v>
      </c>
      <c r="S526" s="443"/>
      <c r="T526" s="424"/>
      <c r="U526" s="270">
        <v>0</v>
      </c>
      <c r="V526" s="270">
        <v>0</v>
      </c>
      <c r="W526" s="148">
        <f>IFERROR(((V526/U526)*1),0)</f>
        <v>0</v>
      </c>
      <c r="X526" s="427"/>
      <c r="Y526" s="336"/>
    </row>
    <row r="527" spans="1:25" ht="15.75" hidden="1" thickBot="1" x14ac:dyDescent="0.3">
      <c r="A527" s="446"/>
      <c r="B527" s="447"/>
      <c r="C527" s="448"/>
      <c r="D527" s="448"/>
      <c r="E527" s="146" t="s">
        <v>287</v>
      </c>
      <c r="F527" s="233">
        <v>0</v>
      </c>
      <c r="G527" s="233">
        <v>0</v>
      </c>
      <c r="H527" s="147">
        <f t="shared" si="701"/>
        <v>0</v>
      </c>
      <c r="I527" s="217" t="e">
        <f t="shared" si="702"/>
        <v>#DIV/0!</v>
      </c>
      <c r="J527" s="270">
        <v>0</v>
      </c>
      <c r="K527" s="270">
        <v>0</v>
      </c>
      <c r="L527" s="269">
        <f t="shared" si="703"/>
        <v>0</v>
      </c>
      <c r="M527" s="217" t="e">
        <f t="shared" si="704"/>
        <v>#DIV/0!</v>
      </c>
      <c r="N527" s="449"/>
      <c r="O527" s="270">
        <v>0</v>
      </c>
      <c r="P527" s="270">
        <v>0</v>
      </c>
      <c r="Q527" s="269">
        <f t="shared" si="705"/>
        <v>0</v>
      </c>
      <c r="R527" s="217" t="e">
        <f t="shared" si="706"/>
        <v>#DIV/0!</v>
      </c>
      <c r="S527" s="443"/>
      <c r="T527" s="424"/>
      <c r="U527" s="270">
        <v>0</v>
      </c>
      <c r="V527" s="270">
        <v>0</v>
      </c>
      <c r="W527" s="148">
        <f>IFERROR(((V527/U527)*1),0)</f>
        <v>0</v>
      </c>
      <c r="X527" s="445"/>
      <c r="Y527" s="336"/>
    </row>
    <row r="528" spans="1:25" ht="15.75" hidden="1" thickBot="1" x14ac:dyDescent="0.3">
      <c r="A528" s="434" t="s">
        <v>288</v>
      </c>
      <c r="B528" s="435"/>
      <c r="C528" s="436"/>
      <c r="D528" s="266"/>
      <c r="E528" s="267"/>
      <c r="F528" s="236">
        <f>SUM(F523:F527)</f>
        <v>0</v>
      </c>
      <c r="G528" s="235">
        <f t="shared" ref="G528:H528" si="708">SUM(G523:G527)</f>
        <v>0</v>
      </c>
      <c r="H528" s="150">
        <f t="shared" si="708"/>
        <v>0</v>
      </c>
      <c r="I528" s="218">
        <v>1</v>
      </c>
      <c r="J528" s="204">
        <f t="shared" ref="J528:L528" si="709">SUM(J523:J527)</f>
        <v>0</v>
      </c>
      <c r="K528" s="204">
        <f t="shared" si="709"/>
        <v>0</v>
      </c>
      <c r="L528" s="204">
        <f t="shared" si="709"/>
        <v>0</v>
      </c>
      <c r="M528" s="218">
        <v>1</v>
      </c>
      <c r="N528" s="204">
        <f>N523</f>
        <v>0</v>
      </c>
      <c r="O528" s="204">
        <f t="shared" ref="O528:Q528" si="710">SUM(O523:O527)</f>
        <v>0</v>
      </c>
      <c r="P528" s="204">
        <f t="shared" si="710"/>
        <v>0</v>
      </c>
      <c r="Q528" s="204">
        <f t="shared" si="710"/>
        <v>0</v>
      </c>
      <c r="R528" s="218">
        <v>1</v>
      </c>
      <c r="S528" s="204">
        <f>S523</f>
        <v>0</v>
      </c>
      <c r="T528" s="214">
        <f>T523</f>
        <v>0</v>
      </c>
      <c r="U528" s="208">
        <f>SUM(U523:U527)</f>
        <v>0</v>
      </c>
      <c r="V528" s="209">
        <f>SUM(V523:V527)</f>
        <v>0</v>
      </c>
      <c r="W528" s="151">
        <f>IFERROR(((V528/U528)*1),0)</f>
        <v>0</v>
      </c>
      <c r="X528" s="293">
        <f>IFERROR(((1-(1-T528)*W528)*1),0)</f>
        <v>1</v>
      </c>
      <c r="Y528" s="336"/>
    </row>
    <row r="529" spans="1:25" ht="15.75" hidden="1" thickBot="1" x14ac:dyDescent="0.3">
      <c r="A529" s="446">
        <f>A523+1</f>
        <v>88</v>
      </c>
      <c r="B529" s="447"/>
      <c r="C529" s="448"/>
      <c r="D529" s="448"/>
      <c r="E529" s="146" t="s">
        <v>283</v>
      </c>
      <c r="F529" s="233">
        <v>0</v>
      </c>
      <c r="G529" s="233">
        <v>0</v>
      </c>
      <c r="H529" s="147">
        <f>F529+G529</f>
        <v>0</v>
      </c>
      <c r="I529" s="217" t="e">
        <f>H529/$H$534</f>
        <v>#DIV/0!</v>
      </c>
      <c r="J529" s="270">
        <v>0</v>
      </c>
      <c r="K529" s="270">
        <v>0</v>
      </c>
      <c r="L529" s="269">
        <f>J529+K529</f>
        <v>0</v>
      </c>
      <c r="M529" s="217" t="e">
        <f>L529/$L$534</f>
        <v>#DIV/0!</v>
      </c>
      <c r="N529" s="449">
        <v>0</v>
      </c>
      <c r="O529" s="270">
        <v>0</v>
      </c>
      <c r="P529" s="270">
        <v>0</v>
      </c>
      <c r="Q529" s="269">
        <f>O529+P529</f>
        <v>0</v>
      </c>
      <c r="R529" s="217" t="e">
        <f>Q529/$Q$534</f>
        <v>#DIV/0!</v>
      </c>
      <c r="S529" s="443">
        <f>N534-Q534</f>
        <v>0</v>
      </c>
      <c r="T529" s="424">
        <f>IFERROR((S529/N534),0)</f>
        <v>0</v>
      </c>
      <c r="U529" s="270">
        <v>0</v>
      </c>
      <c r="V529" s="270">
        <v>0</v>
      </c>
      <c r="W529" s="148">
        <f>IFERROR(((V529/U529)*1),0)</f>
        <v>0</v>
      </c>
      <c r="X529" s="425"/>
      <c r="Y529" s="336"/>
    </row>
    <row r="530" spans="1:25" ht="15.75" hidden="1" thickBot="1" x14ac:dyDescent="0.3">
      <c r="A530" s="446"/>
      <c r="B530" s="447"/>
      <c r="C530" s="448"/>
      <c r="D530" s="448"/>
      <c r="E530" s="146" t="s">
        <v>284</v>
      </c>
      <c r="F530" s="233">
        <v>0</v>
      </c>
      <c r="G530" s="233">
        <v>0</v>
      </c>
      <c r="H530" s="147">
        <f t="shared" ref="H530:H533" si="711">F530+G530</f>
        <v>0</v>
      </c>
      <c r="I530" s="217" t="e">
        <f t="shared" ref="I530:I533" si="712">H530/$H$534</f>
        <v>#DIV/0!</v>
      </c>
      <c r="J530" s="270">
        <v>0</v>
      </c>
      <c r="K530" s="270">
        <v>0</v>
      </c>
      <c r="L530" s="269">
        <f t="shared" ref="L530:L533" si="713">J530+K530</f>
        <v>0</v>
      </c>
      <c r="M530" s="217" t="e">
        <f t="shared" ref="M530:M533" si="714">L530/$L$534</f>
        <v>#DIV/0!</v>
      </c>
      <c r="N530" s="449"/>
      <c r="O530" s="270">
        <v>0</v>
      </c>
      <c r="P530" s="270">
        <v>0</v>
      </c>
      <c r="Q530" s="269">
        <f t="shared" ref="Q530:Q533" si="715">O530+P530</f>
        <v>0</v>
      </c>
      <c r="R530" s="217" t="e">
        <f t="shared" ref="R530:R533" si="716">Q530/$Q$534</f>
        <v>#DIV/0!</v>
      </c>
      <c r="S530" s="443"/>
      <c r="T530" s="424"/>
      <c r="U530" s="270">
        <v>0</v>
      </c>
      <c r="V530" s="270">
        <v>0</v>
      </c>
      <c r="W530" s="148">
        <f t="shared" ref="W530:W531" si="717">IFERROR(((V530/U530)*1),0)</f>
        <v>0</v>
      </c>
      <c r="X530" s="427"/>
      <c r="Y530" s="336"/>
    </row>
    <row r="531" spans="1:25" ht="15.75" hidden="1" thickBot="1" x14ac:dyDescent="0.3">
      <c r="A531" s="446"/>
      <c r="B531" s="447"/>
      <c r="C531" s="448"/>
      <c r="D531" s="448"/>
      <c r="E531" s="146" t="s">
        <v>285</v>
      </c>
      <c r="F531" s="233">
        <v>0</v>
      </c>
      <c r="G531" s="233">
        <v>0</v>
      </c>
      <c r="H531" s="147">
        <f t="shared" si="711"/>
        <v>0</v>
      </c>
      <c r="I531" s="217" t="e">
        <f t="shared" si="712"/>
        <v>#DIV/0!</v>
      </c>
      <c r="J531" s="270">
        <v>0</v>
      </c>
      <c r="K531" s="270">
        <v>0</v>
      </c>
      <c r="L531" s="269">
        <f t="shared" si="713"/>
        <v>0</v>
      </c>
      <c r="M531" s="217" t="e">
        <f t="shared" si="714"/>
        <v>#DIV/0!</v>
      </c>
      <c r="N531" s="449"/>
      <c r="O531" s="270">
        <v>0</v>
      </c>
      <c r="P531" s="270">
        <v>0</v>
      </c>
      <c r="Q531" s="269">
        <f t="shared" si="715"/>
        <v>0</v>
      </c>
      <c r="R531" s="217" t="e">
        <f t="shared" si="716"/>
        <v>#DIV/0!</v>
      </c>
      <c r="S531" s="443"/>
      <c r="T531" s="424"/>
      <c r="U531" s="270">
        <v>0</v>
      </c>
      <c r="V531" s="270">
        <v>0</v>
      </c>
      <c r="W531" s="148">
        <f t="shared" si="717"/>
        <v>0</v>
      </c>
      <c r="X531" s="427"/>
      <c r="Y531" s="336"/>
    </row>
    <row r="532" spans="1:25" ht="15.75" hidden="1" thickBot="1" x14ac:dyDescent="0.3">
      <c r="A532" s="446"/>
      <c r="B532" s="447"/>
      <c r="C532" s="448"/>
      <c r="D532" s="448"/>
      <c r="E532" s="146" t="s">
        <v>286</v>
      </c>
      <c r="F532" s="233">
        <v>0</v>
      </c>
      <c r="G532" s="233">
        <v>0</v>
      </c>
      <c r="H532" s="147">
        <f t="shared" si="711"/>
        <v>0</v>
      </c>
      <c r="I532" s="217" t="e">
        <f t="shared" si="712"/>
        <v>#DIV/0!</v>
      </c>
      <c r="J532" s="270">
        <v>0</v>
      </c>
      <c r="K532" s="270">
        <v>0</v>
      </c>
      <c r="L532" s="269">
        <f t="shared" si="713"/>
        <v>0</v>
      </c>
      <c r="M532" s="217" t="e">
        <f t="shared" si="714"/>
        <v>#DIV/0!</v>
      </c>
      <c r="N532" s="449"/>
      <c r="O532" s="270">
        <v>0</v>
      </c>
      <c r="P532" s="270">
        <v>0</v>
      </c>
      <c r="Q532" s="269">
        <f t="shared" si="715"/>
        <v>0</v>
      </c>
      <c r="R532" s="217" t="e">
        <f t="shared" si="716"/>
        <v>#DIV/0!</v>
      </c>
      <c r="S532" s="443"/>
      <c r="T532" s="424"/>
      <c r="U532" s="270">
        <v>0</v>
      </c>
      <c r="V532" s="270">
        <v>0</v>
      </c>
      <c r="W532" s="148">
        <f>IFERROR(((V532/U532)*1),0)</f>
        <v>0</v>
      </c>
      <c r="X532" s="427"/>
      <c r="Y532" s="336"/>
    </row>
    <row r="533" spans="1:25" ht="15.75" hidden="1" thickBot="1" x14ac:dyDescent="0.3">
      <c r="A533" s="446"/>
      <c r="B533" s="447"/>
      <c r="C533" s="448"/>
      <c r="D533" s="448"/>
      <c r="E533" s="146" t="s">
        <v>287</v>
      </c>
      <c r="F533" s="233">
        <v>0</v>
      </c>
      <c r="G533" s="233">
        <v>0</v>
      </c>
      <c r="H533" s="147">
        <f t="shared" si="711"/>
        <v>0</v>
      </c>
      <c r="I533" s="217" t="e">
        <f t="shared" si="712"/>
        <v>#DIV/0!</v>
      </c>
      <c r="J533" s="270">
        <v>0</v>
      </c>
      <c r="K533" s="270">
        <v>0</v>
      </c>
      <c r="L533" s="269">
        <f t="shared" si="713"/>
        <v>0</v>
      </c>
      <c r="M533" s="217" t="e">
        <f t="shared" si="714"/>
        <v>#DIV/0!</v>
      </c>
      <c r="N533" s="449"/>
      <c r="O533" s="270">
        <v>0</v>
      </c>
      <c r="P533" s="270">
        <v>0</v>
      </c>
      <c r="Q533" s="269">
        <f t="shared" si="715"/>
        <v>0</v>
      </c>
      <c r="R533" s="217" t="e">
        <f t="shared" si="716"/>
        <v>#DIV/0!</v>
      </c>
      <c r="S533" s="443"/>
      <c r="T533" s="424"/>
      <c r="U533" s="270">
        <v>0</v>
      </c>
      <c r="V533" s="270">
        <v>0</v>
      </c>
      <c r="W533" s="148">
        <f>IFERROR(((V533/U533)*1),0)</f>
        <v>0</v>
      </c>
      <c r="X533" s="445"/>
      <c r="Y533" s="336"/>
    </row>
    <row r="534" spans="1:25" ht="15.75" hidden="1" thickBot="1" x14ac:dyDescent="0.3">
      <c r="A534" s="434" t="s">
        <v>288</v>
      </c>
      <c r="B534" s="435"/>
      <c r="C534" s="436"/>
      <c r="D534" s="266"/>
      <c r="E534" s="267"/>
      <c r="F534" s="236">
        <f>SUM(F529:F533)</f>
        <v>0</v>
      </c>
      <c r="G534" s="235">
        <f t="shared" ref="G534:H534" si="718">SUM(G529:G533)</f>
        <v>0</v>
      </c>
      <c r="H534" s="150">
        <f t="shared" si="718"/>
        <v>0</v>
      </c>
      <c r="I534" s="218">
        <v>1</v>
      </c>
      <c r="J534" s="204">
        <f t="shared" ref="J534:L534" si="719">SUM(J529:J533)</f>
        <v>0</v>
      </c>
      <c r="K534" s="204">
        <f t="shared" si="719"/>
        <v>0</v>
      </c>
      <c r="L534" s="204">
        <f t="shared" si="719"/>
        <v>0</v>
      </c>
      <c r="M534" s="218">
        <v>1</v>
      </c>
      <c r="N534" s="204">
        <f>N529</f>
        <v>0</v>
      </c>
      <c r="O534" s="204">
        <f t="shared" ref="O534:Q534" si="720">SUM(O529:O533)</f>
        <v>0</v>
      </c>
      <c r="P534" s="204">
        <f t="shared" si="720"/>
        <v>0</v>
      </c>
      <c r="Q534" s="204">
        <f t="shared" si="720"/>
        <v>0</v>
      </c>
      <c r="R534" s="218">
        <v>1</v>
      </c>
      <c r="S534" s="204">
        <f>S529</f>
        <v>0</v>
      </c>
      <c r="T534" s="214">
        <f>T529</f>
        <v>0</v>
      </c>
      <c r="U534" s="208">
        <f>SUM(U529:U533)</f>
        <v>0</v>
      </c>
      <c r="V534" s="209">
        <f>SUM(V529:V533)</f>
        <v>0</v>
      </c>
      <c r="W534" s="151">
        <f>IFERROR(((V534/U534)*1),0)</f>
        <v>0</v>
      </c>
      <c r="X534" s="293">
        <f>IFERROR(((1-(1-T534)*W534)*1),0)</f>
        <v>1</v>
      </c>
      <c r="Y534" s="336"/>
    </row>
    <row r="535" spans="1:25" ht="15.75" hidden="1" thickBot="1" x14ac:dyDescent="0.3">
      <c r="A535" s="446">
        <f>A529+1</f>
        <v>89</v>
      </c>
      <c r="B535" s="447"/>
      <c r="C535" s="448"/>
      <c r="D535" s="448"/>
      <c r="E535" s="146" t="s">
        <v>283</v>
      </c>
      <c r="F535" s="233">
        <v>0</v>
      </c>
      <c r="G535" s="233">
        <v>0</v>
      </c>
      <c r="H535" s="147">
        <f>F535+G535</f>
        <v>0</v>
      </c>
      <c r="I535" s="217" t="e">
        <f>H535/$H$540</f>
        <v>#DIV/0!</v>
      </c>
      <c r="J535" s="270">
        <v>0</v>
      </c>
      <c r="K535" s="270">
        <v>0</v>
      </c>
      <c r="L535" s="269">
        <f>J535+K535</f>
        <v>0</v>
      </c>
      <c r="M535" s="217" t="e">
        <f>L535/$L$540</f>
        <v>#DIV/0!</v>
      </c>
      <c r="N535" s="449">
        <v>0</v>
      </c>
      <c r="O535" s="270">
        <v>0</v>
      </c>
      <c r="P535" s="270">
        <v>0</v>
      </c>
      <c r="Q535" s="269">
        <f>O535+P535</f>
        <v>0</v>
      </c>
      <c r="R535" s="217" t="e">
        <f>Q535/$Q$540</f>
        <v>#DIV/0!</v>
      </c>
      <c r="S535" s="443">
        <f>N540-Q540</f>
        <v>0</v>
      </c>
      <c r="T535" s="424">
        <f>IFERROR((S535/N540),0)</f>
        <v>0</v>
      </c>
      <c r="U535" s="270">
        <v>0</v>
      </c>
      <c r="V535" s="270">
        <v>0</v>
      </c>
      <c r="W535" s="148">
        <f>IFERROR(((V535/U535)*1),0)</f>
        <v>0</v>
      </c>
      <c r="X535" s="425"/>
      <c r="Y535" s="336"/>
    </row>
    <row r="536" spans="1:25" ht="15.75" hidden="1" thickBot="1" x14ac:dyDescent="0.3">
      <c r="A536" s="446"/>
      <c r="B536" s="447"/>
      <c r="C536" s="448"/>
      <c r="D536" s="448"/>
      <c r="E536" s="146" t="s">
        <v>284</v>
      </c>
      <c r="F536" s="233">
        <v>0</v>
      </c>
      <c r="G536" s="233">
        <v>0</v>
      </c>
      <c r="H536" s="147">
        <f t="shared" ref="H536:H539" si="721">F536+G536</f>
        <v>0</v>
      </c>
      <c r="I536" s="217" t="e">
        <f t="shared" ref="I536:I539" si="722">H536/$H$540</f>
        <v>#DIV/0!</v>
      </c>
      <c r="J536" s="270">
        <v>0</v>
      </c>
      <c r="K536" s="270">
        <v>0</v>
      </c>
      <c r="L536" s="269">
        <f t="shared" ref="L536:L539" si="723">J536+K536</f>
        <v>0</v>
      </c>
      <c r="M536" s="217" t="e">
        <f t="shared" ref="M536:M539" si="724">L536/$L$540</f>
        <v>#DIV/0!</v>
      </c>
      <c r="N536" s="449"/>
      <c r="O536" s="270">
        <v>0</v>
      </c>
      <c r="P536" s="270">
        <v>0</v>
      </c>
      <c r="Q536" s="269">
        <f t="shared" ref="Q536:Q539" si="725">O536+P536</f>
        <v>0</v>
      </c>
      <c r="R536" s="217" t="e">
        <f t="shared" ref="R536:R539" si="726">Q536/$Q$540</f>
        <v>#DIV/0!</v>
      </c>
      <c r="S536" s="443"/>
      <c r="T536" s="424"/>
      <c r="U536" s="270">
        <v>0</v>
      </c>
      <c r="V536" s="270">
        <v>0</v>
      </c>
      <c r="W536" s="148">
        <f t="shared" ref="W536:W537" si="727">IFERROR(((V536/U536)*1),0)</f>
        <v>0</v>
      </c>
      <c r="X536" s="427"/>
      <c r="Y536" s="336"/>
    </row>
    <row r="537" spans="1:25" ht="15.75" hidden="1" thickBot="1" x14ac:dyDescent="0.3">
      <c r="A537" s="446"/>
      <c r="B537" s="447"/>
      <c r="C537" s="448"/>
      <c r="D537" s="448"/>
      <c r="E537" s="146" t="s">
        <v>285</v>
      </c>
      <c r="F537" s="233">
        <v>0</v>
      </c>
      <c r="G537" s="233">
        <v>0</v>
      </c>
      <c r="H537" s="147">
        <f t="shared" si="721"/>
        <v>0</v>
      </c>
      <c r="I537" s="217" t="e">
        <f t="shared" si="722"/>
        <v>#DIV/0!</v>
      </c>
      <c r="J537" s="270">
        <v>0</v>
      </c>
      <c r="K537" s="270">
        <v>0</v>
      </c>
      <c r="L537" s="269">
        <f t="shared" si="723"/>
        <v>0</v>
      </c>
      <c r="M537" s="217" t="e">
        <f t="shared" si="724"/>
        <v>#DIV/0!</v>
      </c>
      <c r="N537" s="449"/>
      <c r="O537" s="270">
        <v>0</v>
      </c>
      <c r="P537" s="270">
        <v>0</v>
      </c>
      <c r="Q537" s="269">
        <f t="shared" si="725"/>
        <v>0</v>
      </c>
      <c r="R537" s="217" t="e">
        <f t="shared" si="726"/>
        <v>#DIV/0!</v>
      </c>
      <c r="S537" s="443"/>
      <c r="T537" s="424"/>
      <c r="U537" s="270">
        <v>0</v>
      </c>
      <c r="V537" s="270">
        <v>0</v>
      </c>
      <c r="W537" s="148">
        <f t="shared" si="727"/>
        <v>0</v>
      </c>
      <c r="X537" s="427"/>
      <c r="Y537" s="336"/>
    </row>
    <row r="538" spans="1:25" ht="15.75" hidden="1" thickBot="1" x14ac:dyDescent="0.3">
      <c r="A538" s="446"/>
      <c r="B538" s="447"/>
      <c r="C538" s="448"/>
      <c r="D538" s="448"/>
      <c r="E538" s="146" t="s">
        <v>286</v>
      </c>
      <c r="F538" s="233">
        <v>0</v>
      </c>
      <c r="G538" s="233">
        <v>0</v>
      </c>
      <c r="H538" s="147">
        <f t="shared" si="721"/>
        <v>0</v>
      </c>
      <c r="I538" s="217" t="e">
        <f t="shared" si="722"/>
        <v>#DIV/0!</v>
      </c>
      <c r="J538" s="270">
        <v>0</v>
      </c>
      <c r="K538" s="270">
        <v>0</v>
      </c>
      <c r="L538" s="269">
        <f t="shared" si="723"/>
        <v>0</v>
      </c>
      <c r="M538" s="217" t="e">
        <f t="shared" si="724"/>
        <v>#DIV/0!</v>
      </c>
      <c r="N538" s="449"/>
      <c r="O538" s="270">
        <v>0</v>
      </c>
      <c r="P538" s="270">
        <v>0</v>
      </c>
      <c r="Q538" s="269">
        <f t="shared" si="725"/>
        <v>0</v>
      </c>
      <c r="R538" s="217" t="e">
        <f t="shared" si="726"/>
        <v>#DIV/0!</v>
      </c>
      <c r="S538" s="443"/>
      <c r="T538" s="424"/>
      <c r="U538" s="270">
        <v>0</v>
      </c>
      <c r="V538" s="270">
        <v>0</v>
      </c>
      <c r="W538" s="148">
        <f>IFERROR(((V538/U538)*1),0)</f>
        <v>0</v>
      </c>
      <c r="X538" s="427"/>
      <c r="Y538" s="336"/>
    </row>
    <row r="539" spans="1:25" ht="15.75" hidden="1" thickBot="1" x14ac:dyDescent="0.3">
      <c r="A539" s="446"/>
      <c r="B539" s="447"/>
      <c r="C539" s="448"/>
      <c r="D539" s="448"/>
      <c r="E539" s="146" t="s">
        <v>287</v>
      </c>
      <c r="F539" s="233">
        <v>0</v>
      </c>
      <c r="G539" s="233">
        <v>0</v>
      </c>
      <c r="H539" s="147">
        <f t="shared" si="721"/>
        <v>0</v>
      </c>
      <c r="I539" s="217" t="e">
        <f t="shared" si="722"/>
        <v>#DIV/0!</v>
      </c>
      <c r="J539" s="270">
        <v>0</v>
      </c>
      <c r="K539" s="270">
        <v>0</v>
      </c>
      <c r="L539" s="269">
        <f t="shared" si="723"/>
        <v>0</v>
      </c>
      <c r="M539" s="217" t="e">
        <f t="shared" si="724"/>
        <v>#DIV/0!</v>
      </c>
      <c r="N539" s="449"/>
      <c r="O539" s="270">
        <v>0</v>
      </c>
      <c r="P539" s="270">
        <v>0</v>
      </c>
      <c r="Q539" s="269">
        <f t="shared" si="725"/>
        <v>0</v>
      </c>
      <c r="R539" s="217" t="e">
        <f t="shared" si="726"/>
        <v>#DIV/0!</v>
      </c>
      <c r="S539" s="443"/>
      <c r="T539" s="424"/>
      <c r="U539" s="270">
        <v>0</v>
      </c>
      <c r="V539" s="270">
        <v>0</v>
      </c>
      <c r="W539" s="148">
        <f>IFERROR(((V539/U539)*1),0)</f>
        <v>0</v>
      </c>
      <c r="X539" s="445"/>
      <c r="Y539" s="336"/>
    </row>
    <row r="540" spans="1:25" ht="15.75" hidden="1" thickBot="1" x14ac:dyDescent="0.3">
      <c r="A540" s="434" t="s">
        <v>288</v>
      </c>
      <c r="B540" s="435"/>
      <c r="C540" s="436"/>
      <c r="D540" s="266"/>
      <c r="E540" s="267"/>
      <c r="F540" s="236">
        <f>SUM(F535:F539)</f>
        <v>0</v>
      </c>
      <c r="G540" s="235">
        <f t="shared" ref="G540:H540" si="728">SUM(G535:G539)</f>
        <v>0</v>
      </c>
      <c r="H540" s="150">
        <f t="shared" si="728"/>
        <v>0</v>
      </c>
      <c r="I540" s="218">
        <v>1</v>
      </c>
      <c r="J540" s="204">
        <f t="shared" ref="J540:L540" si="729">SUM(J535:J539)</f>
        <v>0</v>
      </c>
      <c r="K540" s="204">
        <f t="shared" si="729"/>
        <v>0</v>
      </c>
      <c r="L540" s="204">
        <f t="shared" si="729"/>
        <v>0</v>
      </c>
      <c r="M540" s="218">
        <v>1</v>
      </c>
      <c r="N540" s="204">
        <f>N535</f>
        <v>0</v>
      </c>
      <c r="O540" s="204">
        <f t="shared" ref="O540:Q540" si="730">SUM(O535:O539)</f>
        <v>0</v>
      </c>
      <c r="P540" s="204">
        <f t="shared" si="730"/>
        <v>0</v>
      </c>
      <c r="Q540" s="204">
        <f t="shared" si="730"/>
        <v>0</v>
      </c>
      <c r="R540" s="218">
        <v>1</v>
      </c>
      <c r="S540" s="204">
        <f>S535</f>
        <v>0</v>
      </c>
      <c r="T540" s="214">
        <f>T535</f>
        <v>0</v>
      </c>
      <c r="U540" s="208">
        <f>SUM(U535:U539)</f>
        <v>0</v>
      </c>
      <c r="V540" s="209">
        <f>SUM(V535:V539)</f>
        <v>0</v>
      </c>
      <c r="W540" s="151">
        <f>IFERROR(((V540/U540)*1),0)</f>
        <v>0</v>
      </c>
      <c r="X540" s="293">
        <f>IFERROR(((1-(1-T540)*W540)*1),0)</f>
        <v>1</v>
      </c>
      <c r="Y540" s="336"/>
    </row>
    <row r="541" spans="1:25" ht="15.75" hidden="1" thickBot="1" x14ac:dyDescent="0.3">
      <c r="A541" s="446">
        <f>A535+1</f>
        <v>90</v>
      </c>
      <c r="B541" s="447"/>
      <c r="C541" s="448"/>
      <c r="D541" s="448"/>
      <c r="E541" s="146" t="s">
        <v>283</v>
      </c>
      <c r="F541" s="233">
        <v>0</v>
      </c>
      <c r="G541" s="233">
        <v>0</v>
      </c>
      <c r="H541" s="147">
        <f>F541+G541</f>
        <v>0</v>
      </c>
      <c r="I541" s="217" t="e">
        <f>H541/$H$546</f>
        <v>#DIV/0!</v>
      </c>
      <c r="J541" s="270">
        <v>0</v>
      </c>
      <c r="K541" s="270">
        <v>0</v>
      </c>
      <c r="L541" s="269">
        <f>J541+K541</f>
        <v>0</v>
      </c>
      <c r="M541" s="217" t="e">
        <f>L541/$L$546</f>
        <v>#DIV/0!</v>
      </c>
      <c r="N541" s="449">
        <v>0</v>
      </c>
      <c r="O541" s="270">
        <v>0</v>
      </c>
      <c r="P541" s="270">
        <v>0</v>
      </c>
      <c r="Q541" s="269">
        <f>O541+P541</f>
        <v>0</v>
      </c>
      <c r="R541" s="217" t="e">
        <f>Q541/$Q$546</f>
        <v>#DIV/0!</v>
      </c>
      <c r="S541" s="443">
        <f>N546-Q546</f>
        <v>0</v>
      </c>
      <c r="T541" s="424">
        <f>IFERROR((S541/N546),0)</f>
        <v>0</v>
      </c>
      <c r="U541" s="270">
        <v>0</v>
      </c>
      <c r="V541" s="270">
        <v>0</v>
      </c>
      <c r="W541" s="148">
        <f>IFERROR(((V541/U541)*1),0)</f>
        <v>0</v>
      </c>
      <c r="X541" s="425"/>
      <c r="Y541" s="336"/>
    </row>
    <row r="542" spans="1:25" ht="15.75" hidden="1" thickBot="1" x14ac:dyDescent="0.3">
      <c r="A542" s="446"/>
      <c r="B542" s="447"/>
      <c r="C542" s="448"/>
      <c r="D542" s="448"/>
      <c r="E542" s="146" t="s">
        <v>284</v>
      </c>
      <c r="F542" s="233">
        <v>0</v>
      </c>
      <c r="G542" s="233">
        <v>0</v>
      </c>
      <c r="H542" s="147">
        <f t="shared" ref="H542:H545" si="731">F542+G542</f>
        <v>0</v>
      </c>
      <c r="I542" s="217" t="e">
        <f t="shared" ref="I542:I545" si="732">H542/$H$546</f>
        <v>#DIV/0!</v>
      </c>
      <c r="J542" s="270">
        <v>0</v>
      </c>
      <c r="K542" s="270">
        <v>0</v>
      </c>
      <c r="L542" s="269">
        <f t="shared" ref="L542:L545" si="733">J542+K542</f>
        <v>0</v>
      </c>
      <c r="M542" s="217" t="e">
        <f t="shared" ref="M542:M545" si="734">L542/$L$546</f>
        <v>#DIV/0!</v>
      </c>
      <c r="N542" s="449"/>
      <c r="O542" s="270">
        <v>0</v>
      </c>
      <c r="P542" s="270">
        <v>0</v>
      </c>
      <c r="Q542" s="269">
        <f t="shared" ref="Q542:Q545" si="735">O542+P542</f>
        <v>0</v>
      </c>
      <c r="R542" s="217" t="e">
        <f t="shared" ref="R542:R545" si="736">Q542/$Q$546</f>
        <v>#DIV/0!</v>
      </c>
      <c r="S542" s="443"/>
      <c r="T542" s="424"/>
      <c r="U542" s="270">
        <v>0</v>
      </c>
      <c r="V542" s="270">
        <v>0</v>
      </c>
      <c r="W542" s="148">
        <f t="shared" ref="W542:W543" si="737">IFERROR(((V542/U542)*1),0)</f>
        <v>0</v>
      </c>
      <c r="X542" s="427"/>
      <c r="Y542" s="336"/>
    </row>
    <row r="543" spans="1:25" ht="15.75" hidden="1" thickBot="1" x14ac:dyDescent="0.3">
      <c r="A543" s="446"/>
      <c r="B543" s="447"/>
      <c r="C543" s="448"/>
      <c r="D543" s="448"/>
      <c r="E543" s="146" t="s">
        <v>285</v>
      </c>
      <c r="F543" s="233">
        <v>0</v>
      </c>
      <c r="G543" s="233">
        <v>0</v>
      </c>
      <c r="H543" s="147">
        <f t="shared" si="731"/>
        <v>0</v>
      </c>
      <c r="I543" s="217" t="e">
        <f t="shared" si="732"/>
        <v>#DIV/0!</v>
      </c>
      <c r="J543" s="270">
        <v>0</v>
      </c>
      <c r="K543" s="270">
        <v>0</v>
      </c>
      <c r="L543" s="269">
        <f t="shared" si="733"/>
        <v>0</v>
      </c>
      <c r="M543" s="217" t="e">
        <f t="shared" si="734"/>
        <v>#DIV/0!</v>
      </c>
      <c r="N543" s="449"/>
      <c r="O543" s="270">
        <v>0</v>
      </c>
      <c r="P543" s="270">
        <v>0</v>
      </c>
      <c r="Q543" s="269">
        <f t="shared" si="735"/>
        <v>0</v>
      </c>
      <c r="R543" s="217" t="e">
        <f t="shared" si="736"/>
        <v>#DIV/0!</v>
      </c>
      <c r="S543" s="443"/>
      <c r="T543" s="424"/>
      <c r="U543" s="270">
        <v>0</v>
      </c>
      <c r="V543" s="270">
        <v>0</v>
      </c>
      <c r="W543" s="148">
        <f t="shared" si="737"/>
        <v>0</v>
      </c>
      <c r="X543" s="427"/>
      <c r="Y543" s="336"/>
    </row>
    <row r="544" spans="1:25" ht="15.75" hidden="1" thickBot="1" x14ac:dyDescent="0.3">
      <c r="A544" s="446"/>
      <c r="B544" s="447"/>
      <c r="C544" s="448"/>
      <c r="D544" s="448"/>
      <c r="E544" s="146" t="s">
        <v>286</v>
      </c>
      <c r="F544" s="233">
        <v>0</v>
      </c>
      <c r="G544" s="233">
        <v>0</v>
      </c>
      <c r="H544" s="147">
        <f t="shared" si="731"/>
        <v>0</v>
      </c>
      <c r="I544" s="217" t="e">
        <f t="shared" si="732"/>
        <v>#DIV/0!</v>
      </c>
      <c r="J544" s="270">
        <v>0</v>
      </c>
      <c r="K544" s="270">
        <v>0</v>
      </c>
      <c r="L544" s="269">
        <f t="shared" si="733"/>
        <v>0</v>
      </c>
      <c r="M544" s="217" t="e">
        <f t="shared" si="734"/>
        <v>#DIV/0!</v>
      </c>
      <c r="N544" s="449"/>
      <c r="O544" s="270">
        <v>0</v>
      </c>
      <c r="P544" s="270">
        <v>0</v>
      </c>
      <c r="Q544" s="269">
        <f t="shared" si="735"/>
        <v>0</v>
      </c>
      <c r="R544" s="217" t="e">
        <f t="shared" si="736"/>
        <v>#DIV/0!</v>
      </c>
      <c r="S544" s="443"/>
      <c r="T544" s="424"/>
      <c r="U544" s="270">
        <v>0</v>
      </c>
      <c r="V544" s="270">
        <v>0</v>
      </c>
      <c r="W544" s="148">
        <f>IFERROR(((V544/U544)*1),0)</f>
        <v>0</v>
      </c>
      <c r="X544" s="427"/>
      <c r="Y544" s="336"/>
    </row>
    <row r="545" spans="1:25" ht="15.75" hidden="1" thickBot="1" x14ac:dyDescent="0.3">
      <c r="A545" s="446"/>
      <c r="B545" s="447"/>
      <c r="C545" s="448"/>
      <c r="D545" s="448"/>
      <c r="E545" s="146" t="s">
        <v>287</v>
      </c>
      <c r="F545" s="233">
        <v>0</v>
      </c>
      <c r="G545" s="233">
        <v>0</v>
      </c>
      <c r="H545" s="147">
        <f t="shared" si="731"/>
        <v>0</v>
      </c>
      <c r="I545" s="217" t="e">
        <f t="shared" si="732"/>
        <v>#DIV/0!</v>
      </c>
      <c r="J545" s="270">
        <v>0</v>
      </c>
      <c r="K545" s="270">
        <v>0</v>
      </c>
      <c r="L545" s="269">
        <f t="shared" si="733"/>
        <v>0</v>
      </c>
      <c r="M545" s="217" t="e">
        <f t="shared" si="734"/>
        <v>#DIV/0!</v>
      </c>
      <c r="N545" s="449"/>
      <c r="O545" s="270">
        <v>0</v>
      </c>
      <c r="P545" s="270">
        <v>0</v>
      </c>
      <c r="Q545" s="269">
        <f t="shared" si="735"/>
        <v>0</v>
      </c>
      <c r="R545" s="217" t="e">
        <f t="shared" si="736"/>
        <v>#DIV/0!</v>
      </c>
      <c r="S545" s="443"/>
      <c r="T545" s="424"/>
      <c r="U545" s="270">
        <v>0</v>
      </c>
      <c r="V545" s="270">
        <v>0</v>
      </c>
      <c r="W545" s="148">
        <f>IFERROR(((V545/U545)*1),0)</f>
        <v>0</v>
      </c>
      <c r="X545" s="445"/>
      <c r="Y545" s="336"/>
    </row>
    <row r="546" spans="1:25" ht="15.75" hidden="1" thickBot="1" x14ac:dyDescent="0.3">
      <c r="A546" s="434" t="s">
        <v>288</v>
      </c>
      <c r="B546" s="435"/>
      <c r="C546" s="436"/>
      <c r="D546" s="266"/>
      <c r="E546" s="267"/>
      <c r="F546" s="236">
        <f>SUM(F541:F545)</f>
        <v>0</v>
      </c>
      <c r="G546" s="235">
        <f t="shared" ref="G546:H546" si="738">SUM(G541:G545)</f>
        <v>0</v>
      </c>
      <c r="H546" s="150">
        <f t="shared" si="738"/>
        <v>0</v>
      </c>
      <c r="I546" s="218">
        <v>1</v>
      </c>
      <c r="J546" s="204">
        <f t="shared" ref="J546:L546" si="739">SUM(J541:J545)</f>
        <v>0</v>
      </c>
      <c r="K546" s="204">
        <f t="shared" si="739"/>
        <v>0</v>
      </c>
      <c r="L546" s="204">
        <f t="shared" si="739"/>
        <v>0</v>
      </c>
      <c r="M546" s="218">
        <v>1</v>
      </c>
      <c r="N546" s="204">
        <f>N541</f>
        <v>0</v>
      </c>
      <c r="O546" s="204">
        <f t="shared" ref="O546:Q546" si="740">SUM(O541:O545)</f>
        <v>0</v>
      </c>
      <c r="P546" s="204">
        <f t="shared" si="740"/>
        <v>0</v>
      </c>
      <c r="Q546" s="204">
        <f t="shared" si="740"/>
        <v>0</v>
      </c>
      <c r="R546" s="218">
        <v>1</v>
      </c>
      <c r="S546" s="204">
        <f>S541</f>
        <v>0</v>
      </c>
      <c r="T546" s="214">
        <f>T541</f>
        <v>0</v>
      </c>
      <c r="U546" s="208">
        <f>SUM(U541:U545)</f>
        <v>0</v>
      </c>
      <c r="V546" s="209">
        <f>SUM(V541:V545)</f>
        <v>0</v>
      </c>
      <c r="W546" s="151">
        <f>IFERROR(((V546/U546)*1),0)</f>
        <v>0</v>
      </c>
      <c r="X546" s="293">
        <f>IFERROR(((1-(1-T546)*W546)*1),0)</f>
        <v>1</v>
      </c>
      <c r="Y546" s="336"/>
    </row>
    <row r="547" spans="1:25" ht="15.75" hidden="1" thickBot="1" x14ac:dyDescent="0.3">
      <c r="A547" s="446">
        <f>A541+1</f>
        <v>91</v>
      </c>
      <c r="B547" s="447"/>
      <c r="C547" s="448"/>
      <c r="D547" s="448"/>
      <c r="E547" s="146" t="s">
        <v>283</v>
      </c>
      <c r="F547" s="233">
        <v>0</v>
      </c>
      <c r="G547" s="233">
        <v>0</v>
      </c>
      <c r="H547" s="147">
        <f>F547+G547</f>
        <v>0</v>
      </c>
      <c r="I547" s="217" t="e">
        <f>H547/$H$552</f>
        <v>#DIV/0!</v>
      </c>
      <c r="J547" s="270">
        <v>0</v>
      </c>
      <c r="K547" s="270">
        <v>0</v>
      </c>
      <c r="L547" s="269">
        <f>J547+K547</f>
        <v>0</v>
      </c>
      <c r="M547" s="217" t="e">
        <f>L547/$L$552</f>
        <v>#DIV/0!</v>
      </c>
      <c r="N547" s="449">
        <v>0</v>
      </c>
      <c r="O547" s="270">
        <v>0</v>
      </c>
      <c r="P547" s="270">
        <v>0</v>
      </c>
      <c r="Q547" s="269">
        <f>O547+P547</f>
        <v>0</v>
      </c>
      <c r="R547" s="217" t="e">
        <f>Q547/$Q$552</f>
        <v>#DIV/0!</v>
      </c>
      <c r="S547" s="443">
        <f>N552-Q552</f>
        <v>0</v>
      </c>
      <c r="T547" s="424">
        <f>IFERROR((S547/N552),0)</f>
        <v>0</v>
      </c>
      <c r="U547" s="270">
        <v>0</v>
      </c>
      <c r="V547" s="270">
        <v>0</v>
      </c>
      <c r="W547" s="148">
        <f>IFERROR(((V547/U547)*1),0)</f>
        <v>0</v>
      </c>
      <c r="X547" s="425"/>
      <c r="Y547" s="336"/>
    </row>
    <row r="548" spans="1:25" ht="15.75" hidden="1" thickBot="1" x14ac:dyDescent="0.3">
      <c r="A548" s="446"/>
      <c r="B548" s="447"/>
      <c r="C548" s="448"/>
      <c r="D548" s="448"/>
      <c r="E548" s="146" t="s">
        <v>284</v>
      </c>
      <c r="F548" s="233">
        <v>0</v>
      </c>
      <c r="G548" s="233">
        <v>0</v>
      </c>
      <c r="H548" s="147">
        <f t="shared" ref="H548:H551" si="741">F548+G548</f>
        <v>0</v>
      </c>
      <c r="I548" s="217" t="e">
        <f t="shared" ref="I548:I551" si="742">H548/$H$552</f>
        <v>#DIV/0!</v>
      </c>
      <c r="J548" s="270">
        <v>0</v>
      </c>
      <c r="K548" s="270">
        <v>0</v>
      </c>
      <c r="L548" s="269">
        <f t="shared" ref="L548:L551" si="743">J548+K548</f>
        <v>0</v>
      </c>
      <c r="M548" s="217" t="e">
        <f t="shared" ref="M548:M551" si="744">L548/$L$552</f>
        <v>#DIV/0!</v>
      </c>
      <c r="N548" s="449"/>
      <c r="O548" s="270">
        <v>0</v>
      </c>
      <c r="P548" s="270">
        <v>0</v>
      </c>
      <c r="Q548" s="269">
        <f t="shared" ref="Q548:Q551" si="745">O548+P548</f>
        <v>0</v>
      </c>
      <c r="R548" s="217" t="e">
        <f t="shared" ref="R548:R551" si="746">Q548/$Q$552</f>
        <v>#DIV/0!</v>
      </c>
      <c r="S548" s="443"/>
      <c r="T548" s="424"/>
      <c r="U548" s="270">
        <v>0</v>
      </c>
      <c r="V548" s="270">
        <v>0</v>
      </c>
      <c r="W548" s="148">
        <f t="shared" ref="W548:W549" si="747">IFERROR(((V548/U548)*1),0)</f>
        <v>0</v>
      </c>
      <c r="X548" s="427"/>
      <c r="Y548" s="336"/>
    </row>
    <row r="549" spans="1:25" ht="15.75" hidden="1" thickBot="1" x14ac:dyDescent="0.3">
      <c r="A549" s="446"/>
      <c r="B549" s="447"/>
      <c r="C549" s="448"/>
      <c r="D549" s="448"/>
      <c r="E549" s="146" t="s">
        <v>285</v>
      </c>
      <c r="F549" s="233">
        <v>0</v>
      </c>
      <c r="G549" s="233">
        <v>0</v>
      </c>
      <c r="H549" s="147">
        <f t="shared" si="741"/>
        <v>0</v>
      </c>
      <c r="I549" s="217" t="e">
        <f t="shared" si="742"/>
        <v>#DIV/0!</v>
      </c>
      <c r="J549" s="270">
        <v>0</v>
      </c>
      <c r="K549" s="270">
        <v>0</v>
      </c>
      <c r="L549" s="269">
        <f t="shared" si="743"/>
        <v>0</v>
      </c>
      <c r="M549" s="217" t="e">
        <f t="shared" si="744"/>
        <v>#DIV/0!</v>
      </c>
      <c r="N549" s="449"/>
      <c r="O549" s="270">
        <v>0</v>
      </c>
      <c r="P549" s="270">
        <v>0</v>
      </c>
      <c r="Q549" s="269">
        <f t="shared" si="745"/>
        <v>0</v>
      </c>
      <c r="R549" s="217" t="e">
        <f t="shared" si="746"/>
        <v>#DIV/0!</v>
      </c>
      <c r="S549" s="443"/>
      <c r="T549" s="424"/>
      <c r="U549" s="270">
        <v>0</v>
      </c>
      <c r="V549" s="270">
        <v>0</v>
      </c>
      <c r="W549" s="148">
        <f t="shared" si="747"/>
        <v>0</v>
      </c>
      <c r="X549" s="427"/>
      <c r="Y549" s="336"/>
    </row>
    <row r="550" spans="1:25" ht="15.75" hidden="1" thickBot="1" x14ac:dyDescent="0.3">
      <c r="A550" s="446"/>
      <c r="B550" s="447"/>
      <c r="C550" s="448"/>
      <c r="D550" s="448"/>
      <c r="E550" s="146" t="s">
        <v>286</v>
      </c>
      <c r="F550" s="233">
        <v>0</v>
      </c>
      <c r="G550" s="233">
        <v>0</v>
      </c>
      <c r="H550" s="147">
        <f t="shared" si="741"/>
        <v>0</v>
      </c>
      <c r="I550" s="217" t="e">
        <f t="shared" si="742"/>
        <v>#DIV/0!</v>
      </c>
      <c r="J550" s="270">
        <v>0</v>
      </c>
      <c r="K550" s="270">
        <v>0</v>
      </c>
      <c r="L550" s="269">
        <f t="shared" si="743"/>
        <v>0</v>
      </c>
      <c r="M550" s="217" t="e">
        <f t="shared" si="744"/>
        <v>#DIV/0!</v>
      </c>
      <c r="N550" s="449"/>
      <c r="O550" s="270">
        <v>0</v>
      </c>
      <c r="P550" s="270">
        <v>0</v>
      </c>
      <c r="Q550" s="269">
        <f t="shared" si="745"/>
        <v>0</v>
      </c>
      <c r="R550" s="217" t="e">
        <f t="shared" si="746"/>
        <v>#DIV/0!</v>
      </c>
      <c r="S550" s="443"/>
      <c r="T550" s="424"/>
      <c r="U550" s="270">
        <v>0</v>
      </c>
      <c r="V550" s="270">
        <v>0</v>
      </c>
      <c r="W550" s="148">
        <f>IFERROR(((V550/U550)*1),0)</f>
        <v>0</v>
      </c>
      <c r="X550" s="427"/>
      <c r="Y550" s="336"/>
    </row>
    <row r="551" spans="1:25" ht="15.75" hidden="1" thickBot="1" x14ac:dyDescent="0.3">
      <c r="A551" s="446"/>
      <c r="B551" s="447"/>
      <c r="C551" s="448"/>
      <c r="D551" s="448"/>
      <c r="E551" s="146" t="s">
        <v>287</v>
      </c>
      <c r="F551" s="233">
        <v>0</v>
      </c>
      <c r="G551" s="233">
        <v>0</v>
      </c>
      <c r="H551" s="147">
        <f t="shared" si="741"/>
        <v>0</v>
      </c>
      <c r="I551" s="217" t="e">
        <f t="shared" si="742"/>
        <v>#DIV/0!</v>
      </c>
      <c r="J551" s="270">
        <v>0</v>
      </c>
      <c r="K551" s="270">
        <v>0</v>
      </c>
      <c r="L551" s="269">
        <f t="shared" si="743"/>
        <v>0</v>
      </c>
      <c r="M551" s="217" t="e">
        <f t="shared" si="744"/>
        <v>#DIV/0!</v>
      </c>
      <c r="N551" s="449"/>
      <c r="O551" s="270">
        <v>0</v>
      </c>
      <c r="P551" s="270">
        <v>0</v>
      </c>
      <c r="Q551" s="269">
        <f t="shared" si="745"/>
        <v>0</v>
      </c>
      <c r="R551" s="217" t="e">
        <f t="shared" si="746"/>
        <v>#DIV/0!</v>
      </c>
      <c r="S551" s="443"/>
      <c r="T551" s="424"/>
      <c r="U551" s="270">
        <v>0</v>
      </c>
      <c r="V551" s="270">
        <v>0</v>
      </c>
      <c r="W551" s="148">
        <f>IFERROR(((V551/U551)*1),0)</f>
        <v>0</v>
      </c>
      <c r="X551" s="445"/>
      <c r="Y551" s="336"/>
    </row>
    <row r="552" spans="1:25" ht="15.75" hidden="1" thickBot="1" x14ac:dyDescent="0.3">
      <c r="A552" s="434" t="s">
        <v>288</v>
      </c>
      <c r="B552" s="435"/>
      <c r="C552" s="436"/>
      <c r="D552" s="266"/>
      <c r="E552" s="267"/>
      <c r="F552" s="236">
        <f>SUM(F547:F551)</f>
        <v>0</v>
      </c>
      <c r="G552" s="235">
        <f t="shared" ref="G552:H552" si="748">SUM(G547:G551)</f>
        <v>0</v>
      </c>
      <c r="H552" s="150">
        <f t="shared" si="748"/>
        <v>0</v>
      </c>
      <c r="I552" s="218">
        <v>1</v>
      </c>
      <c r="J552" s="204">
        <f t="shared" ref="J552:L552" si="749">SUM(J547:J551)</f>
        <v>0</v>
      </c>
      <c r="K552" s="204">
        <f t="shared" si="749"/>
        <v>0</v>
      </c>
      <c r="L552" s="204">
        <f t="shared" si="749"/>
        <v>0</v>
      </c>
      <c r="M552" s="218">
        <v>1</v>
      </c>
      <c r="N552" s="204">
        <f>N547</f>
        <v>0</v>
      </c>
      <c r="O552" s="204">
        <f t="shared" ref="O552:Q552" si="750">SUM(O547:O551)</f>
        <v>0</v>
      </c>
      <c r="P552" s="204">
        <f t="shared" si="750"/>
        <v>0</v>
      </c>
      <c r="Q552" s="204">
        <f t="shared" si="750"/>
        <v>0</v>
      </c>
      <c r="R552" s="218">
        <v>1</v>
      </c>
      <c r="S552" s="204">
        <f>S547</f>
        <v>0</v>
      </c>
      <c r="T552" s="214">
        <f>T547</f>
        <v>0</v>
      </c>
      <c r="U552" s="208">
        <f>SUM(U547:U551)</f>
        <v>0</v>
      </c>
      <c r="V552" s="209">
        <f>SUM(V547:V551)</f>
        <v>0</v>
      </c>
      <c r="W552" s="151">
        <f>IFERROR(((V552/U552)*1),0)</f>
        <v>0</v>
      </c>
      <c r="X552" s="293">
        <f>IFERROR(((1-(1-T552)*W552)*1),0)</f>
        <v>1</v>
      </c>
      <c r="Y552" s="336"/>
    </row>
    <row r="553" spans="1:25" ht="15.75" hidden="1" thickBot="1" x14ac:dyDescent="0.3">
      <c r="A553" s="446">
        <f>A547+1</f>
        <v>92</v>
      </c>
      <c r="B553" s="447"/>
      <c r="C553" s="448"/>
      <c r="D553" s="448"/>
      <c r="E553" s="146" t="s">
        <v>283</v>
      </c>
      <c r="F553" s="233">
        <v>0</v>
      </c>
      <c r="G553" s="233">
        <v>0</v>
      </c>
      <c r="H553" s="147">
        <f>F553+G553</f>
        <v>0</v>
      </c>
      <c r="I553" s="217" t="e">
        <f>H553/$H$558</f>
        <v>#DIV/0!</v>
      </c>
      <c r="J553" s="270">
        <v>0</v>
      </c>
      <c r="K553" s="270">
        <v>0</v>
      </c>
      <c r="L553" s="269">
        <f>J553+K553</f>
        <v>0</v>
      </c>
      <c r="M553" s="217" t="e">
        <f>L553/$L$558</f>
        <v>#DIV/0!</v>
      </c>
      <c r="N553" s="449">
        <v>0</v>
      </c>
      <c r="O553" s="270">
        <v>0</v>
      </c>
      <c r="P553" s="270">
        <v>0</v>
      </c>
      <c r="Q553" s="269">
        <f>O553+P553</f>
        <v>0</v>
      </c>
      <c r="R553" s="217" t="e">
        <f>Q553/$Q$558</f>
        <v>#DIV/0!</v>
      </c>
      <c r="S553" s="443">
        <f>N558-Q558</f>
        <v>0</v>
      </c>
      <c r="T553" s="424">
        <f>IFERROR((S553/N558),0)</f>
        <v>0</v>
      </c>
      <c r="U553" s="270">
        <v>0</v>
      </c>
      <c r="V553" s="270">
        <v>0</v>
      </c>
      <c r="W553" s="148">
        <f>IFERROR(((V553/U553)*1),0)</f>
        <v>0</v>
      </c>
      <c r="X553" s="425"/>
      <c r="Y553" s="336"/>
    </row>
    <row r="554" spans="1:25" ht="15.75" hidden="1" thickBot="1" x14ac:dyDescent="0.3">
      <c r="A554" s="446"/>
      <c r="B554" s="447"/>
      <c r="C554" s="448"/>
      <c r="D554" s="448"/>
      <c r="E554" s="146" t="s">
        <v>284</v>
      </c>
      <c r="F554" s="233">
        <v>0</v>
      </c>
      <c r="G554" s="233">
        <v>0</v>
      </c>
      <c r="H554" s="147">
        <f t="shared" ref="H554:H557" si="751">F554+G554</f>
        <v>0</v>
      </c>
      <c r="I554" s="217" t="e">
        <f t="shared" ref="I554:I557" si="752">H554/$H$558</f>
        <v>#DIV/0!</v>
      </c>
      <c r="J554" s="270">
        <v>0</v>
      </c>
      <c r="K554" s="270">
        <v>0</v>
      </c>
      <c r="L554" s="269">
        <f t="shared" ref="L554:L557" si="753">J554+K554</f>
        <v>0</v>
      </c>
      <c r="M554" s="217" t="e">
        <f t="shared" ref="M554:M557" si="754">L554/$L$558</f>
        <v>#DIV/0!</v>
      </c>
      <c r="N554" s="449"/>
      <c r="O554" s="270">
        <v>0</v>
      </c>
      <c r="P554" s="270">
        <v>0</v>
      </c>
      <c r="Q554" s="269">
        <f t="shared" ref="Q554:Q557" si="755">O554+P554</f>
        <v>0</v>
      </c>
      <c r="R554" s="217" t="e">
        <f t="shared" ref="R554:R557" si="756">Q554/$Q$558</f>
        <v>#DIV/0!</v>
      </c>
      <c r="S554" s="443"/>
      <c r="T554" s="424"/>
      <c r="U554" s="270">
        <v>0</v>
      </c>
      <c r="V554" s="270">
        <v>0</v>
      </c>
      <c r="W554" s="148">
        <f t="shared" ref="W554:W555" si="757">IFERROR(((V554/U554)*1),0)</f>
        <v>0</v>
      </c>
      <c r="X554" s="427"/>
      <c r="Y554" s="336"/>
    </row>
    <row r="555" spans="1:25" ht="15.75" hidden="1" thickBot="1" x14ac:dyDescent="0.3">
      <c r="A555" s="446"/>
      <c r="B555" s="447"/>
      <c r="C555" s="448"/>
      <c r="D555" s="448"/>
      <c r="E555" s="146" t="s">
        <v>285</v>
      </c>
      <c r="F555" s="233">
        <v>0</v>
      </c>
      <c r="G555" s="233">
        <v>0</v>
      </c>
      <c r="H555" s="147">
        <f t="shared" si="751"/>
        <v>0</v>
      </c>
      <c r="I555" s="217" t="e">
        <f t="shared" si="752"/>
        <v>#DIV/0!</v>
      </c>
      <c r="J555" s="270">
        <v>0</v>
      </c>
      <c r="K555" s="270">
        <v>0</v>
      </c>
      <c r="L555" s="269">
        <f t="shared" si="753"/>
        <v>0</v>
      </c>
      <c r="M555" s="217" t="e">
        <f t="shared" si="754"/>
        <v>#DIV/0!</v>
      </c>
      <c r="N555" s="449"/>
      <c r="O555" s="270">
        <v>0</v>
      </c>
      <c r="P555" s="270">
        <v>0</v>
      </c>
      <c r="Q555" s="269">
        <f t="shared" si="755"/>
        <v>0</v>
      </c>
      <c r="R555" s="217" t="e">
        <f t="shared" si="756"/>
        <v>#DIV/0!</v>
      </c>
      <c r="S555" s="443"/>
      <c r="T555" s="424"/>
      <c r="U555" s="270">
        <v>0</v>
      </c>
      <c r="V555" s="270">
        <v>0</v>
      </c>
      <c r="W555" s="148">
        <f t="shared" si="757"/>
        <v>0</v>
      </c>
      <c r="X555" s="427"/>
      <c r="Y555" s="336"/>
    </row>
    <row r="556" spans="1:25" ht="15.75" hidden="1" thickBot="1" x14ac:dyDescent="0.3">
      <c r="A556" s="446"/>
      <c r="B556" s="447"/>
      <c r="C556" s="448"/>
      <c r="D556" s="448"/>
      <c r="E556" s="146" t="s">
        <v>286</v>
      </c>
      <c r="F556" s="233">
        <v>0</v>
      </c>
      <c r="G556" s="233">
        <v>0</v>
      </c>
      <c r="H556" s="147">
        <f t="shared" si="751"/>
        <v>0</v>
      </c>
      <c r="I556" s="217" t="e">
        <f t="shared" si="752"/>
        <v>#DIV/0!</v>
      </c>
      <c r="J556" s="270">
        <v>0</v>
      </c>
      <c r="K556" s="270">
        <v>0</v>
      </c>
      <c r="L556" s="269">
        <f t="shared" si="753"/>
        <v>0</v>
      </c>
      <c r="M556" s="217" t="e">
        <f t="shared" si="754"/>
        <v>#DIV/0!</v>
      </c>
      <c r="N556" s="449"/>
      <c r="O556" s="270">
        <v>0</v>
      </c>
      <c r="P556" s="270">
        <v>0</v>
      </c>
      <c r="Q556" s="269">
        <f t="shared" si="755"/>
        <v>0</v>
      </c>
      <c r="R556" s="217" t="e">
        <f t="shared" si="756"/>
        <v>#DIV/0!</v>
      </c>
      <c r="S556" s="443"/>
      <c r="T556" s="424"/>
      <c r="U556" s="270">
        <v>0</v>
      </c>
      <c r="V556" s="270">
        <v>0</v>
      </c>
      <c r="W556" s="148">
        <f>IFERROR(((V556/U556)*1),0)</f>
        <v>0</v>
      </c>
      <c r="X556" s="427"/>
      <c r="Y556" s="336"/>
    </row>
    <row r="557" spans="1:25" ht="15.75" hidden="1" thickBot="1" x14ac:dyDescent="0.3">
      <c r="A557" s="446"/>
      <c r="B557" s="447"/>
      <c r="C557" s="448"/>
      <c r="D557" s="448"/>
      <c r="E557" s="146" t="s">
        <v>287</v>
      </c>
      <c r="F557" s="233">
        <v>0</v>
      </c>
      <c r="G557" s="233">
        <v>0</v>
      </c>
      <c r="H557" s="147">
        <f t="shared" si="751"/>
        <v>0</v>
      </c>
      <c r="I557" s="217" t="e">
        <f t="shared" si="752"/>
        <v>#DIV/0!</v>
      </c>
      <c r="J557" s="270">
        <v>0</v>
      </c>
      <c r="K557" s="270">
        <v>0</v>
      </c>
      <c r="L557" s="269">
        <f t="shared" si="753"/>
        <v>0</v>
      </c>
      <c r="M557" s="217" t="e">
        <f t="shared" si="754"/>
        <v>#DIV/0!</v>
      </c>
      <c r="N557" s="449"/>
      <c r="O557" s="270">
        <v>0</v>
      </c>
      <c r="P557" s="270">
        <v>0</v>
      </c>
      <c r="Q557" s="269">
        <f t="shared" si="755"/>
        <v>0</v>
      </c>
      <c r="R557" s="217" t="e">
        <f t="shared" si="756"/>
        <v>#DIV/0!</v>
      </c>
      <c r="S557" s="443"/>
      <c r="T557" s="424"/>
      <c r="U557" s="270">
        <v>0</v>
      </c>
      <c r="V557" s="270">
        <v>0</v>
      </c>
      <c r="W557" s="148">
        <f>IFERROR(((V557/U557)*1),0)</f>
        <v>0</v>
      </c>
      <c r="X557" s="445"/>
      <c r="Y557" s="336"/>
    </row>
    <row r="558" spans="1:25" ht="15.75" hidden="1" thickBot="1" x14ac:dyDescent="0.3">
      <c r="A558" s="434" t="s">
        <v>288</v>
      </c>
      <c r="B558" s="435"/>
      <c r="C558" s="436"/>
      <c r="D558" s="266"/>
      <c r="E558" s="267"/>
      <c r="F558" s="236">
        <f>SUM(F553:F557)</f>
        <v>0</v>
      </c>
      <c r="G558" s="235">
        <f t="shared" ref="G558:H558" si="758">SUM(G553:G557)</f>
        <v>0</v>
      </c>
      <c r="H558" s="150">
        <f t="shared" si="758"/>
        <v>0</v>
      </c>
      <c r="I558" s="218">
        <v>1</v>
      </c>
      <c r="J558" s="204">
        <f t="shared" ref="J558:L558" si="759">SUM(J553:J557)</f>
        <v>0</v>
      </c>
      <c r="K558" s="204">
        <f t="shared" si="759"/>
        <v>0</v>
      </c>
      <c r="L558" s="204">
        <f t="shared" si="759"/>
        <v>0</v>
      </c>
      <c r="M558" s="218">
        <v>1</v>
      </c>
      <c r="N558" s="204">
        <f>N553</f>
        <v>0</v>
      </c>
      <c r="O558" s="204">
        <f t="shared" ref="O558:Q558" si="760">SUM(O553:O557)</f>
        <v>0</v>
      </c>
      <c r="P558" s="204">
        <f t="shared" si="760"/>
        <v>0</v>
      </c>
      <c r="Q558" s="204">
        <f t="shared" si="760"/>
        <v>0</v>
      </c>
      <c r="R558" s="218">
        <v>1</v>
      </c>
      <c r="S558" s="204">
        <f>S553</f>
        <v>0</v>
      </c>
      <c r="T558" s="214">
        <f>T553</f>
        <v>0</v>
      </c>
      <c r="U558" s="208">
        <f>SUM(U553:U557)</f>
        <v>0</v>
      </c>
      <c r="V558" s="209">
        <f>SUM(V553:V557)</f>
        <v>0</v>
      </c>
      <c r="W558" s="151">
        <f>IFERROR(((V558/U558)*1),0)</f>
        <v>0</v>
      </c>
      <c r="X558" s="293">
        <f>IFERROR(((1-(1-T558)*W558)*1),0)</f>
        <v>1</v>
      </c>
      <c r="Y558" s="336"/>
    </row>
    <row r="559" spans="1:25" ht="15.75" hidden="1" thickBot="1" x14ac:dyDescent="0.3">
      <c r="A559" s="446">
        <f>A553+1</f>
        <v>93</v>
      </c>
      <c r="B559" s="447"/>
      <c r="C559" s="448"/>
      <c r="D559" s="448"/>
      <c r="E559" s="146" t="s">
        <v>283</v>
      </c>
      <c r="F559" s="233">
        <v>0</v>
      </c>
      <c r="G559" s="233">
        <v>0</v>
      </c>
      <c r="H559" s="147">
        <f>F559+G559</f>
        <v>0</v>
      </c>
      <c r="I559" s="217" t="e">
        <f>H559/$H$564</f>
        <v>#DIV/0!</v>
      </c>
      <c r="J559" s="270">
        <v>0</v>
      </c>
      <c r="K559" s="270">
        <v>0</v>
      </c>
      <c r="L559" s="269">
        <f>J559+K559</f>
        <v>0</v>
      </c>
      <c r="M559" s="217" t="e">
        <f>L559/$L$564</f>
        <v>#DIV/0!</v>
      </c>
      <c r="N559" s="449">
        <v>0</v>
      </c>
      <c r="O559" s="270">
        <v>0</v>
      </c>
      <c r="P559" s="270">
        <v>0</v>
      </c>
      <c r="Q559" s="269">
        <f>O559+P559</f>
        <v>0</v>
      </c>
      <c r="R559" s="217" t="e">
        <f>Q559/$Q$564</f>
        <v>#DIV/0!</v>
      </c>
      <c r="S559" s="443">
        <f>N564-Q564</f>
        <v>0</v>
      </c>
      <c r="T559" s="424">
        <f>IFERROR((S559/N564),0)</f>
        <v>0</v>
      </c>
      <c r="U559" s="270">
        <v>0</v>
      </c>
      <c r="V559" s="270">
        <v>0</v>
      </c>
      <c r="W559" s="148">
        <f>IFERROR(((V559/U559)*1),0)</f>
        <v>0</v>
      </c>
      <c r="X559" s="425"/>
      <c r="Y559" s="336"/>
    </row>
    <row r="560" spans="1:25" ht="15.75" hidden="1" thickBot="1" x14ac:dyDescent="0.3">
      <c r="A560" s="446"/>
      <c r="B560" s="447"/>
      <c r="C560" s="448"/>
      <c r="D560" s="448"/>
      <c r="E560" s="146" t="s">
        <v>284</v>
      </c>
      <c r="F560" s="233">
        <v>0</v>
      </c>
      <c r="G560" s="233">
        <v>0</v>
      </c>
      <c r="H560" s="147">
        <f t="shared" ref="H560:H563" si="761">F560+G560</f>
        <v>0</v>
      </c>
      <c r="I560" s="217" t="e">
        <f t="shared" ref="I560:I563" si="762">H560/$H$564</f>
        <v>#DIV/0!</v>
      </c>
      <c r="J560" s="270">
        <v>0</v>
      </c>
      <c r="K560" s="270">
        <v>0</v>
      </c>
      <c r="L560" s="269">
        <f t="shared" ref="L560:L563" si="763">J560+K560</f>
        <v>0</v>
      </c>
      <c r="M560" s="217" t="e">
        <f t="shared" ref="M560:M563" si="764">L560/$L$564</f>
        <v>#DIV/0!</v>
      </c>
      <c r="N560" s="449"/>
      <c r="O560" s="270">
        <v>0</v>
      </c>
      <c r="P560" s="270">
        <v>0</v>
      </c>
      <c r="Q560" s="269">
        <f t="shared" ref="Q560:Q563" si="765">O560+P560</f>
        <v>0</v>
      </c>
      <c r="R560" s="217" t="e">
        <f t="shared" ref="R560:R563" si="766">Q560/$Q$564</f>
        <v>#DIV/0!</v>
      </c>
      <c r="S560" s="443"/>
      <c r="T560" s="424"/>
      <c r="U560" s="270">
        <v>0</v>
      </c>
      <c r="V560" s="270">
        <v>0</v>
      </c>
      <c r="W560" s="148">
        <f t="shared" ref="W560:W561" si="767">IFERROR(((V560/U560)*1),0)</f>
        <v>0</v>
      </c>
      <c r="X560" s="427"/>
      <c r="Y560" s="336"/>
    </row>
    <row r="561" spans="1:25" ht="15.75" hidden="1" thickBot="1" x14ac:dyDescent="0.3">
      <c r="A561" s="446"/>
      <c r="B561" s="447"/>
      <c r="C561" s="448"/>
      <c r="D561" s="448"/>
      <c r="E561" s="146" t="s">
        <v>285</v>
      </c>
      <c r="F561" s="233">
        <v>0</v>
      </c>
      <c r="G561" s="233">
        <v>0</v>
      </c>
      <c r="H561" s="147">
        <f t="shared" si="761"/>
        <v>0</v>
      </c>
      <c r="I561" s="217" t="e">
        <f t="shared" si="762"/>
        <v>#DIV/0!</v>
      </c>
      <c r="J561" s="270">
        <v>0</v>
      </c>
      <c r="K561" s="270">
        <v>0</v>
      </c>
      <c r="L561" s="269">
        <f t="shared" si="763"/>
        <v>0</v>
      </c>
      <c r="M561" s="217" t="e">
        <f t="shared" si="764"/>
        <v>#DIV/0!</v>
      </c>
      <c r="N561" s="449"/>
      <c r="O561" s="270">
        <v>0</v>
      </c>
      <c r="P561" s="270">
        <v>0</v>
      </c>
      <c r="Q561" s="269">
        <f t="shared" si="765"/>
        <v>0</v>
      </c>
      <c r="R561" s="217" t="e">
        <f t="shared" si="766"/>
        <v>#DIV/0!</v>
      </c>
      <c r="S561" s="443"/>
      <c r="T561" s="424"/>
      <c r="U561" s="270">
        <v>0</v>
      </c>
      <c r="V561" s="270">
        <v>0</v>
      </c>
      <c r="W561" s="148">
        <f t="shared" si="767"/>
        <v>0</v>
      </c>
      <c r="X561" s="427"/>
      <c r="Y561" s="336"/>
    </row>
    <row r="562" spans="1:25" ht="15.75" hidden="1" thickBot="1" x14ac:dyDescent="0.3">
      <c r="A562" s="446"/>
      <c r="B562" s="447"/>
      <c r="C562" s="448"/>
      <c r="D562" s="448"/>
      <c r="E562" s="146" t="s">
        <v>286</v>
      </c>
      <c r="F562" s="233">
        <v>0</v>
      </c>
      <c r="G562" s="233">
        <v>0</v>
      </c>
      <c r="H562" s="147">
        <f t="shared" si="761"/>
        <v>0</v>
      </c>
      <c r="I562" s="217" t="e">
        <f t="shared" si="762"/>
        <v>#DIV/0!</v>
      </c>
      <c r="J562" s="270">
        <v>0</v>
      </c>
      <c r="K562" s="270">
        <v>0</v>
      </c>
      <c r="L562" s="269">
        <f t="shared" si="763"/>
        <v>0</v>
      </c>
      <c r="M562" s="217" t="e">
        <f t="shared" si="764"/>
        <v>#DIV/0!</v>
      </c>
      <c r="N562" s="449"/>
      <c r="O562" s="270">
        <v>0</v>
      </c>
      <c r="P562" s="270">
        <v>0</v>
      </c>
      <c r="Q562" s="269">
        <f t="shared" si="765"/>
        <v>0</v>
      </c>
      <c r="R562" s="217" t="e">
        <f t="shared" si="766"/>
        <v>#DIV/0!</v>
      </c>
      <c r="S562" s="443"/>
      <c r="T562" s="424"/>
      <c r="U562" s="270">
        <v>0</v>
      </c>
      <c r="V562" s="270">
        <v>0</v>
      </c>
      <c r="W562" s="148">
        <f>IFERROR(((V562/U562)*1),0)</f>
        <v>0</v>
      </c>
      <c r="X562" s="427"/>
      <c r="Y562" s="336"/>
    </row>
    <row r="563" spans="1:25" ht="15.75" hidden="1" thickBot="1" x14ac:dyDescent="0.3">
      <c r="A563" s="446"/>
      <c r="B563" s="447"/>
      <c r="C563" s="448"/>
      <c r="D563" s="448"/>
      <c r="E563" s="146" t="s">
        <v>287</v>
      </c>
      <c r="F563" s="233">
        <v>0</v>
      </c>
      <c r="G563" s="233">
        <v>0</v>
      </c>
      <c r="H563" s="147">
        <f t="shared" si="761"/>
        <v>0</v>
      </c>
      <c r="I563" s="217" t="e">
        <f t="shared" si="762"/>
        <v>#DIV/0!</v>
      </c>
      <c r="J563" s="270">
        <v>0</v>
      </c>
      <c r="K563" s="270">
        <v>0</v>
      </c>
      <c r="L563" s="269">
        <f t="shared" si="763"/>
        <v>0</v>
      </c>
      <c r="M563" s="217" t="e">
        <f t="shared" si="764"/>
        <v>#DIV/0!</v>
      </c>
      <c r="N563" s="449"/>
      <c r="O563" s="270">
        <v>0</v>
      </c>
      <c r="P563" s="270">
        <v>0</v>
      </c>
      <c r="Q563" s="269">
        <f t="shared" si="765"/>
        <v>0</v>
      </c>
      <c r="R563" s="217" t="e">
        <f t="shared" si="766"/>
        <v>#DIV/0!</v>
      </c>
      <c r="S563" s="443"/>
      <c r="T563" s="424"/>
      <c r="U563" s="270">
        <v>0</v>
      </c>
      <c r="V563" s="270">
        <v>0</v>
      </c>
      <c r="W563" s="148">
        <f>IFERROR(((V563/U563)*1),0)</f>
        <v>0</v>
      </c>
      <c r="X563" s="445"/>
      <c r="Y563" s="336"/>
    </row>
    <row r="564" spans="1:25" ht="15.75" hidden="1" thickBot="1" x14ac:dyDescent="0.3">
      <c r="A564" s="434" t="s">
        <v>288</v>
      </c>
      <c r="B564" s="435"/>
      <c r="C564" s="436"/>
      <c r="D564" s="266"/>
      <c r="E564" s="267"/>
      <c r="F564" s="236">
        <f>SUM(F559:F563)</f>
        <v>0</v>
      </c>
      <c r="G564" s="235">
        <f t="shared" ref="G564:H564" si="768">SUM(G559:G563)</f>
        <v>0</v>
      </c>
      <c r="H564" s="150">
        <f t="shared" si="768"/>
        <v>0</v>
      </c>
      <c r="I564" s="218">
        <v>1</v>
      </c>
      <c r="J564" s="204">
        <f t="shared" ref="J564:L564" si="769">SUM(J559:J563)</f>
        <v>0</v>
      </c>
      <c r="K564" s="204">
        <f t="shared" si="769"/>
        <v>0</v>
      </c>
      <c r="L564" s="204">
        <f t="shared" si="769"/>
        <v>0</v>
      </c>
      <c r="M564" s="218">
        <v>1</v>
      </c>
      <c r="N564" s="204">
        <f>N559</f>
        <v>0</v>
      </c>
      <c r="O564" s="204">
        <f t="shared" ref="O564:Q564" si="770">SUM(O559:O563)</f>
        <v>0</v>
      </c>
      <c r="P564" s="204">
        <f t="shared" si="770"/>
        <v>0</v>
      </c>
      <c r="Q564" s="204">
        <f t="shared" si="770"/>
        <v>0</v>
      </c>
      <c r="R564" s="218">
        <v>1</v>
      </c>
      <c r="S564" s="204">
        <f>S559</f>
        <v>0</v>
      </c>
      <c r="T564" s="214">
        <f>T559</f>
        <v>0</v>
      </c>
      <c r="U564" s="208">
        <f>SUM(U559:U563)</f>
        <v>0</v>
      </c>
      <c r="V564" s="209">
        <f>SUM(V559:V563)</f>
        <v>0</v>
      </c>
      <c r="W564" s="151">
        <f>IFERROR(((V564/U564)*1),0)</f>
        <v>0</v>
      </c>
      <c r="X564" s="293">
        <f>IFERROR(((1-(1-T564)*W564)*1),0)</f>
        <v>1</v>
      </c>
      <c r="Y564" s="336"/>
    </row>
    <row r="565" spans="1:25" ht="15.75" hidden="1" thickBot="1" x14ac:dyDescent="0.3">
      <c r="A565" s="446">
        <f>A559+1</f>
        <v>94</v>
      </c>
      <c r="B565" s="447"/>
      <c r="C565" s="448"/>
      <c r="D565" s="448"/>
      <c r="E565" s="146" t="s">
        <v>283</v>
      </c>
      <c r="F565" s="233">
        <v>0</v>
      </c>
      <c r="G565" s="233">
        <v>0</v>
      </c>
      <c r="H565" s="147">
        <f>F565+G565</f>
        <v>0</v>
      </c>
      <c r="I565" s="217" t="e">
        <f>H565/$H$570</f>
        <v>#DIV/0!</v>
      </c>
      <c r="J565" s="270">
        <v>0</v>
      </c>
      <c r="K565" s="270">
        <v>0</v>
      </c>
      <c r="L565" s="269">
        <f>J565+K565</f>
        <v>0</v>
      </c>
      <c r="M565" s="217" t="e">
        <f>L565/$L$570</f>
        <v>#DIV/0!</v>
      </c>
      <c r="N565" s="449">
        <v>0</v>
      </c>
      <c r="O565" s="270">
        <v>0</v>
      </c>
      <c r="P565" s="270">
        <v>0</v>
      </c>
      <c r="Q565" s="269">
        <f>O565+P565</f>
        <v>0</v>
      </c>
      <c r="R565" s="217" t="e">
        <f>Q565/$Q$570</f>
        <v>#DIV/0!</v>
      </c>
      <c r="S565" s="443">
        <f>N570-Q570</f>
        <v>0</v>
      </c>
      <c r="T565" s="424">
        <f>IFERROR((S565/N570),0)</f>
        <v>0</v>
      </c>
      <c r="U565" s="270">
        <v>0</v>
      </c>
      <c r="V565" s="270">
        <v>0</v>
      </c>
      <c r="W565" s="148">
        <f>IFERROR(((V565/U565)*1),0)</f>
        <v>0</v>
      </c>
      <c r="X565" s="425"/>
      <c r="Y565" s="336"/>
    </row>
    <row r="566" spans="1:25" ht="15.75" hidden="1" thickBot="1" x14ac:dyDescent="0.3">
      <c r="A566" s="446"/>
      <c r="B566" s="447"/>
      <c r="C566" s="448"/>
      <c r="D566" s="448"/>
      <c r="E566" s="146" t="s">
        <v>284</v>
      </c>
      <c r="F566" s="233">
        <v>0</v>
      </c>
      <c r="G566" s="233">
        <v>0</v>
      </c>
      <c r="H566" s="147">
        <f t="shared" ref="H566:H569" si="771">F566+G566</f>
        <v>0</v>
      </c>
      <c r="I566" s="217" t="e">
        <f t="shared" ref="I566:I569" si="772">H566/$H$570</f>
        <v>#DIV/0!</v>
      </c>
      <c r="J566" s="270">
        <v>0</v>
      </c>
      <c r="K566" s="270">
        <v>0</v>
      </c>
      <c r="L566" s="269">
        <f t="shared" ref="L566:L569" si="773">J566+K566</f>
        <v>0</v>
      </c>
      <c r="M566" s="217" t="e">
        <f t="shared" ref="M566:M569" si="774">L566/$L$570</f>
        <v>#DIV/0!</v>
      </c>
      <c r="N566" s="449"/>
      <c r="O566" s="270">
        <v>0</v>
      </c>
      <c r="P566" s="270">
        <v>0</v>
      </c>
      <c r="Q566" s="269">
        <f t="shared" ref="Q566:Q569" si="775">O566+P566</f>
        <v>0</v>
      </c>
      <c r="R566" s="217" t="e">
        <f t="shared" ref="R566:R569" si="776">Q566/$Q$570</f>
        <v>#DIV/0!</v>
      </c>
      <c r="S566" s="443"/>
      <c r="T566" s="424"/>
      <c r="U566" s="270">
        <v>0</v>
      </c>
      <c r="V566" s="270">
        <v>0</v>
      </c>
      <c r="W566" s="148">
        <f t="shared" ref="W566:W567" si="777">IFERROR(((V566/U566)*1),0)</f>
        <v>0</v>
      </c>
      <c r="X566" s="427"/>
      <c r="Y566" s="336"/>
    </row>
    <row r="567" spans="1:25" ht="15.75" hidden="1" thickBot="1" x14ac:dyDescent="0.3">
      <c r="A567" s="446"/>
      <c r="B567" s="447"/>
      <c r="C567" s="448"/>
      <c r="D567" s="448"/>
      <c r="E567" s="146" t="s">
        <v>285</v>
      </c>
      <c r="F567" s="233">
        <v>0</v>
      </c>
      <c r="G567" s="233">
        <v>0</v>
      </c>
      <c r="H567" s="147">
        <f t="shared" si="771"/>
        <v>0</v>
      </c>
      <c r="I567" s="217" t="e">
        <f t="shared" si="772"/>
        <v>#DIV/0!</v>
      </c>
      <c r="J567" s="270">
        <v>0</v>
      </c>
      <c r="K567" s="270">
        <v>0</v>
      </c>
      <c r="L567" s="269">
        <f t="shared" si="773"/>
        <v>0</v>
      </c>
      <c r="M567" s="217" t="e">
        <f t="shared" si="774"/>
        <v>#DIV/0!</v>
      </c>
      <c r="N567" s="449"/>
      <c r="O567" s="270">
        <v>0</v>
      </c>
      <c r="P567" s="270">
        <v>0</v>
      </c>
      <c r="Q567" s="269">
        <f t="shared" si="775"/>
        <v>0</v>
      </c>
      <c r="R567" s="217" t="e">
        <f t="shared" si="776"/>
        <v>#DIV/0!</v>
      </c>
      <c r="S567" s="443"/>
      <c r="T567" s="424"/>
      <c r="U567" s="270">
        <v>0</v>
      </c>
      <c r="V567" s="270">
        <v>0</v>
      </c>
      <c r="W567" s="148">
        <f t="shared" si="777"/>
        <v>0</v>
      </c>
      <c r="X567" s="427"/>
      <c r="Y567" s="336"/>
    </row>
    <row r="568" spans="1:25" ht="15.75" hidden="1" thickBot="1" x14ac:dyDescent="0.3">
      <c r="A568" s="446"/>
      <c r="B568" s="447"/>
      <c r="C568" s="448"/>
      <c r="D568" s="448"/>
      <c r="E568" s="146" t="s">
        <v>286</v>
      </c>
      <c r="F568" s="233">
        <v>0</v>
      </c>
      <c r="G568" s="233">
        <v>0</v>
      </c>
      <c r="H568" s="147">
        <f t="shared" si="771"/>
        <v>0</v>
      </c>
      <c r="I568" s="217" t="e">
        <f t="shared" si="772"/>
        <v>#DIV/0!</v>
      </c>
      <c r="J568" s="270">
        <v>0</v>
      </c>
      <c r="K568" s="270">
        <v>0</v>
      </c>
      <c r="L568" s="269">
        <f t="shared" si="773"/>
        <v>0</v>
      </c>
      <c r="M568" s="217" t="e">
        <f t="shared" si="774"/>
        <v>#DIV/0!</v>
      </c>
      <c r="N568" s="449"/>
      <c r="O568" s="270">
        <v>0</v>
      </c>
      <c r="P568" s="270">
        <v>0</v>
      </c>
      <c r="Q568" s="269">
        <f t="shared" si="775"/>
        <v>0</v>
      </c>
      <c r="R568" s="217" t="e">
        <f t="shared" si="776"/>
        <v>#DIV/0!</v>
      </c>
      <c r="S568" s="443"/>
      <c r="T568" s="424"/>
      <c r="U568" s="270">
        <v>0</v>
      </c>
      <c r="V568" s="270">
        <v>0</v>
      </c>
      <c r="W568" s="148">
        <f>IFERROR(((V568/U568)*1),0)</f>
        <v>0</v>
      </c>
      <c r="X568" s="427"/>
      <c r="Y568" s="336"/>
    </row>
    <row r="569" spans="1:25" ht="15.75" hidden="1" thickBot="1" x14ac:dyDescent="0.3">
      <c r="A569" s="446"/>
      <c r="B569" s="447"/>
      <c r="C569" s="448"/>
      <c r="D569" s="448"/>
      <c r="E569" s="146" t="s">
        <v>287</v>
      </c>
      <c r="F569" s="233">
        <v>0</v>
      </c>
      <c r="G569" s="233">
        <v>0</v>
      </c>
      <c r="H569" s="147">
        <f t="shared" si="771"/>
        <v>0</v>
      </c>
      <c r="I569" s="217" t="e">
        <f t="shared" si="772"/>
        <v>#DIV/0!</v>
      </c>
      <c r="J569" s="270">
        <v>0</v>
      </c>
      <c r="K569" s="270">
        <v>0</v>
      </c>
      <c r="L569" s="269">
        <f t="shared" si="773"/>
        <v>0</v>
      </c>
      <c r="M569" s="217" t="e">
        <f t="shared" si="774"/>
        <v>#DIV/0!</v>
      </c>
      <c r="N569" s="449"/>
      <c r="O569" s="270">
        <v>0</v>
      </c>
      <c r="P569" s="270">
        <v>0</v>
      </c>
      <c r="Q569" s="269">
        <f t="shared" si="775"/>
        <v>0</v>
      </c>
      <c r="R569" s="217" t="e">
        <f t="shared" si="776"/>
        <v>#DIV/0!</v>
      </c>
      <c r="S569" s="443"/>
      <c r="T569" s="424"/>
      <c r="U569" s="270">
        <v>0</v>
      </c>
      <c r="V569" s="270">
        <v>0</v>
      </c>
      <c r="W569" s="148">
        <f>IFERROR(((V569/U569)*1),0)</f>
        <v>0</v>
      </c>
      <c r="X569" s="445"/>
      <c r="Y569" s="336"/>
    </row>
    <row r="570" spans="1:25" ht="15.75" hidden="1" thickBot="1" x14ac:dyDescent="0.3">
      <c r="A570" s="434" t="s">
        <v>288</v>
      </c>
      <c r="B570" s="435"/>
      <c r="C570" s="436"/>
      <c r="D570" s="266"/>
      <c r="E570" s="267"/>
      <c r="F570" s="236">
        <f>SUM(F565:F569)</f>
        <v>0</v>
      </c>
      <c r="G570" s="235">
        <f t="shared" ref="G570:H570" si="778">SUM(G565:G569)</f>
        <v>0</v>
      </c>
      <c r="H570" s="150">
        <f t="shared" si="778"/>
        <v>0</v>
      </c>
      <c r="I570" s="218">
        <v>1</v>
      </c>
      <c r="J570" s="204">
        <f t="shared" ref="J570:L570" si="779">SUM(J565:J569)</f>
        <v>0</v>
      </c>
      <c r="K570" s="204">
        <f t="shared" si="779"/>
        <v>0</v>
      </c>
      <c r="L570" s="204">
        <f t="shared" si="779"/>
        <v>0</v>
      </c>
      <c r="M570" s="218">
        <v>1</v>
      </c>
      <c r="N570" s="204">
        <f>N565</f>
        <v>0</v>
      </c>
      <c r="O570" s="204">
        <f t="shared" ref="O570:Q570" si="780">SUM(O565:O569)</f>
        <v>0</v>
      </c>
      <c r="P570" s="204">
        <f t="shared" si="780"/>
        <v>0</v>
      </c>
      <c r="Q570" s="204">
        <f t="shared" si="780"/>
        <v>0</v>
      </c>
      <c r="R570" s="218">
        <v>1</v>
      </c>
      <c r="S570" s="204">
        <f>S565</f>
        <v>0</v>
      </c>
      <c r="T570" s="214">
        <f>T565</f>
        <v>0</v>
      </c>
      <c r="U570" s="208">
        <f>SUM(U565:U569)</f>
        <v>0</v>
      </c>
      <c r="V570" s="209">
        <f>SUM(V565:V569)</f>
        <v>0</v>
      </c>
      <c r="W570" s="151">
        <f>IFERROR(((V570/U570)*1),0)</f>
        <v>0</v>
      </c>
      <c r="X570" s="293">
        <f>IFERROR(((1-(1-T570)*W570)*1),0)</f>
        <v>1</v>
      </c>
      <c r="Y570" s="336"/>
    </row>
    <row r="571" spans="1:25" ht="15.75" hidden="1" thickBot="1" x14ac:dyDescent="0.3">
      <c r="A571" s="446">
        <f>A565+1</f>
        <v>95</v>
      </c>
      <c r="B571" s="447"/>
      <c r="C571" s="448"/>
      <c r="D571" s="448"/>
      <c r="E571" s="146" t="s">
        <v>283</v>
      </c>
      <c r="F571" s="233">
        <v>0</v>
      </c>
      <c r="G571" s="233">
        <v>0</v>
      </c>
      <c r="H571" s="147">
        <f>F571+G571</f>
        <v>0</v>
      </c>
      <c r="I571" s="217" t="e">
        <f>H571/$H$576</f>
        <v>#DIV/0!</v>
      </c>
      <c r="J571" s="270">
        <v>0</v>
      </c>
      <c r="K571" s="270">
        <v>0</v>
      </c>
      <c r="L571" s="269">
        <f>J571+K571</f>
        <v>0</v>
      </c>
      <c r="M571" s="217" t="e">
        <f>L571/$L$576</f>
        <v>#DIV/0!</v>
      </c>
      <c r="N571" s="449">
        <v>0</v>
      </c>
      <c r="O571" s="270">
        <v>0</v>
      </c>
      <c r="P571" s="270">
        <v>0</v>
      </c>
      <c r="Q571" s="269">
        <f>O571+P571</f>
        <v>0</v>
      </c>
      <c r="R571" s="217" t="e">
        <f>Q571/$Q$576</f>
        <v>#DIV/0!</v>
      </c>
      <c r="S571" s="443">
        <f>N576-Q576</f>
        <v>0</v>
      </c>
      <c r="T571" s="424">
        <f>IFERROR((S571/N576),0)</f>
        <v>0</v>
      </c>
      <c r="U571" s="270">
        <v>0</v>
      </c>
      <c r="V571" s="270">
        <v>0</v>
      </c>
      <c r="W571" s="148">
        <f>IFERROR(((V571/U571)*1),0)</f>
        <v>0</v>
      </c>
      <c r="X571" s="425"/>
      <c r="Y571" s="336"/>
    </row>
    <row r="572" spans="1:25" ht="15.75" hidden="1" thickBot="1" x14ac:dyDescent="0.3">
      <c r="A572" s="446"/>
      <c r="B572" s="447"/>
      <c r="C572" s="448"/>
      <c r="D572" s="448"/>
      <c r="E572" s="146" t="s">
        <v>284</v>
      </c>
      <c r="F572" s="233">
        <v>0</v>
      </c>
      <c r="G572" s="233">
        <v>0</v>
      </c>
      <c r="H572" s="147">
        <f t="shared" ref="H572:H575" si="781">F572+G572</f>
        <v>0</v>
      </c>
      <c r="I572" s="217" t="e">
        <f t="shared" ref="I572:I575" si="782">H572/$H$576</f>
        <v>#DIV/0!</v>
      </c>
      <c r="J572" s="270">
        <v>0</v>
      </c>
      <c r="K572" s="270">
        <v>0</v>
      </c>
      <c r="L572" s="269">
        <f t="shared" ref="L572:L575" si="783">J572+K572</f>
        <v>0</v>
      </c>
      <c r="M572" s="217" t="e">
        <f t="shared" ref="M572:M575" si="784">L572/$L$576</f>
        <v>#DIV/0!</v>
      </c>
      <c r="N572" s="449"/>
      <c r="O572" s="270">
        <v>0</v>
      </c>
      <c r="P572" s="270">
        <v>0</v>
      </c>
      <c r="Q572" s="269">
        <f t="shared" ref="Q572:Q575" si="785">O572+P572</f>
        <v>0</v>
      </c>
      <c r="R572" s="217" t="e">
        <f t="shared" ref="R572:R575" si="786">Q572/$Q$576</f>
        <v>#DIV/0!</v>
      </c>
      <c r="S572" s="443"/>
      <c r="T572" s="424"/>
      <c r="U572" s="270">
        <v>0</v>
      </c>
      <c r="V572" s="270">
        <v>0</v>
      </c>
      <c r="W572" s="148">
        <f t="shared" ref="W572:W573" si="787">IFERROR(((V572/U572)*1),0)</f>
        <v>0</v>
      </c>
      <c r="X572" s="427"/>
      <c r="Y572" s="336"/>
    </row>
    <row r="573" spans="1:25" ht="15.75" hidden="1" thickBot="1" x14ac:dyDescent="0.3">
      <c r="A573" s="446"/>
      <c r="B573" s="447"/>
      <c r="C573" s="448"/>
      <c r="D573" s="448"/>
      <c r="E573" s="146" t="s">
        <v>285</v>
      </c>
      <c r="F573" s="233">
        <v>0</v>
      </c>
      <c r="G573" s="233">
        <v>0</v>
      </c>
      <c r="H573" s="147">
        <f t="shared" si="781"/>
        <v>0</v>
      </c>
      <c r="I573" s="217" t="e">
        <f t="shared" si="782"/>
        <v>#DIV/0!</v>
      </c>
      <c r="J573" s="270">
        <v>0</v>
      </c>
      <c r="K573" s="270">
        <v>0</v>
      </c>
      <c r="L573" s="269">
        <f t="shared" si="783"/>
        <v>0</v>
      </c>
      <c r="M573" s="217" t="e">
        <f t="shared" si="784"/>
        <v>#DIV/0!</v>
      </c>
      <c r="N573" s="449"/>
      <c r="O573" s="270">
        <v>0</v>
      </c>
      <c r="P573" s="270">
        <v>0</v>
      </c>
      <c r="Q573" s="269">
        <f t="shared" si="785"/>
        <v>0</v>
      </c>
      <c r="R573" s="217" t="e">
        <f t="shared" si="786"/>
        <v>#DIV/0!</v>
      </c>
      <c r="S573" s="443"/>
      <c r="T573" s="424"/>
      <c r="U573" s="270">
        <v>0</v>
      </c>
      <c r="V573" s="270">
        <v>0</v>
      </c>
      <c r="W573" s="148">
        <f t="shared" si="787"/>
        <v>0</v>
      </c>
      <c r="X573" s="427"/>
      <c r="Y573" s="336"/>
    </row>
    <row r="574" spans="1:25" ht="15.75" hidden="1" thickBot="1" x14ac:dyDescent="0.3">
      <c r="A574" s="446"/>
      <c r="B574" s="447"/>
      <c r="C574" s="448"/>
      <c r="D574" s="448"/>
      <c r="E574" s="146" t="s">
        <v>286</v>
      </c>
      <c r="F574" s="233">
        <v>0</v>
      </c>
      <c r="G574" s="233">
        <v>0</v>
      </c>
      <c r="H574" s="147">
        <f t="shared" si="781"/>
        <v>0</v>
      </c>
      <c r="I574" s="217" t="e">
        <f t="shared" si="782"/>
        <v>#DIV/0!</v>
      </c>
      <c r="J574" s="270">
        <v>0</v>
      </c>
      <c r="K574" s="270">
        <v>0</v>
      </c>
      <c r="L574" s="269">
        <f t="shared" si="783"/>
        <v>0</v>
      </c>
      <c r="M574" s="217" t="e">
        <f t="shared" si="784"/>
        <v>#DIV/0!</v>
      </c>
      <c r="N574" s="449"/>
      <c r="O574" s="270">
        <v>0</v>
      </c>
      <c r="P574" s="270">
        <v>0</v>
      </c>
      <c r="Q574" s="269">
        <f t="shared" si="785"/>
        <v>0</v>
      </c>
      <c r="R574" s="217" t="e">
        <f t="shared" si="786"/>
        <v>#DIV/0!</v>
      </c>
      <c r="S574" s="443"/>
      <c r="T574" s="424"/>
      <c r="U574" s="270">
        <v>0</v>
      </c>
      <c r="V574" s="270">
        <v>0</v>
      </c>
      <c r="W574" s="148">
        <f>IFERROR(((V574/U574)*1),0)</f>
        <v>0</v>
      </c>
      <c r="X574" s="427"/>
      <c r="Y574" s="336"/>
    </row>
    <row r="575" spans="1:25" ht="15.75" hidden="1" thickBot="1" x14ac:dyDescent="0.3">
      <c r="A575" s="446"/>
      <c r="B575" s="447"/>
      <c r="C575" s="448"/>
      <c r="D575" s="448"/>
      <c r="E575" s="146" t="s">
        <v>287</v>
      </c>
      <c r="F575" s="233">
        <v>0</v>
      </c>
      <c r="G575" s="233">
        <v>0</v>
      </c>
      <c r="H575" s="147">
        <f t="shared" si="781"/>
        <v>0</v>
      </c>
      <c r="I575" s="217" t="e">
        <f t="shared" si="782"/>
        <v>#DIV/0!</v>
      </c>
      <c r="J575" s="270">
        <v>0</v>
      </c>
      <c r="K575" s="270">
        <v>0</v>
      </c>
      <c r="L575" s="269">
        <f t="shared" si="783"/>
        <v>0</v>
      </c>
      <c r="M575" s="217" t="e">
        <f t="shared" si="784"/>
        <v>#DIV/0!</v>
      </c>
      <c r="N575" s="449"/>
      <c r="O575" s="270">
        <v>0</v>
      </c>
      <c r="P575" s="270">
        <v>0</v>
      </c>
      <c r="Q575" s="269">
        <f t="shared" si="785"/>
        <v>0</v>
      </c>
      <c r="R575" s="217" t="e">
        <f t="shared" si="786"/>
        <v>#DIV/0!</v>
      </c>
      <c r="S575" s="443"/>
      <c r="T575" s="424"/>
      <c r="U575" s="270">
        <v>0</v>
      </c>
      <c r="V575" s="270">
        <v>0</v>
      </c>
      <c r="W575" s="148">
        <f>IFERROR(((V575/U575)*1),0)</f>
        <v>0</v>
      </c>
      <c r="X575" s="445"/>
      <c r="Y575" s="336"/>
    </row>
    <row r="576" spans="1:25" ht="15.75" hidden="1" thickBot="1" x14ac:dyDescent="0.3">
      <c r="A576" s="434" t="s">
        <v>288</v>
      </c>
      <c r="B576" s="435"/>
      <c r="C576" s="436"/>
      <c r="D576" s="266"/>
      <c r="E576" s="267"/>
      <c r="F576" s="236">
        <f>SUM(F571:F575)</f>
        <v>0</v>
      </c>
      <c r="G576" s="235">
        <f t="shared" ref="G576:H576" si="788">SUM(G571:G575)</f>
        <v>0</v>
      </c>
      <c r="H576" s="150">
        <f t="shared" si="788"/>
        <v>0</v>
      </c>
      <c r="I576" s="218">
        <v>1</v>
      </c>
      <c r="J576" s="204">
        <f t="shared" ref="J576:L576" si="789">SUM(J571:J575)</f>
        <v>0</v>
      </c>
      <c r="K576" s="204">
        <f t="shared" si="789"/>
        <v>0</v>
      </c>
      <c r="L576" s="204">
        <f t="shared" si="789"/>
        <v>0</v>
      </c>
      <c r="M576" s="218">
        <v>1</v>
      </c>
      <c r="N576" s="204">
        <f>N571</f>
        <v>0</v>
      </c>
      <c r="O576" s="204">
        <f t="shared" ref="O576:Q576" si="790">SUM(O571:O575)</f>
        <v>0</v>
      </c>
      <c r="P576" s="204">
        <f t="shared" si="790"/>
        <v>0</v>
      </c>
      <c r="Q576" s="204">
        <f t="shared" si="790"/>
        <v>0</v>
      </c>
      <c r="R576" s="218">
        <v>1</v>
      </c>
      <c r="S576" s="204">
        <f>S571</f>
        <v>0</v>
      </c>
      <c r="T576" s="214">
        <f>T571</f>
        <v>0</v>
      </c>
      <c r="U576" s="208">
        <f>SUM(U571:U575)</f>
        <v>0</v>
      </c>
      <c r="V576" s="209">
        <f>SUM(V571:V575)</f>
        <v>0</v>
      </c>
      <c r="W576" s="151">
        <f>IFERROR(((V576/U576)*1),0)</f>
        <v>0</v>
      </c>
      <c r="X576" s="293">
        <f>IFERROR(((1-(1-T576)*W576)*1),0)</f>
        <v>1</v>
      </c>
      <c r="Y576" s="336"/>
    </row>
    <row r="577" spans="1:25" ht="15.75" hidden="1" thickBot="1" x14ac:dyDescent="0.3">
      <c r="A577" s="446">
        <f>A571+1</f>
        <v>96</v>
      </c>
      <c r="B577" s="447"/>
      <c r="C577" s="448"/>
      <c r="D577" s="448"/>
      <c r="E577" s="146" t="s">
        <v>283</v>
      </c>
      <c r="F577" s="233">
        <v>0</v>
      </c>
      <c r="G577" s="233">
        <v>0</v>
      </c>
      <c r="H577" s="147">
        <f>F577+G577</f>
        <v>0</v>
      </c>
      <c r="I577" s="217" t="e">
        <f>H577/$H$582</f>
        <v>#DIV/0!</v>
      </c>
      <c r="J577" s="270">
        <v>0</v>
      </c>
      <c r="K577" s="270">
        <v>0</v>
      </c>
      <c r="L577" s="269">
        <f>J577+K577</f>
        <v>0</v>
      </c>
      <c r="M577" s="217" t="e">
        <f>L577/$L$582</f>
        <v>#DIV/0!</v>
      </c>
      <c r="N577" s="449">
        <v>0</v>
      </c>
      <c r="O577" s="270">
        <v>0</v>
      </c>
      <c r="P577" s="270">
        <v>0</v>
      </c>
      <c r="Q577" s="269">
        <f>O577+P577</f>
        <v>0</v>
      </c>
      <c r="R577" s="217" t="e">
        <f>Q577/$Q$582</f>
        <v>#DIV/0!</v>
      </c>
      <c r="S577" s="443">
        <f>N582-Q582</f>
        <v>0</v>
      </c>
      <c r="T577" s="424">
        <f>IFERROR((S577/N582),0)</f>
        <v>0</v>
      </c>
      <c r="U577" s="270">
        <v>0</v>
      </c>
      <c r="V577" s="270">
        <v>0</v>
      </c>
      <c r="W577" s="148">
        <f>IFERROR(((V577/U577)*1),0)</f>
        <v>0</v>
      </c>
      <c r="X577" s="425"/>
      <c r="Y577" s="336"/>
    </row>
    <row r="578" spans="1:25" ht="15.75" hidden="1" thickBot="1" x14ac:dyDescent="0.3">
      <c r="A578" s="446"/>
      <c r="B578" s="447"/>
      <c r="C578" s="448"/>
      <c r="D578" s="448"/>
      <c r="E578" s="146" t="s">
        <v>284</v>
      </c>
      <c r="F578" s="233">
        <v>0</v>
      </c>
      <c r="G578" s="233">
        <v>0</v>
      </c>
      <c r="H578" s="147">
        <f t="shared" ref="H578:H581" si="791">F578+G578</f>
        <v>0</v>
      </c>
      <c r="I578" s="217" t="e">
        <f t="shared" ref="I578:I581" si="792">H578/$H$582</f>
        <v>#DIV/0!</v>
      </c>
      <c r="J578" s="270">
        <v>0</v>
      </c>
      <c r="K578" s="270">
        <v>0</v>
      </c>
      <c r="L578" s="269">
        <f t="shared" ref="L578:L581" si="793">J578+K578</f>
        <v>0</v>
      </c>
      <c r="M578" s="217" t="e">
        <f t="shared" ref="M578:M581" si="794">L578/$L$582</f>
        <v>#DIV/0!</v>
      </c>
      <c r="N578" s="449"/>
      <c r="O578" s="270">
        <v>0</v>
      </c>
      <c r="P578" s="270">
        <v>0</v>
      </c>
      <c r="Q578" s="269">
        <f t="shared" ref="Q578:Q581" si="795">O578+P578</f>
        <v>0</v>
      </c>
      <c r="R578" s="217" t="e">
        <f t="shared" ref="R578:R581" si="796">Q578/$Q$582</f>
        <v>#DIV/0!</v>
      </c>
      <c r="S578" s="443"/>
      <c r="T578" s="424"/>
      <c r="U578" s="270">
        <v>0</v>
      </c>
      <c r="V578" s="270">
        <v>0</v>
      </c>
      <c r="W578" s="148">
        <f t="shared" ref="W578:W579" si="797">IFERROR(((V578/U578)*1),0)</f>
        <v>0</v>
      </c>
      <c r="X578" s="427"/>
      <c r="Y578" s="336"/>
    </row>
    <row r="579" spans="1:25" ht="15.75" hidden="1" thickBot="1" x14ac:dyDescent="0.3">
      <c r="A579" s="446"/>
      <c r="B579" s="447"/>
      <c r="C579" s="448"/>
      <c r="D579" s="448"/>
      <c r="E579" s="146" t="s">
        <v>285</v>
      </c>
      <c r="F579" s="233">
        <v>0</v>
      </c>
      <c r="G579" s="233">
        <v>0</v>
      </c>
      <c r="H579" s="147">
        <f t="shared" si="791"/>
        <v>0</v>
      </c>
      <c r="I579" s="217" t="e">
        <f t="shared" si="792"/>
        <v>#DIV/0!</v>
      </c>
      <c r="J579" s="270">
        <v>0</v>
      </c>
      <c r="K579" s="270">
        <v>0</v>
      </c>
      <c r="L579" s="269">
        <f t="shared" si="793"/>
        <v>0</v>
      </c>
      <c r="M579" s="217" t="e">
        <f t="shared" si="794"/>
        <v>#DIV/0!</v>
      </c>
      <c r="N579" s="449"/>
      <c r="O579" s="270">
        <v>0</v>
      </c>
      <c r="P579" s="270">
        <v>0</v>
      </c>
      <c r="Q579" s="269">
        <f t="shared" si="795"/>
        <v>0</v>
      </c>
      <c r="R579" s="217" t="e">
        <f t="shared" si="796"/>
        <v>#DIV/0!</v>
      </c>
      <c r="S579" s="443"/>
      <c r="T579" s="424"/>
      <c r="U579" s="270">
        <v>0</v>
      </c>
      <c r="V579" s="270">
        <v>0</v>
      </c>
      <c r="W579" s="148">
        <f t="shared" si="797"/>
        <v>0</v>
      </c>
      <c r="X579" s="427"/>
      <c r="Y579" s="336"/>
    </row>
    <row r="580" spans="1:25" ht="15.75" hidden="1" thickBot="1" x14ac:dyDescent="0.3">
      <c r="A580" s="446"/>
      <c r="B580" s="447"/>
      <c r="C580" s="448"/>
      <c r="D580" s="448"/>
      <c r="E580" s="146" t="s">
        <v>286</v>
      </c>
      <c r="F580" s="233">
        <v>0</v>
      </c>
      <c r="G580" s="233">
        <v>0</v>
      </c>
      <c r="H580" s="147">
        <f t="shared" si="791"/>
        <v>0</v>
      </c>
      <c r="I580" s="217" t="e">
        <f t="shared" si="792"/>
        <v>#DIV/0!</v>
      </c>
      <c r="J580" s="270">
        <v>0</v>
      </c>
      <c r="K580" s="270">
        <v>0</v>
      </c>
      <c r="L580" s="269">
        <f t="shared" si="793"/>
        <v>0</v>
      </c>
      <c r="M580" s="217" t="e">
        <f t="shared" si="794"/>
        <v>#DIV/0!</v>
      </c>
      <c r="N580" s="449"/>
      <c r="O580" s="270">
        <v>0</v>
      </c>
      <c r="P580" s="270">
        <v>0</v>
      </c>
      <c r="Q580" s="269">
        <f t="shared" si="795"/>
        <v>0</v>
      </c>
      <c r="R580" s="217" t="e">
        <f t="shared" si="796"/>
        <v>#DIV/0!</v>
      </c>
      <c r="S580" s="443"/>
      <c r="T580" s="424"/>
      <c r="U580" s="270">
        <v>0</v>
      </c>
      <c r="V580" s="270">
        <v>0</v>
      </c>
      <c r="W580" s="148">
        <f>IFERROR(((V580/U580)*1),0)</f>
        <v>0</v>
      </c>
      <c r="X580" s="427"/>
      <c r="Y580" s="336"/>
    </row>
    <row r="581" spans="1:25" ht="15.75" hidden="1" thickBot="1" x14ac:dyDescent="0.3">
      <c r="A581" s="446"/>
      <c r="B581" s="447"/>
      <c r="C581" s="448"/>
      <c r="D581" s="448"/>
      <c r="E581" s="146" t="s">
        <v>287</v>
      </c>
      <c r="F581" s="233">
        <v>0</v>
      </c>
      <c r="G581" s="233">
        <v>0</v>
      </c>
      <c r="H581" s="147">
        <f t="shared" si="791"/>
        <v>0</v>
      </c>
      <c r="I581" s="217" t="e">
        <f t="shared" si="792"/>
        <v>#DIV/0!</v>
      </c>
      <c r="J581" s="270">
        <v>0</v>
      </c>
      <c r="K581" s="270">
        <v>0</v>
      </c>
      <c r="L581" s="269">
        <f t="shared" si="793"/>
        <v>0</v>
      </c>
      <c r="M581" s="217" t="e">
        <f t="shared" si="794"/>
        <v>#DIV/0!</v>
      </c>
      <c r="N581" s="449"/>
      <c r="O581" s="270">
        <v>0</v>
      </c>
      <c r="P581" s="270">
        <v>0</v>
      </c>
      <c r="Q581" s="269">
        <f t="shared" si="795"/>
        <v>0</v>
      </c>
      <c r="R581" s="217" t="e">
        <f t="shared" si="796"/>
        <v>#DIV/0!</v>
      </c>
      <c r="S581" s="443"/>
      <c r="T581" s="424"/>
      <c r="U581" s="270">
        <v>0</v>
      </c>
      <c r="V581" s="270">
        <v>0</v>
      </c>
      <c r="W581" s="148">
        <f>IFERROR(((V581/U581)*1),0)</f>
        <v>0</v>
      </c>
      <c r="X581" s="445"/>
      <c r="Y581" s="336"/>
    </row>
    <row r="582" spans="1:25" ht="15.75" hidden="1" thickBot="1" x14ac:dyDescent="0.3">
      <c r="A582" s="434" t="s">
        <v>288</v>
      </c>
      <c r="B582" s="435"/>
      <c r="C582" s="436"/>
      <c r="D582" s="266"/>
      <c r="E582" s="267"/>
      <c r="F582" s="236">
        <f>SUM(F577:F581)</f>
        <v>0</v>
      </c>
      <c r="G582" s="235">
        <f t="shared" ref="G582:H582" si="798">SUM(G577:G581)</f>
        <v>0</v>
      </c>
      <c r="H582" s="150">
        <f t="shared" si="798"/>
        <v>0</v>
      </c>
      <c r="I582" s="218">
        <v>1</v>
      </c>
      <c r="J582" s="204">
        <f t="shared" ref="J582:L582" si="799">SUM(J577:J581)</f>
        <v>0</v>
      </c>
      <c r="K582" s="204">
        <f t="shared" si="799"/>
        <v>0</v>
      </c>
      <c r="L582" s="204">
        <f t="shared" si="799"/>
        <v>0</v>
      </c>
      <c r="M582" s="218">
        <v>1</v>
      </c>
      <c r="N582" s="204">
        <f>N577</f>
        <v>0</v>
      </c>
      <c r="O582" s="204">
        <f t="shared" ref="O582:Q582" si="800">SUM(O577:O581)</f>
        <v>0</v>
      </c>
      <c r="P582" s="204">
        <f t="shared" si="800"/>
        <v>0</v>
      </c>
      <c r="Q582" s="204">
        <f t="shared" si="800"/>
        <v>0</v>
      </c>
      <c r="R582" s="218">
        <v>1</v>
      </c>
      <c r="S582" s="204">
        <f>S577</f>
        <v>0</v>
      </c>
      <c r="T582" s="214">
        <f>T577</f>
        <v>0</v>
      </c>
      <c r="U582" s="208">
        <f>SUM(U577:U581)</f>
        <v>0</v>
      </c>
      <c r="V582" s="209">
        <f>SUM(V577:V581)</f>
        <v>0</v>
      </c>
      <c r="W582" s="151">
        <f>IFERROR(((V582/U582)*1),0)</f>
        <v>0</v>
      </c>
      <c r="X582" s="293">
        <f>IFERROR(((1-(1-T582)*W582)*1),0)</f>
        <v>1</v>
      </c>
      <c r="Y582" s="336"/>
    </row>
    <row r="583" spans="1:25" ht="15.75" hidden="1" thickBot="1" x14ac:dyDescent="0.3">
      <c r="A583" s="446">
        <f>A577+1</f>
        <v>97</v>
      </c>
      <c r="B583" s="447"/>
      <c r="C583" s="448"/>
      <c r="D583" s="448"/>
      <c r="E583" s="146" t="s">
        <v>283</v>
      </c>
      <c r="F583" s="233">
        <v>0</v>
      </c>
      <c r="G583" s="233">
        <v>0</v>
      </c>
      <c r="H583" s="147">
        <f>F583+G583</f>
        <v>0</v>
      </c>
      <c r="I583" s="217" t="e">
        <f>H583/$H$588</f>
        <v>#DIV/0!</v>
      </c>
      <c r="J583" s="270">
        <v>0</v>
      </c>
      <c r="K583" s="270">
        <v>0</v>
      </c>
      <c r="L583" s="269">
        <f>J583+K583</f>
        <v>0</v>
      </c>
      <c r="M583" s="217" t="e">
        <f>L583/$L$588</f>
        <v>#DIV/0!</v>
      </c>
      <c r="N583" s="449">
        <v>0</v>
      </c>
      <c r="O583" s="270">
        <v>0</v>
      </c>
      <c r="P583" s="270">
        <v>0</v>
      </c>
      <c r="Q583" s="269">
        <f>O583+P583</f>
        <v>0</v>
      </c>
      <c r="R583" s="217" t="e">
        <f>Q583/$Q$588</f>
        <v>#DIV/0!</v>
      </c>
      <c r="S583" s="443">
        <f>N588-Q588</f>
        <v>0</v>
      </c>
      <c r="T583" s="424">
        <f>IFERROR((S583/N588),0)</f>
        <v>0</v>
      </c>
      <c r="U583" s="270">
        <v>0</v>
      </c>
      <c r="V583" s="270">
        <v>0</v>
      </c>
      <c r="W583" s="148">
        <f>IFERROR(((V583/U583)*1),0)</f>
        <v>0</v>
      </c>
      <c r="X583" s="425"/>
      <c r="Y583" s="336"/>
    </row>
    <row r="584" spans="1:25" ht="15.75" hidden="1" thickBot="1" x14ac:dyDescent="0.3">
      <c r="A584" s="446"/>
      <c r="B584" s="447"/>
      <c r="C584" s="448"/>
      <c r="D584" s="448"/>
      <c r="E584" s="146" t="s">
        <v>284</v>
      </c>
      <c r="F584" s="233">
        <v>0</v>
      </c>
      <c r="G584" s="233">
        <v>0</v>
      </c>
      <c r="H584" s="147">
        <f t="shared" ref="H584:H587" si="801">F584+G584</f>
        <v>0</v>
      </c>
      <c r="I584" s="217" t="e">
        <f t="shared" ref="I584:I587" si="802">H584/$H$588</f>
        <v>#DIV/0!</v>
      </c>
      <c r="J584" s="270">
        <v>0</v>
      </c>
      <c r="K584" s="270">
        <v>0</v>
      </c>
      <c r="L584" s="269">
        <f t="shared" ref="L584:L587" si="803">J584+K584</f>
        <v>0</v>
      </c>
      <c r="M584" s="217" t="e">
        <f t="shared" ref="M584:M587" si="804">L584/$L$588</f>
        <v>#DIV/0!</v>
      </c>
      <c r="N584" s="449"/>
      <c r="O584" s="270">
        <v>0</v>
      </c>
      <c r="P584" s="270">
        <v>0</v>
      </c>
      <c r="Q584" s="269">
        <f t="shared" ref="Q584:Q587" si="805">O584+P584</f>
        <v>0</v>
      </c>
      <c r="R584" s="217" t="e">
        <f t="shared" ref="R584:R587" si="806">Q584/$Q$588</f>
        <v>#DIV/0!</v>
      </c>
      <c r="S584" s="443"/>
      <c r="T584" s="424"/>
      <c r="U584" s="270">
        <v>0</v>
      </c>
      <c r="V584" s="270">
        <v>0</v>
      </c>
      <c r="W584" s="148">
        <f t="shared" ref="W584:W585" si="807">IFERROR(((V584/U584)*1),0)</f>
        <v>0</v>
      </c>
      <c r="X584" s="427"/>
      <c r="Y584" s="336"/>
    </row>
    <row r="585" spans="1:25" ht="15.75" hidden="1" thickBot="1" x14ac:dyDescent="0.3">
      <c r="A585" s="446"/>
      <c r="B585" s="447"/>
      <c r="C585" s="448"/>
      <c r="D585" s="448"/>
      <c r="E585" s="146" t="s">
        <v>285</v>
      </c>
      <c r="F585" s="233">
        <v>0</v>
      </c>
      <c r="G585" s="233">
        <v>0</v>
      </c>
      <c r="H585" s="147">
        <f t="shared" si="801"/>
        <v>0</v>
      </c>
      <c r="I585" s="217" t="e">
        <f t="shared" si="802"/>
        <v>#DIV/0!</v>
      </c>
      <c r="J585" s="270">
        <v>0</v>
      </c>
      <c r="K585" s="270">
        <v>0</v>
      </c>
      <c r="L585" s="269">
        <f t="shared" si="803"/>
        <v>0</v>
      </c>
      <c r="M585" s="217" t="e">
        <f t="shared" si="804"/>
        <v>#DIV/0!</v>
      </c>
      <c r="N585" s="449"/>
      <c r="O585" s="270">
        <v>0</v>
      </c>
      <c r="P585" s="270">
        <v>0</v>
      </c>
      <c r="Q585" s="269">
        <f t="shared" si="805"/>
        <v>0</v>
      </c>
      <c r="R585" s="217" t="e">
        <f t="shared" si="806"/>
        <v>#DIV/0!</v>
      </c>
      <c r="S585" s="443"/>
      <c r="T585" s="424"/>
      <c r="U585" s="270">
        <v>0</v>
      </c>
      <c r="V585" s="270">
        <v>0</v>
      </c>
      <c r="W585" s="148">
        <f t="shared" si="807"/>
        <v>0</v>
      </c>
      <c r="X585" s="427"/>
      <c r="Y585" s="336"/>
    </row>
    <row r="586" spans="1:25" ht="15.75" hidden="1" thickBot="1" x14ac:dyDescent="0.3">
      <c r="A586" s="446"/>
      <c r="B586" s="447"/>
      <c r="C586" s="448"/>
      <c r="D586" s="448"/>
      <c r="E586" s="146" t="s">
        <v>286</v>
      </c>
      <c r="F586" s="233">
        <v>0</v>
      </c>
      <c r="G586" s="233">
        <v>0</v>
      </c>
      <c r="H586" s="147">
        <f t="shared" si="801"/>
        <v>0</v>
      </c>
      <c r="I586" s="217" t="e">
        <f t="shared" si="802"/>
        <v>#DIV/0!</v>
      </c>
      <c r="J586" s="270">
        <v>0</v>
      </c>
      <c r="K586" s="270">
        <v>0</v>
      </c>
      <c r="L586" s="269">
        <f t="shared" si="803"/>
        <v>0</v>
      </c>
      <c r="M586" s="217" t="e">
        <f t="shared" si="804"/>
        <v>#DIV/0!</v>
      </c>
      <c r="N586" s="449"/>
      <c r="O586" s="270">
        <v>0</v>
      </c>
      <c r="P586" s="270">
        <v>0</v>
      </c>
      <c r="Q586" s="269">
        <f t="shared" si="805"/>
        <v>0</v>
      </c>
      <c r="R586" s="217" t="e">
        <f t="shared" si="806"/>
        <v>#DIV/0!</v>
      </c>
      <c r="S586" s="443"/>
      <c r="T586" s="424"/>
      <c r="U586" s="270">
        <v>0</v>
      </c>
      <c r="V586" s="270">
        <v>0</v>
      </c>
      <c r="W586" s="148">
        <f>IFERROR(((V586/U586)*1),0)</f>
        <v>0</v>
      </c>
      <c r="X586" s="427"/>
      <c r="Y586" s="336"/>
    </row>
    <row r="587" spans="1:25" ht="15.75" hidden="1" thickBot="1" x14ac:dyDescent="0.3">
      <c r="A587" s="446"/>
      <c r="B587" s="447"/>
      <c r="C587" s="448"/>
      <c r="D587" s="448"/>
      <c r="E587" s="146" t="s">
        <v>287</v>
      </c>
      <c r="F587" s="233">
        <v>0</v>
      </c>
      <c r="G587" s="233">
        <v>0</v>
      </c>
      <c r="H587" s="147">
        <f t="shared" si="801"/>
        <v>0</v>
      </c>
      <c r="I587" s="217" t="e">
        <f t="shared" si="802"/>
        <v>#DIV/0!</v>
      </c>
      <c r="J587" s="270">
        <v>0</v>
      </c>
      <c r="K587" s="270">
        <v>0</v>
      </c>
      <c r="L587" s="269">
        <f t="shared" si="803"/>
        <v>0</v>
      </c>
      <c r="M587" s="217" t="e">
        <f t="shared" si="804"/>
        <v>#DIV/0!</v>
      </c>
      <c r="N587" s="449"/>
      <c r="O587" s="270">
        <v>0</v>
      </c>
      <c r="P587" s="270">
        <v>0</v>
      </c>
      <c r="Q587" s="269">
        <f t="shared" si="805"/>
        <v>0</v>
      </c>
      <c r="R587" s="217" t="e">
        <f t="shared" si="806"/>
        <v>#DIV/0!</v>
      </c>
      <c r="S587" s="443"/>
      <c r="T587" s="424"/>
      <c r="U587" s="270">
        <v>0</v>
      </c>
      <c r="V587" s="270">
        <v>0</v>
      </c>
      <c r="W587" s="148">
        <f>IFERROR(((V587/U587)*1),0)</f>
        <v>0</v>
      </c>
      <c r="X587" s="445"/>
      <c r="Y587" s="336"/>
    </row>
    <row r="588" spans="1:25" ht="15.75" hidden="1" thickBot="1" x14ac:dyDescent="0.3">
      <c r="A588" s="434" t="s">
        <v>288</v>
      </c>
      <c r="B588" s="435"/>
      <c r="C588" s="436"/>
      <c r="D588" s="266"/>
      <c r="E588" s="267"/>
      <c r="F588" s="236">
        <f>SUM(F583:F587)</f>
        <v>0</v>
      </c>
      <c r="G588" s="235">
        <f t="shared" ref="G588:H588" si="808">SUM(G583:G587)</f>
        <v>0</v>
      </c>
      <c r="H588" s="150">
        <f t="shared" si="808"/>
        <v>0</v>
      </c>
      <c r="I588" s="218">
        <v>1</v>
      </c>
      <c r="J588" s="204">
        <f t="shared" ref="J588:L588" si="809">SUM(J583:J587)</f>
        <v>0</v>
      </c>
      <c r="K588" s="204">
        <f t="shared" si="809"/>
        <v>0</v>
      </c>
      <c r="L588" s="204">
        <f t="shared" si="809"/>
        <v>0</v>
      </c>
      <c r="M588" s="218">
        <v>1</v>
      </c>
      <c r="N588" s="204">
        <f>N583</f>
        <v>0</v>
      </c>
      <c r="O588" s="204">
        <f t="shared" ref="O588:Q588" si="810">SUM(O583:O587)</f>
        <v>0</v>
      </c>
      <c r="P588" s="204">
        <f t="shared" si="810"/>
        <v>0</v>
      </c>
      <c r="Q588" s="204">
        <f t="shared" si="810"/>
        <v>0</v>
      </c>
      <c r="R588" s="218">
        <v>1</v>
      </c>
      <c r="S588" s="204">
        <f>S583</f>
        <v>0</v>
      </c>
      <c r="T588" s="214">
        <f>T583</f>
        <v>0</v>
      </c>
      <c r="U588" s="208">
        <f>SUM(U583:U587)</f>
        <v>0</v>
      </c>
      <c r="V588" s="209">
        <f>SUM(V583:V587)</f>
        <v>0</v>
      </c>
      <c r="W588" s="151">
        <f>IFERROR(((V588/U588)*1),0)</f>
        <v>0</v>
      </c>
      <c r="X588" s="293">
        <f>IFERROR(((1-(1-T588)*W588)*1),0)</f>
        <v>1</v>
      </c>
      <c r="Y588" s="336"/>
    </row>
    <row r="589" spans="1:25" ht="15.75" hidden="1" thickBot="1" x14ac:dyDescent="0.3">
      <c r="A589" s="446">
        <f>A583+1</f>
        <v>98</v>
      </c>
      <c r="B589" s="447"/>
      <c r="C589" s="448"/>
      <c r="D589" s="448"/>
      <c r="E589" s="146" t="s">
        <v>283</v>
      </c>
      <c r="F589" s="233">
        <v>0</v>
      </c>
      <c r="G589" s="233">
        <v>0</v>
      </c>
      <c r="H589" s="147">
        <f>F589+G589</f>
        <v>0</v>
      </c>
      <c r="I589" s="217" t="e">
        <f>H589/$H$594</f>
        <v>#DIV/0!</v>
      </c>
      <c r="J589" s="270">
        <v>0</v>
      </c>
      <c r="K589" s="270">
        <v>0</v>
      </c>
      <c r="L589" s="269">
        <f>J589+K589</f>
        <v>0</v>
      </c>
      <c r="M589" s="217" t="e">
        <f>L589/$L$594</f>
        <v>#DIV/0!</v>
      </c>
      <c r="N589" s="449">
        <v>0</v>
      </c>
      <c r="O589" s="270">
        <v>0</v>
      </c>
      <c r="P589" s="270">
        <v>0</v>
      </c>
      <c r="Q589" s="269">
        <f>O589+P589</f>
        <v>0</v>
      </c>
      <c r="R589" s="217" t="e">
        <f>Q589/$Q$594</f>
        <v>#DIV/0!</v>
      </c>
      <c r="S589" s="443">
        <f>N594-Q594</f>
        <v>0</v>
      </c>
      <c r="T589" s="424">
        <f>IFERROR((S589/N594),0)</f>
        <v>0</v>
      </c>
      <c r="U589" s="270">
        <v>0</v>
      </c>
      <c r="V589" s="270">
        <v>0</v>
      </c>
      <c r="W589" s="148">
        <f>IFERROR(((V589/U589)*1),0)</f>
        <v>0</v>
      </c>
      <c r="X589" s="425"/>
      <c r="Y589" s="336"/>
    </row>
    <row r="590" spans="1:25" ht="15.75" hidden="1" thickBot="1" x14ac:dyDescent="0.3">
      <c r="A590" s="446"/>
      <c r="B590" s="447"/>
      <c r="C590" s="448"/>
      <c r="D590" s="448"/>
      <c r="E590" s="146" t="s">
        <v>284</v>
      </c>
      <c r="F590" s="233">
        <v>0</v>
      </c>
      <c r="G590" s="233">
        <v>0</v>
      </c>
      <c r="H590" s="147">
        <f t="shared" ref="H590:H593" si="811">F590+G590</f>
        <v>0</v>
      </c>
      <c r="I590" s="217" t="e">
        <f t="shared" ref="I590:I593" si="812">H590/$H$594</f>
        <v>#DIV/0!</v>
      </c>
      <c r="J590" s="270">
        <v>0</v>
      </c>
      <c r="K590" s="270">
        <v>0</v>
      </c>
      <c r="L590" s="269">
        <f t="shared" ref="L590:L593" si="813">J590+K590</f>
        <v>0</v>
      </c>
      <c r="M590" s="217" t="e">
        <f t="shared" ref="M590:M593" si="814">L590/$L$594</f>
        <v>#DIV/0!</v>
      </c>
      <c r="N590" s="449"/>
      <c r="O590" s="270">
        <v>0</v>
      </c>
      <c r="P590" s="270">
        <v>0</v>
      </c>
      <c r="Q590" s="269">
        <f t="shared" ref="Q590:Q593" si="815">O590+P590</f>
        <v>0</v>
      </c>
      <c r="R590" s="217" t="e">
        <f t="shared" ref="R590:R593" si="816">Q590/$Q$594</f>
        <v>#DIV/0!</v>
      </c>
      <c r="S590" s="443"/>
      <c r="T590" s="424"/>
      <c r="U590" s="270">
        <v>0</v>
      </c>
      <c r="V590" s="270">
        <v>0</v>
      </c>
      <c r="W590" s="148">
        <f t="shared" ref="W590:W591" si="817">IFERROR(((V590/U590)*1),0)</f>
        <v>0</v>
      </c>
      <c r="X590" s="427"/>
      <c r="Y590" s="336"/>
    </row>
    <row r="591" spans="1:25" ht="15.75" hidden="1" thickBot="1" x14ac:dyDescent="0.3">
      <c r="A591" s="446"/>
      <c r="B591" s="447"/>
      <c r="C591" s="448"/>
      <c r="D591" s="448"/>
      <c r="E591" s="146" t="s">
        <v>285</v>
      </c>
      <c r="F591" s="233">
        <v>0</v>
      </c>
      <c r="G591" s="233">
        <v>0</v>
      </c>
      <c r="H591" s="147">
        <f t="shared" si="811"/>
        <v>0</v>
      </c>
      <c r="I591" s="217" t="e">
        <f t="shared" si="812"/>
        <v>#DIV/0!</v>
      </c>
      <c r="J591" s="270">
        <v>0</v>
      </c>
      <c r="K591" s="270">
        <v>0</v>
      </c>
      <c r="L591" s="269">
        <f t="shared" si="813"/>
        <v>0</v>
      </c>
      <c r="M591" s="217" t="e">
        <f t="shared" si="814"/>
        <v>#DIV/0!</v>
      </c>
      <c r="N591" s="449"/>
      <c r="O591" s="270">
        <v>0</v>
      </c>
      <c r="P591" s="270">
        <v>0</v>
      </c>
      <c r="Q591" s="269">
        <f t="shared" si="815"/>
        <v>0</v>
      </c>
      <c r="R591" s="217" t="e">
        <f t="shared" si="816"/>
        <v>#DIV/0!</v>
      </c>
      <c r="S591" s="443"/>
      <c r="T591" s="424"/>
      <c r="U591" s="270">
        <v>0</v>
      </c>
      <c r="V591" s="270">
        <v>0</v>
      </c>
      <c r="W591" s="148">
        <f t="shared" si="817"/>
        <v>0</v>
      </c>
      <c r="X591" s="427"/>
      <c r="Y591" s="336"/>
    </row>
    <row r="592" spans="1:25" ht="15.75" hidden="1" thickBot="1" x14ac:dyDescent="0.3">
      <c r="A592" s="446"/>
      <c r="B592" s="447"/>
      <c r="C592" s="448"/>
      <c r="D592" s="448"/>
      <c r="E592" s="146" t="s">
        <v>286</v>
      </c>
      <c r="F592" s="233">
        <v>0</v>
      </c>
      <c r="G592" s="233">
        <v>0</v>
      </c>
      <c r="H592" s="147">
        <f t="shared" si="811"/>
        <v>0</v>
      </c>
      <c r="I592" s="217" t="e">
        <f t="shared" si="812"/>
        <v>#DIV/0!</v>
      </c>
      <c r="J592" s="270">
        <v>0</v>
      </c>
      <c r="K592" s="270">
        <v>0</v>
      </c>
      <c r="L592" s="269">
        <f t="shared" si="813"/>
        <v>0</v>
      </c>
      <c r="M592" s="217" t="e">
        <f t="shared" si="814"/>
        <v>#DIV/0!</v>
      </c>
      <c r="N592" s="449"/>
      <c r="O592" s="270">
        <v>0</v>
      </c>
      <c r="P592" s="270">
        <v>0</v>
      </c>
      <c r="Q592" s="269">
        <f t="shared" si="815"/>
        <v>0</v>
      </c>
      <c r="R592" s="217" t="e">
        <f t="shared" si="816"/>
        <v>#DIV/0!</v>
      </c>
      <c r="S592" s="443"/>
      <c r="T592" s="424"/>
      <c r="U592" s="270">
        <v>0</v>
      </c>
      <c r="V592" s="270">
        <v>0</v>
      </c>
      <c r="W592" s="148">
        <f>IFERROR(((V592/U592)*1),0)</f>
        <v>0</v>
      </c>
      <c r="X592" s="427"/>
      <c r="Y592" s="336"/>
    </row>
    <row r="593" spans="1:25" ht="15.75" hidden="1" thickBot="1" x14ac:dyDescent="0.3">
      <c r="A593" s="446"/>
      <c r="B593" s="447"/>
      <c r="C593" s="448"/>
      <c r="D593" s="448"/>
      <c r="E593" s="146" t="s">
        <v>287</v>
      </c>
      <c r="F593" s="233">
        <v>0</v>
      </c>
      <c r="G593" s="233">
        <v>0</v>
      </c>
      <c r="H593" s="147">
        <f t="shared" si="811"/>
        <v>0</v>
      </c>
      <c r="I593" s="217" t="e">
        <f t="shared" si="812"/>
        <v>#DIV/0!</v>
      </c>
      <c r="J593" s="270">
        <v>0</v>
      </c>
      <c r="K593" s="270">
        <v>0</v>
      </c>
      <c r="L593" s="269">
        <f t="shared" si="813"/>
        <v>0</v>
      </c>
      <c r="M593" s="217" t="e">
        <f t="shared" si="814"/>
        <v>#DIV/0!</v>
      </c>
      <c r="N593" s="449"/>
      <c r="O593" s="270">
        <v>0</v>
      </c>
      <c r="P593" s="270">
        <v>0</v>
      </c>
      <c r="Q593" s="269">
        <f t="shared" si="815"/>
        <v>0</v>
      </c>
      <c r="R593" s="217" t="e">
        <f t="shared" si="816"/>
        <v>#DIV/0!</v>
      </c>
      <c r="S593" s="443"/>
      <c r="T593" s="424"/>
      <c r="U593" s="270">
        <v>0</v>
      </c>
      <c r="V593" s="270">
        <v>0</v>
      </c>
      <c r="W593" s="148">
        <f>IFERROR(((V593/U593)*1),0)</f>
        <v>0</v>
      </c>
      <c r="X593" s="445"/>
      <c r="Y593" s="336"/>
    </row>
    <row r="594" spans="1:25" ht="15.75" hidden="1" thickBot="1" x14ac:dyDescent="0.3">
      <c r="A594" s="434" t="s">
        <v>288</v>
      </c>
      <c r="B594" s="435"/>
      <c r="C594" s="436"/>
      <c r="D594" s="266"/>
      <c r="E594" s="267"/>
      <c r="F594" s="236">
        <f>SUM(F589:F593)</f>
        <v>0</v>
      </c>
      <c r="G594" s="235">
        <f t="shared" ref="G594:H594" si="818">SUM(G589:G593)</f>
        <v>0</v>
      </c>
      <c r="H594" s="150">
        <f t="shared" si="818"/>
        <v>0</v>
      </c>
      <c r="I594" s="218">
        <v>1</v>
      </c>
      <c r="J594" s="204">
        <f t="shared" ref="J594:L594" si="819">SUM(J589:J593)</f>
        <v>0</v>
      </c>
      <c r="K594" s="204">
        <f t="shared" si="819"/>
        <v>0</v>
      </c>
      <c r="L594" s="204">
        <f t="shared" si="819"/>
        <v>0</v>
      </c>
      <c r="M594" s="218">
        <v>1</v>
      </c>
      <c r="N594" s="204">
        <f>N589</f>
        <v>0</v>
      </c>
      <c r="O594" s="204">
        <f t="shared" ref="O594:Q594" si="820">SUM(O589:O593)</f>
        <v>0</v>
      </c>
      <c r="P594" s="204">
        <f t="shared" si="820"/>
        <v>0</v>
      </c>
      <c r="Q594" s="204">
        <f t="shared" si="820"/>
        <v>0</v>
      </c>
      <c r="R594" s="218">
        <v>1</v>
      </c>
      <c r="S594" s="204">
        <f>S589</f>
        <v>0</v>
      </c>
      <c r="T594" s="214">
        <f>T589</f>
        <v>0</v>
      </c>
      <c r="U594" s="208">
        <f>SUM(U589:U593)</f>
        <v>0</v>
      </c>
      <c r="V594" s="209">
        <f>SUM(V589:V593)</f>
        <v>0</v>
      </c>
      <c r="W594" s="151">
        <f>IFERROR(((V594/U594)*1),0)</f>
        <v>0</v>
      </c>
      <c r="X594" s="293">
        <f>IFERROR(((1-(1-T594)*W594)*1),0)</f>
        <v>1</v>
      </c>
      <c r="Y594" s="336"/>
    </row>
    <row r="595" spans="1:25" ht="15.75" hidden="1" thickBot="1" x14ac:dyDescent="0.3">
      <c r="A595" s="446">
        <f>A589+1</f>
        <v>99</v>
      </c>
      <c r="B595" s="447"/>
      <c r="C595" s="448"/>
      <c r="D595" s="448"/>
      <c r="E595" s="146" t="s">
        <v>283</v>
      </c>
      <c r="F595" s="233">
        <v>0</v>
      </c>
      <c r="G595" s="233">
        <v>0</v>
      </c>
      <c r="H595" s="147">
        <f>F595+G595</f>
        <v>0</v>
      </c>
      <c r="I595" s="217" t="e">
        <f>H595/$H$600</f>
        <v>#DIV/0!</v>
      </c>
      <c r="J595" s="270">
        <v>0</v>
      </c>
      <c r="K595" s="270">
        <v>0</v>
      </c>
      <c r="L595" s="269">
        <f>J595+K595</f>
        <v>0</v>
      </c>
      <c r="M595" s="217" t="e">
        <f>L595/$L$600</f>
        <v>#DIV/0!</v>
      </c>
      <c r="N595" s="449">
        <v>0</v>
      </c>
      <c r="O595" s="270">
        <v>0</v>
      </c>
      <c r="P595" s="270">
        <v>0</v>
      </c>
      <c r="Q595" s="269">
        <f>O595+P595</f>
        <v>0</v>
      </c>
      <c r="R595" s="217" t="e">
        <f>Q595/$Q$600</f>
        <v>#DIV/0!</v>
      </c>
      <c r="S595" s="443">
        <f>N600-Q600</f>
        <v>0</v>
      </c>
      <c r="T595" s="424">
        <f>IFERROR((S595/N600),0)</f>
        <v>0</v>
      </c>
      <c r="U595" s="270">
        <v>0</v>
      </c>
      <c r="V595" s="270">
        <v>0</v>
      </c>
      <c r="W595" s="148">
        <f>IFERROR(((V595/U595)*1),0)</f>
        <v>0</v>
      </c>
      <c r="X595" s="425"/>
      <c r="Y595" s="336"/>
    </row>
    <row r="596" spans="1:25" ht="15.75" hidden="1" thickBot="1" x14ac:dyDescent="0.3">
      <c r="A596" s="446"/>
      <c r="B596" s="447"/>
      <c r="C596" s="448"/>
      <c r="D596" s="448"/>
      <c r="E596" s="146" t="s">
        <v>284</v>
      </c>
      <c r="F596" s="233">
        <v>0</v>
      </c>
      <c r="G596" s="233">
        <v>0</v>
      </c>
      <c r="H596" s="147">
        <f t="shared" ref="H596:H599" si="821">F596+G596</f>
        <v>0</v>
      </c>
      <c r="I596" s="217" t="e">
        <f t="shared" ref="I596:I599" si="822">H596/$H$600</f>
        <v>#DIV/0!</v>
      </c>
      <c r="J596" s="270">
        <v>0</v>
      </c>
      <c r="K596" s="270">
        <v>0</v>
      </c>
      <c r="L596" s="269">
        <f t="shared" ref="L596:L599" si="823">J596+K596</f>
        <v>0</v>
      </c>
      <c r="M596" s="217" t="e">
        <f t="shared" ref="M596:M599" si="824">L596/$L$600</f>
        <v>#DIV/0!</v>
      </c>
      <c r="N596" s="449"/>
      <c r="O596" s="270">
        <v>0</v>
      </c>
      <c r="P596" s="270">
        <v>0</v>
      </c>
      <c r="Q596" s="269">
        <f t="shared" ref="Q596:Q599" si="825">O596+P596</f>
        <v>0</v>
      </c>
      <c r="R596" s="217" t="e">
        <f t="shared" ref="R596:R599" si="826">Q596/$Q$600</f>
        <v>#DIV/0!</v>
      </c>
      <c r="S596" s="443"/>
      <c r="T596" s="424"/>
      <c r="U596" s="270">
        <v>0</v>
      </c>
      <c r="V596" s="270">
        <v>0</v>
      </c>
      <c r="W596" s="148">
        <f t="shared" ref="W596:W597" si="827">IFERROR(((V596/U596)*1),0)</f>
        <v>0</v>
      </c>
      <c r="X596" s="427"/>
      <c r="Y596" s="336"/>
    </row>
    <row r="597" spans="1:25" ht="15.75" hidden="1" thickBot="1" x14ac:dyDescent="0.3">
      <c r="A597" s="446"/>
      <c r="B597" s="447"/>
      <c r="C597" s="448"/>
      <c r="D597" s="448"/>
      <c r="E597" s="146" t="s">
        <v>285</v>
      </c>
      <c r="F597" s="233">
        <v>0</v>
      </c>
      <c r="G597" s="233">
        <v>0</v>
      </c>
      <c r="H597" s="147">
        <f t="shared" si="821"/>
        <v>0</v>
      </c>
      <c r="I597" s="217" t="e">
        <f t="shared" si="822"/>
        <v>#DIV/0!</v>
      </c>
      <c r="J597" s="270">
        <v>0</v>
      </c>
      <c r="K597" s="270">
        <v>0</v>
      </c>
      <c r="L597" s="269">
        <f t="shared" si="823"/>
        <v>0</v>
      </c>
      <c r="M597" s="217" t="e">
        <f t="shared" si="824"/>
        <v>#DIV/0!</v>
      </c>
      <c r="N597" s="449"/>
      <c r="O597" s="270">
        <v>0</v>
      </c>
      <c r="P597" s="270">
        <v>0</v>
      </c>
      <c r="Q597" s="269">
        <f t="shared" si="825"/>
        <v>0</v>
      </c>
      <c r="R597" s="217" t="e">
        <f t="shared" si="826"/>
        <v>#DIV/0!</v>
      </c>
      <c r="S597" s="443"/>
      <c r="T597" s="424"/>
      <c r="U597" s="270">
        <v>0</v>
      </c>
      <c r="V597" s="270">
        <v>0</v>
      </c>
      <c r="W597" s="148">
        <f t="shared" si="827"/>
        <v>0</v>
      </c>
      <c r="X597" s="427"/>
      <c r="Y597" s="336"/>
    </row>
    <row r="598" spans="1:25" ht="15.75" hidden="1" thickBot="1" x14ac:dyDescent="0.3">
      <c r="A598" s="446"/>
      <c r="B598" s="447"/>
      <c r="C598" s="448"/>
      <c r="D598" s="448"/>
      <c r="E598" s="146" t="s">
        <v>286</v>
      </c>
      <c r="F598" s="233">
        <v>0</v>
      </c>
      <c r="G598" s="233">
        <v>0</v>
      </c>
      <c r="H598" s="147">
        <f t="shared" si="821"/>
        <v>0</v>
      </c>
      <c r="I598" s="217" t="e">
        <f t="shared" si="822"/>
        <v>#DIV/0!</v>
      </c>
      <c r="J598" s="270">
        <v>0</v>
      </c>
      <c r="K598" s="270">
        <v>0</v>
      </c>
      <c r="L598" s="269">
        <f t="shared" si="823"/>
        <v>0</v>
      </c>
      <c r="M598" s="217" t="e">
        <f t="shared" si="824"/>
        <v>#DIV/0!</v>
      </c>
      <c r="N598" s="449"/>
      <c r="O598" s="270">
        <v>0</v>
      </c>
      <c r="P598" s="270">
        <v>0</v>
      </c>
      <c r="Q598" s="269">
        <f t="shared" si="825"/>
        <v>0</v>
      </c>
      <c r="R598" s="217" t="e">
        <f t="shared" si="826"/>
        <v>#DIV/0!</v>
      </c>
      <c r="S598" s="443"/>
      <c r="T598" s="424"/>
      <c r="U598" s="270">
        <v>0</v>
      </c>
      <c r="V598" s="270">
        <v>0</v>
      </c>
      <c r="W598" s="148">
        <f>IFERROR(((V598/U598)*1),0)</f>
        <v>0</v>
      </c>
      <c r="X598" s="427"/>
      <c r="Y598" s="336"/>
    </row>
    <row r="599" spans="1:25" ht="15.75" hidden="1" thickBot="1" x14ac:dyDescent="0.3">
      <c r="A599" s="446"/>
      <c r="B599" s="447"/>
      <c r="C599" s="448"/>
      <c r="D599" s="448"/>
      <c r="E599" s="146" t="s">
        <v>287</v>
      </c>
      <c r="F599" s="233">
        <v>0</v>
      </c>
      <c r="G599" s="233">
        <v>0</v>
      </c>
      <c r="H599" s="147">
        <f t="shared" si="821"/>
        <v>0</v>
      </c>
      <c r="I599" s="217" t="e">
        <f t="shared" si="822"/>
        <v>#DIV/0!</v>
      </c>
      <c r="J599" s="270">
        <v>0</v>
      </c>
      <c r="K599" s="270">
        <v>0</v>
      </c>
      <c r="L599" s="269">
        <f t="shared" si="823"/>
        <v>0</v>
      </c>
      <c r="M599" s="217" t="e">
        <f t="shared" si="824"/>
        <v>#DIV/0!</v>
      </c>
      <c r="N599" s="449"/>
      <c r="O599" s="270">
        <v>0</v>
      </c>
      <c r="P599" s="270">
        <v>0</v>
      </c>
      <c r="Q599" s="269">
        <f t="shared" si="825"/>
        <v>0</v>
      </c>
      <c r="R599" s="217" t="e">
        <f t="shared" si="826"/>
        <v>#DIV/0!</v>
      </c>
      <c r="S599" s="443"/>
      <c r="T599" s="424"/>
      <c r="U599" s="270">
        <v>0</v>
      </c>
      <c r="V599" s="270">
        <v>0</v>
      </c>
      <c r="W599" s="148">
        <f>IFERROR(((V599/U599)*1),0)</f>
        <v>0</v>
      </c>
      <c r="X599" s="445"/>
      <c r="Y599" s="336"/>
    </row>
    <row r="600" spans="1:25" ht="15.75" hidden="1" thickBot="1" x14ac:dyDescent="0.3">
      <c r="A600" s="434" t="s">
        <v>288</v>
      </c>
      <c r="B600" s="435"/>
      <c r="C600" s="436"/>
      <c r="D600" s="266"/>
      <c r="E600" s="267"/>
      <c r="F600" s="236">
        <f>SUM(F595:F599)</f>
        <v>0</v>
      </c>
      <c r="G600" s="235">
        <f t="shared" ref="G600:H600" si="828">SUM(G595:G599)</f>
        <v>0</v>
      </c>
      <c r="H600" s="150">
        <f t="shared" si="828"/>
        <v>0</v>
      </c>
      <c r="I600" s="218">
        <v>1</v>
      </c>
      <c r="J600" s="204">
        <f t="shared" ref="J600:L600" si="829">SUM(J595:J599)</f>
        <v>0</v>
      </c>
      <c r="K600" s="204">
        <f t="shared" si="829"/>
        <v>0</v>
      </c>
      <c r="L600" s="204">
        <f t="shared" si="829"/>
        <v>0</v>
      </c>
      <c r="M600" s="218">
        <v>1</v>
      </c>
      <c r="N600" s="204">
        <f>N595</f>
        <v>0</v>
      </c>
      <c r="O600" s="204">
        <f t="shared" ref="O600:Q600" si="830">SUM(O595:O599)</f>
        <v>0</v>
      </c>
      <c r="P600" s="204">
        <f t="shared" si="830"/>
        <v>0</v>
      </c>
      <c r="Q600" s="204">
        <f t="shared" si="830"/>
        <v>0</v>
      </c>
      <c r="R600" s="218">
        <v>1</v>
      </c>
      <c r="S600" s="204">
        <f>S595</f>
        <v>0</v>
      </c>
      <c r="T600" s="214">
        <f>T595</f>
        <v>0</v>
      </c>
      <c r="U600" s="208">
        <f>SUM(U595:U599)</f>
        <v>0</v>
      </c>
      <c r="V600" s="209">
        <f>SUM(V595:V599)</f>
        <v>0</v>
      </c>
      <c r="W600" s="151">
        <f>IFERROR(((V600/U600)*1),0)</f>
        <v>0</v>
      </c>
      <c r="X600" s="293">
        <f>IFERROR(((1-(1-T600)*W600)*1),0)</f>
        <v>1</v>
      </c>
      <c r="Y600" s="336"/>
    </row>
    <row r="601" spans="1:25" ht="15.75" hidden="1" thickBot="1" x14ac:dyDescent="0.3">
      <c r="A601" s="446">
        <f>A595+1</f>
        <v>100</v>
      </c>
      <c r="B601" s="447"/>
      <c r="C601" s="448"/>
      <c r="D601" s="448"/>
      <c r="E601" s="146" t="s">
        <v>283</v>
      </c>
      <c r="F601" s="233">
        <v>0</v>
      </c>
      <c r="G601" s="233">
        <v>0</v>
      </c>
      <c r="H601" s="147">
        <f>F601+G601</f>
        <v>0</v>
      </c>
      <c r="I601" s="217" t="e">
        <f>H601/$H$606</f>
        <v>#DIV/0!</v>
      </c>
      <c r="J601" s="270">
        <v>0</v>
      </c>
      <c r="K601" s="270">
        <v>0</v>
      </c>
      <c r="L601" s="269">
        <f>J601+K601</f>
        <v>0</v>
      </c>
      <c r="M601" s="217" t="e">
        <f>L601/$L$606</f>
        <v>#DIV/0!</v>
      </c>
      <c r="N601" s="449">
        <v>0</v>
      </c>
      <c r="O601" s="270">
        <v>0</v>
      </c>
      <c r="P601" s="270">
        <v>0</v>
      </c>
      <c r="Q601" s="269">
        <f>O601+P601</f>
        <v>0</v>
      </c>
      <c r="R601" s="217" t="e">
        <f>Q601/$Q$606</f>
        <v>#DIV/0!</v>
      </c>
      <c r="S601" s="443">
        <f>N606-Q606</f>
        <v>0</v>
      </c>
      <c r="T601" s="424">
        <f>IFERROR((S601/N606),0)</f>
        <v>0</v>
      </c>
      <c r="U601" s="270">
        <v>0</v>
      </c>
      <c r="V601" s="270">
        <v>0</v>
      </c>
      <c r="W601" s="148">
        <f>IFERROR(((V601/U601)*1),0)</f>
        <v>0</v>
      </c>
      <c r="X601" s="425"/>
      <c r="Y601" s="336"/>
    </row>
    <row r="602" spans="1:25" ht="15.75" hidden="1" thickBot="1" x14ac:dyDescent="0.3">
      <c r="A602" s="446"/>
      <c r="B602" s="447"/>
      <c r="C602" s="448"/>
      <c r="D602" s="448"/>
      <c r="E602" s="146" t="s">
        <v>284</v>
      </c>
      <c r="F602" s="233">
        <v>0</v>
      </c>
      <c r="G602" s="233">
        <v>0</v>
      </c>
      <c r="H602" s="147">
        <f t="shared" ref="H602:H605" si="831">F602+G602</f>
        <v>0</v>
      </c>
      <c r="I602" s="217" t="e">
        <f t="shared" ref="I602:I605" si="832">H602/$H$606</f>
        <v>#DIV/0!</v>
      </c>
      <c r="J602" s="270">
        <v>0</v>
      </c>
      <c r="K602" s="270">
        <v>0</v>
      </c>
      <c r="L602" s="269">
        <f t="shared" ref="L602:L605" si="833">J602+K602</f>
        <v>0</v>
      </c>
      <c r="M602" s="217" t="e">
        <f t="shared" ref="M602:M605" si="834">L602/$L$606</f>
        <v>#DIV/0!</v>
      </c>
      <c r="N602" s="449"/>
      <c r="O602" s="270">
        <v>0</v>
      </c>
      <c r="P602" s="270">
        <v>0</v>
      </c>
      <c r="Q602" s="269">
        <f t="shared" ref="Q602:Q605" si="835">O602+P602</f>
        <v>0</v>
      </c>
      <c r="R602" s="217" t="e">
        <f t="shared" ref="R602:R605" si="836">Q602/$Q$606</f>
        <v>#DIV/0!</v>
      </c>
      <c r="S602" s="443"/>
      <c r="T602" s="424"/>
      <c r="U602" s="270">
        <v>0</v>
      </c>
      <c r="V602" s="270">
        <v>0</v>
      </c>
      <c r="W602" s="148">
        <f t="shared" ref="W602:W603" si="837">IFERROR(((V602/U602)*1),0)</f>
        <v>0</v>
      </c>
      <c r="X602" s="427"/>
      <c r="Y602" s="336"/>
    </row>
    <row r="603" spans="1:25" ht="15.75" hidden="1" thickBot="1" x14ac:dyDescent="0.3">
      <c r="A603" s="446"/>
      <c r="B603" s="447"/>
      <c r="C603" s="448"/>
      <c r="D603" s="448"/>
      <c r="E603" s="146" t="s">
        <v>285</v>
      </c>
      <c r="F603" s="233">
        <v>0</v>
      </c>
      <c r="G603" s="233">
        <v>0</v>
      </c>
      <c r="H603" s="147">
        <f t="shared" si="831"/>
        <v>0</v>
      </c>
      <c r="I603" s="217" t="e">
        <f t="shared" si="832"/>
        <v>#DIV/0!</v>
      </c>
      <c r="J603" s="270">
        <v>0</v>
      </c>
      <c r="K603" s="270">
        <v>0</v>
      </c>
      <c r="L603" s="269">
        <f t="shared" si="833"/>
        <v>0</v>
      </c>
      <c r="M603" s="217" t="e">
        <f t="shared" si="834"/>
        <v>#DIV/0!</v>
      </c>
      <c r="N603" s="449"/>
      <c r="O603" s="270">
        <v>0</v>
      </c>
      <c r="P603" s="270">
        <v>0</v>
      </c>
      <c r="Q603" s="269">
        <f t="shared" si="835"/>
        <v>0</v>
      </c>
      <c r="R603" s="217" t="e">
        <f t="shared" si="836"/>
        <v>#DIV/0!</v>
      </c>
      <c r="S603" s="443"/>
      <c r="T603" s="424"/>
      <c r="U603" s="270">
        <v>0</v>
      </c>
      <c r="V603" s="270">
        <v>0</v>
      </c>
      <c r="W603" s="148">
        <f t="shared" si="837"/>
        <v>0</v>
      </c>
      <c r="X603" s="427"/>
      <c r="Y603" s="336"/>
    </row>
    <row r="604" spans="1:25" ht="15.75" hidden="1" thickBot="1" x14ac:dyDescent="0.3">
      <c r="A604" s="446"/>
      <c r="B604" s="447"/>
      <c r="C604" s="448"/>
      <c r="D604" s="448"/>
      <c r="E604" s="146" t="s">
        <v>286</v>
      </c>
      <c r="F604" s="233">
        <v>0</v>
      </c>
      <c r="G604" s="233">
        <v>0</v>
      </c>
      <c r="H604" s="147">
        <f t="shared" si="831"/>
        <v>0</v>
      </c>
      <c r="I604" s="217" t="e">
        <f t="shared" si="832"/>
        <v>#DIV/0!</v>
      </c>
      <c r="J604" s="270">
        <v>0</v>
      </c>
      <c r="K604" s="270">
        <v>0</v>
      </c>
      <c r="L604" s="269">
        <f t="shared" si="833"/>
        <v>0</v>
      </c>
      <c r="M604" s="217" t="e">
        <f t="shared" si="834"/>
        <v>#DIV/0!</v>
      </c>
      <c r="N604" s="449"/>
      <c r="O604" s="270">
        <v>0</v>
      </c>
      <c r="P604" s="270">
        <v>0</v>
      </c>
      <c r="Q604" s="269">
        <f t="shared" si="835"/>
        <v>0</v>
      </c>
      <c r="R604" s="217" t="e">
        <f t="shared" si="836"/>
        <v>#DIV/0!</v>
      </c>
      <c r="S604" s="443"/>
      <c r="T604" s="424"/>
      <c r="U604" s="270">
        <v>0</v>
      </c>
      <c r="V604" s="270">
        <v>0</v>
      </c>
      <c r="W604" s="148">
        <f>IFERROR(((V604/U604)*1),0)</f>
        <v>0</v>
      </c>
      <c r="X604" s="427"/>
      <c r="Y604" s="336"/>
    </row>
    <row r="605" spans="1:25" ht="15.75" hidden="1" thickBot="1" x14ac:dyDescent="0.3">
      <c r="A605" s="446"/>
      <c r="B605" s="447"/>
      <c r="C605" s="448"/>
      <c r="D605" s="448"/>
      <c r="E605" s="146" t="s">
        <v>287</v>
      </c>
      <c r="F605" s="233">
        <v>0</v>
      </c>
      <c r="G605" s="233">
        <v>0</v>
      </c>
      <c r="H605" s="147">
        <f t="shared" si="831"/>
        <v>0</v>
      </c>
      <c r="I605" s="217" t="e">
        <f t="shared" si="832"/>
        <v>#DIV/0!</v>
      </c>
      <c r="J605" s="270">
        <v>0</v>
      </c>
      <c r="K605" s="270">
        <v>0</v>
      </c>
      <c r="L605" s="269">
        <f t="shared" si="833"/>
        <v>0</v>
      </c>
      <c r="M605" s="217" t="e">
        <f t="shared" si="834"/>
        <v>#DIV/0!</v>
      </c>
      <c r="N605" s="449"/>
      <c r="O605" s="270">
        <v>0</v>
      </c>
      <c r="P605" s="270">
        <v>0</v>
      </c>
      <c r="Q605" s="269">
        <f t="shared" si="835"/>
        <v>0</v>
      </c>
      <c r="R605" s="217" t="e">
        <f t="shared" si="836"/>
        <v>#DIV/0!</v>
      </c>
      <c r="S605" s="443"/>
      <c r="T605" s="424"/>
      <c r="U605" s="270">
        <v>0</v>
      </c>
      <c r="V605" s="270">
        <v>0</v>
      </c>
      <c r="W605" s="148">
        <f>IFERROR(((V605/U605)*1),0)</f>
        <v>0</v>
      </c>
      <c r="X605" s="445"/>
      <c r="Y605" s="336"/>
    </row>
    <row r="606" spans="1:25" ht="15.75" hidden="1" thickBot="1" x14ac:dyDescent="0.3">
      <c r="A606" s="434" t="s">
        <v>288</v>
      </c>
      <c r="B606" s="435"/>
      <c r="C606" s="436"/>
      <c r="D606" s="266"/>
      <c r="E606" s="267"/>
      <c r="F606" s="236">
        <f>SUM(F601:F605)</f>
        <v>0</v>
      </c>
      <c r="G606" s="235">
        <f t="shared" ref="G606:H606" si="838">SUM(G601:G605)</f>
        <v>0</v>
      </c>
      <c r="H606" s="150">
        <f t="shared" si="838"/>
        <v>0</v>
      </c>
      <c r="I606" s="218">
        <v>1</v>
      </c>
      <c r="J606" s="204">
        <f t="shared" ref="J606:L606" si="839">SUM(J601:J605)</f>
        <v>0</v>
      </c>
      <c r="K606" s="204">
        <f t="shared" si="839"/>
        <v>0</v>
      </c>
      <c r="L606" s="204">
        <f t="shared" si="839"/>
        <v>0</v>
      </c>
      <c r="M606" s="218">
        <v>1</v>
      </c>
      <c r="N606" s="204">
        <f>N601</f>
        <v>0</v>
      </c>
      <c r="O606" s="204">
        <f t="shared" ref="O606:Q606" si="840">SUM(O601:O605)</f>
        <v>0</v>
      </c>
      <c r="P606" s="204">
        <f t="shared" si="840"/>
        <v>0</v>
      </c>
      <c r="Q606" s="204">
        <f t="shared" si="840"/>
        <v>0</v>
      </c>
      <c r="R606" s="218">
        <v>1</v>
      </c>
      <c r="S606" s="204">
        <f>S601</f>
        <v>0</v>
      </c>
      <c r="T606" s="214">
        <f>T601</f>
        <v>0</v>
      </c>
      <c r="U606" s="208">
        <f>SUM(U601:U605)</f>
        <v>0</v>
      </c>
      <c r="V606" s="209">
        <f>SUM(V601:V605)</f>
        <v>0</v>
      </c>
      <c r="W606" s="151">
        <f>IFERROR(((V606/U606)*1),0)</f>
        <v>0</v>
      </c>
      <c r="X606" s="293">
        <f>IFERROR(((1-(1-T606)*W606)*1),0)</f>
        <v>1</v>
      </c>
      <c r="Y606" s="336"/>
    </row>
    <row r="607" spans="1:25" ht="15.75" hidden="1" thickBot="1" x14ac:dyDescent="0.3">
      <c r="A607" s="446">
        <f>A601+1</f>
        <v>101</v>
      </c>
      <c r="B607" s="447"/>
      <c r="C607" s="448"/>
      <c r="D607" s="448"/>
      <c r="E607" s="146" t="s">
        <v>283</v>
      </c>
      <c r="F607" s="233">
        <v>0</v>
      </c>
      <c r="G607" s="233">
        <v>0</v>
      </c>
      <c r="H607" s="147">
        <f>F607+G607</f>
        <v>0</v>
      </c>
      <c r="I607" s="217" t="e">
        <f>H607/$H$612</f>
        <v>#DIV/0!</v>
      </c>
      <c r="J607" s="270">
        <v>0</v>
      </c>
      <c r="K607" s="270">
        <v>0</v>
      </c>
      <c r="L607" s="269">
        <f>J607+K607</f>
        <v>0</v>
      </c>
      <c r="M607" s="217" t="e">
        <f>L607/$L$612</f>
        <v>#DIV/0!</v>
      </c>
      <c r="N607" s="449">
        <v>0</v>
      </c>
      <c r="O607" s="270">
        <v>0</v>
      </c>
      <c r="P607" s="270">
        <v>0</v>
      </c>
      <c r="Q607" s="269">
        <f>O607+P607</f>
        <v>0</v>
      </c>
      <c r="R607" s="217" t="e">
        <f>Q607/$Q$612</f>
        <v>#DIV/0!</v>
      </c>
      <c r="S607" s="443">
        <f>N612-Q612</f>
        <v>0</v>
      </c>
      <c r="T607" s="424">
        <f>IFERROR((S607/N612),0)</f>
        <v>0</v>
      </c>
      <c r="U607" s="270">
        <v>0</v>
      </c>
      <c r="V607" s="270">
        <v>0</v>
      </c>
      <c r="W607" s="148">
        <f>IFERROR(((V607/U607)*1),0)</f>
        <v>0</v>
      </c>
      <c r="X607" s="425"/>
      <c r="Y607" s="336"/>
    </row>
    <row r="608" spans="1:25" ht="15.75" hidden="1" thickBot="1" x14ac:dyDescent="0.3">
      <c r="A608" s="446"/>
      <c r="B608" s="447"/>
      <c r="C608" s="448"/>
      <c r="D608" s="448"/>
      <c r="E608" s="146" t="s">
        <v>284</v>
      </c>
      <c r="F608" s="233">
        <v>0</v>
      </c>
      <c r="G608" s="233">
        <v>0</v>
      </c>
      <c r="H608" s="147">
        <f t="shared" ref="H608:H611" si="841">F608+G608</f>
        <v>0</v>
      </c>
      <c r="I608" s="217" t="e">
        <f t="shared" ref="I608:I611" si="842">H608/$H$612</f>
        <v>#DIV/0!</v>
      </c>
      <c r="J608" s="270">
        <v>0</v>
      </c>
      <c r="K608" s="270">
        <v>0</v>
      </c>
      <c r="L608" s="269">
        <f t="shared" ref="L608:L611" si="843">J608+K608</f>
        <v>0</v>
      </c>
      <c r="M608" s="217" t="e">
        <f t="shared" ref="M608:M611" si="844">L608/$L$612</f>
        <v>#DIV/0!</v>
      </c>
      <c r="N608" s="449"/>
      <c r="O608" s="270">
        <v>0</v>
      </c>
      <c r="P608" s="270">
        <v>0</v>
      </c>
      <c r="Q608" s="269">
        <f t="shared" ref="Q608:Q611" si="845">O608+P608</f>
        <v>0</v>
      </c>
      <c r="R608" s="217" t="e">
        <f t="shared" ref="R608:R611" si="846">Q608/$Q$612</f>
        <v>#DIV/0!</v>
      </c>
      <c r="S608" s="443"/>
      <c r="T608" s="424"/>
      <c r="U608" s="270">
        <v>0</v>
      </c>
      <c r="V608" s="270">
        <v>0</v>
      </c>
      <c r="W608" s="148">
        <f t="shared" ref="W608:W609" si="847">IFERROR(((V608/U608)*1),0)</f>
        <v>0</v>
      </c>
      <c r="X608" s="427"/>
      <c r="Y608" s="336"/>
    </row>
    <row r="609" spans="1:25" ht="15.75" hidden="1" thickBot="1" x14ac:dyDescent="0.3">
      <c r="A609" s="446"/>
      <c r="B609" s="447"/>
      <c r="C609" s="448"/>
      <c r="D609" s="448"/>
      <c r="E609" s="146" t="s">
        <v>285</v>
      </c>
      <c r="F609" s="233">
        <v>0</v>
      </c>
      <c r="G609" s="233">
        <v>0</v>
      </c>
      <c r="H609" s="147">
        <f t="shared" si="841"/>
        <v>0</v>
      </c>
      <c r="I609" s="217" t="e">
        <f t="shared" si="842"/>
        <v>#DIV/0!</v>
      </c>
      <c r="J609" s="270">
        <v>0</v>
      </c>
      <c r="K609" s="270">
        <v>0</v>
      </c>
      <c r="L609" s="269">
        <f t="shared" si="843"/>
        <v>0</v>
      </c>
      <c r="M609" s="217" t="e">
        <f t="shared" si="844"/>
        <v>#DIV/0!</v>
      </c>
      <c r="N609" s="449"/>
      <c r="O609" s="270">
        <v>0</v>
      </c>
      <c r="P609" s="270">
        <v>0</v>
      </c>
      <c r="Q609" s="269">
        <f t="shared" si="845"/>
        <v>0</v>
      </c>
      <c r="R609" s="217" t="e">
        <f t="shared" si="846"/>
        <v>#DIV/0!</v>
      </c>
      <c r="S609" s="443"/>
      <c r="T609" s="424"/>
      <c r="U609" s="270">
        <v>0</v>
      </c>
      <c r="V609" s="270">
        <v>0</v>
      </c>
      <c r="W609" s="148">
        <f t="shared" si="847"/>
        <v>0</v>
      </c>
      <c r="X609" s="427"/>
      <c r="Y609" s="336"/>
    </row>
    <row r="610" spans="1:25" ht="15.75" hidden="1" thickBot="1" x14ac:dyDescent="0.3">
      <c r="A610" s="446"/>
      <c r="B610" s="447"/>
      <c r="C610" s="448"/>
      <c r="D610" s="448"/>
      <c r="E610" s="146" t="s">
        <v>286</v>
      </c>
      <c r="F610" s="233">
        <v>0</v>
      </c>
      <c r="G610" s="233">
        <v>0</v>
      </c>
      <c r="H610" s="147">
        <f t="shared" si="841"/>
        <v>0</v>
      </c>
      <c r="I610" s="217" t="e">
        <f t="shared" si="842"/>
        <v>#DIV/0!</v>
      </c>
      <c r="J610" s="270">
        <v>0</v>
      </c>
      <c r="K610" s="270">
        <v>0</v>
      </c>
      <c r="L610" s="269">
        <f t="shared" si="843"/>
        <v>0</v>
      </c>
      <c r="M610" s="217" t="e">
        <f t="shared" si="844"/>
        <v>#DIV/0!</v>
      </c>
      <c r="N610" s="449"/>
      <c r="O610" s="270">
        <v>0</v>
      </c>
      <c r="P610" s="270">
        <v>0</v>
      </c>
      <c r="Q610" s="269">
        <f t="shared" si="845"/>
        <v>0</v>
      </c>
      <c r="R610" s="217" t="e">
        <f t="shared" si="846"/>
        <v>#DIV/0!</v>
      </c>
      <c r="S610" s="443"/>
      <c r="T610" s="424"/>
      <c r="U610" s="270">
        <v>0</v>
      </c>
      <c r="V610" s="270">
        <v>0</v>
      </c>
      <c r="W610" s="148">
        <f>IFERROR(((V610/U610)*1),0)</f>
        <v>0</v>
      </c>
      <c r="X610" s="427"/>
      <c r="Y610" s="336"/>
    </row>
    <row r="611" spans="1:25" ht="15.75" hidden="1" thickBot="1" x14ac:dyDescent="0.3">
      <c r="A611" s="446"/>
      <c r="B611" s="447"/>
      <c r="C611" s="448"/>
      <c r="D611" s="448"/>
      <c r="E611" s="146" t="s">
        <v>287</v>
      </c>
      <c r="F611" s="233">
        <v>0</v>
      </c>
      <c r="G611" s="233">
        <v>0</v>
      </c>
      <c r="H611" s="147">
        <f t="shared" si="841"/>
        <v>0</v>
      </c>
      <c r="I611" s="217" t="e">
        <f t="shared" si="842"/>
        <v>#DIV/0!</v>
      </c>
      <c r="J611" s="270">
        <v>0</v>
      </c>
      <c r="K611" s="270">
        <v>0</v>
      </c>
      <c r="L611" s="269">
        <f t="shared" si="843"/>
        <v>0</v>
      </c>
      <c r="M611" s="217" t="e">
        <f t="shared" si="844"/>
        <v>#DIV/0!</v>
      </c>
      <c r="N611" s="449"/>
      <c r="O611" s="270">
        <v>0</v>
      </c>
      <c r="P611" s="270">
        <v>0</v>
      </c>
      <c r="Q611" s="269">
        <f t="shared" si="845"/>
        <v>0</v>
      </c>
      <c r="R611" s="217" t="e">
        <f t="shared" si="846"/>
        <v>#DIV/0!</v>
      </c>
      <c r="S611" s="443"/>
      <c r="T611" s="424"/>
      <c r="U611" s="270">
        <v>0</v>
      </c>
      <c r="V611" s="270">
        <v>0</v>
      </c>
      <c r="W611" s="148">
        <f>IFERROR(((V611/U611)*1),0)</f>
        <v>0</v>
      </c>
      <c r="X611" s="445"/>
      <c r="Y611" s="336"/>
    </row>
    <row r="612" spans="1:25" ht="15.75" hidden="1" thickBot="1" x14ac:dyDescent="0.3">
      <c r="A612" s="434" t="s">
        <v>288</v>
      </c>
      <c r="B612" s="435"/>
      <c r="C612" s="436"/>
      <c r="D612" s="266"/>
      <c r="E612" s="267"/>
      <c r="F612" s="236">
        <f>SUM(F607:F611)</f>
        <v>0</v>
      </c>
      <c r="G612" s="235">
        <f t="shared" ref="G612:H612" si="848">SUM(G607:G611)</f>
        <v>0</v>
      </c>
      <c r="H612" s="150">
        <f t="shared" si="848"/>
        <v>0</v>
      </c>
      <c r="I612" s="218">
        <v>1</v>
      </c>
      <c r="J612" s="204">
        <f t="shared" ref="J612:L612" si="849">SUM(J607:J611)</f>
        <v>0</v>
      </c>
      <c r="K612" s="204">
        <f t="shared" si="849"/>
        <v>0</v>
      </c>
      <c r="L612" s="204">
        <f t="shared" si="849"/>
        <v>0</v>
      </c>
      <c r="M612" s="218">
        <v>1</v>
      </c>
      <c r="N612" s="204">
        <f>N607</f>
        <v>0</v>
      </c>
      <c r="O612" s="204">
        <f t="shared" ref="O612:Q612" si="850">SUM(O607:O611)</f>
        <v>0</v>
      </c>
      <c r="P612" s="204">
        <f t="shared" si="850"/>
        <v>0</v>
      </c>
      <c r="Q612" s="204">
        <f t="shared" si="850"/>
        <v>0</v>
      </c>
      <c r="R612" s="218">
        <v>1</v>
      </c>
      <c r="S612" s="204">
        <f>S607</f>
        <v>0</v>
      </c>
      <c r="T612" s="214">
        <f>T607</f>
        <v>0</v>
      </c>
      <c r="U612" s="208">
        <f>SUM(U607:U611)</f>
        <v>0</v>
      </c>
      <c r="V612" s="209">
        <f>SUM(V607:V611)</f>
        <v>0</v>
      </c>
      <c r="W612" s="151">
        <f>IFERROR(((V612/U612)*1),0)</f>
        <v>0</v>
      </c>
      <c r="X612" s="293">
        <f>IFERROR(((1-(1-T612)*W612)*1),0)</f>
        <v>1</v>
      </c>
      <c r="Y612" s="336"/>
    </row>
    <row r="613" spans="1:25" ht="15.75" hidden="1" thickBot="1" x14ac:dyDescent="0.3">
      <c r="A613" s="446">
        <f>A607+1</f>
        <v>102</v>
      </c>
      <c r="B613" s="447"/>
      <c r="C613" s="448"/>
      <c r="D613" s="448"/>
      <c r="E613" s="146" t="s">
        <v>283</v>
      </c>
      <c r="F613" s="233">
        <v>0</v>
      </c>
      <c r="G613" s="233">
        <v>0</v>
      </c>
      <c r="H613" s="147">
        <f>F613+G613</f>
        <v>0</v>
      </c>
      <c r="I613" s="217" t="e">
        <f>H613/$H$618</f>
        <v>#DIV/0!</v>
      </c>
      <c r="J613" s="270">
        <v>0</v>
      </c>
      <c r="K613" s="270">
        <v>0</v>
      </c>
      <c r="L613" s="269">
        <f>J613+K613</f>
        <v>0</v>
      </c>
      <c r="M613" s="217" t="e">
        <f>L613/$L$618</f>
        <v>#DIV/0!</v>
      </c>
      <c r="N613" s="449">
        <v>0</v>
      </c>
      <c r="O613" s="270">
        <v>0</v>
      </c>
      <c r="P613" s="270">
        <v>0</v>
      </c>
      <c r="Q613" s="269">
        <f>O613+P613</f>
        <v>0</v>
      </c>
      <c r="R613" s="217" t="e">
        <f>Q613/$Q$618</f>
        <v>#DIV/0!</v>
      </c>
      <c r="S613" s="443">
        <f>N618-Q618</f>
        <v>0</v>
      </c>
      <c r="T613" s="424">
        <f>IFERROR((S613/N618),0)</f>
        <v>0</v>
      </c>
      <c r="U613" s="270">
        <v>0</v>
      </c>
      <c r="V613" s="270">
        <v>0</v>
      </c>
      <c r="W613" s="148">
        <f>IFERROR(((V613/U613)*1),0)</f>
        <v>0</v>
      </c>
      <c r="X613" s="425"/>
      <c r="Y613" s="336"/>
    </row>
    <row r="614" spans="1:25" ht="15.75" hidden="1" thickBot="1" x14ac:dyDescent="0.3">
      <c r="A614" s="446"/>
      <c r="B614" s="447"/>
      <c r="C614" s="448"/>
      <c r="D614" s="448"/>
      <c r="E614" s="146" t="s">
        <v>284</v>
      </c>
      <c r="F614" s="233">
        <v>0</v>
      </c>
      <c r="G614" s="233">
        <v>0</v>
      </c>
      <c r="H614" s="147">
        <f t="shared" ref="H614:H617" si="851">F614+G614</f>
        <v>0</v>
      </c>
      <c r="I614" s="217" t="e">
        <f t="shared" ref="I614:I617" si="852">H614/$H$618</f>
        <v>#DIV/0!</v>
      </c>
      <c r="J614" s="270">
        <v>0</v>
      </c>
      <c r="K614" s="270">
        <v>0</v>
      </c>
      <c r="L614" s="269">
        <f t="shared" ref="L614:L617" si="853">J614+K614</f>
        <v>0</v>
      </c>
      <c r="M614" s="217" t="e">
        <f t="shared" ref="M614:M617" si="854">L614/$L$618</f>
        <v>#DIV/0!</v>
      </c>
      <c r="N614" s="449"/>
      <c r="O614" s="270">
        <v>0</v>
      </c>
      <c r="P614" s="270">
        <v>0</v>
      </c>
      <c r="Q614" s="269">
        <f t="shared" ref="Q614:Q617" si="855">O614+P614</f>
        <v>0</v>
      </c>
      <c r="R614" s="217" t="e">
        <f t="shared" ref="R614:R617" si="856">Q614/$Q$618</f>
        <v>#DIV/0!</v>
      </c>
      <c r="S614" s="443"/>
      <c r="T614" s="424"/>
      <c r="U614" s="270">
        <v>0</v>
      </c>
      <c r="V614" s="270">
        <v>0</v>
      </c>
      <c r="W614" s="148">
        <f t="shared" ref="W614:W615" si="857">IFERROR(((V614/U614)*1),0)</f>
        <v>0</v>
      </c>
      <c r="X614" s="427"/>
      <c r="Y614" s="336"/>
    </row>
    <row r="615" spans="1:25" ht="15.75" hidden="1" thickBot="1" x14ac:dyDescent="0.3">
      <c r="A615" s="446"/>
      <c r="B615" s="447"/>
      <c r="C615" s="448"/>
      <c r="D615" s="448"/>
      <c r="E615" s="146" t="s">
        <v>285</v>
      </c>
      <c r="F615" s="233">
        <v>0</v>
      </c>
      <c r="G615" s="233">
        <v>0</v>
      </c>
      <c r="H615" s="147">
        <f t="shared" si="851"/>
        <v>0</v>
      </c>
      <c r="I615" s="217" t="e">
        <f t="shared" si="852"/>
        <v>#DIV/0!</v>
      </c>
      <c r="J615" s="270">
        <v>0</v>
      </c>
      <c r="K615" s="270">
        <v>0</v>
      </c>
      <c r="L615" s="269">
        <f t="shared" si="853"/>
        <v>0</v>
      </c>
      <c r="M615" s="217" t="e">
        <f t="shared" si="854"/>
        <v>#DIV/0!</v>
      </c>
      <c r="N615" s="449"/>
      <c r="O615" s="270">
        <v>0</v>
      </c>
      <c r="P615" s="270">
        <v>0</v>
      </c>
      <c r="Q615" s="269">
        <f t="shared" si="855"/>
        <v>0</v>
      </c>
      <c r="R615" s="217" t="e">
        <f t="shared" si="856"/>
        <v>#DIV/0!</v>
      </c>
      <c r="S615" s="443"/>
      <c r="T615" s="424"/>
      <c r="U615" s="270">
        <v>0</v>
      </c>
      <c r="V615" s="270">
        <v>0</v>
      </c>
      <c r="W615" s="148">
        <f t="shared" si="857"/>
        <v>0</v>
      </c>
      <c r="X615" s="427"/>
      <c r="Y615" s="336"/>
    </row>
    <row r="616" spans="1:25" ht="15.75" hidden="1" thickBot="1" x14ac:dyDescent="0.3">
      <c r="A616" s="446"/>
      <c r="B616" s="447"/>
      <c r="C616" s="448"/>
      <c r="D616" s="448"/>
      <c r="E616" s="146" t="s">
        <v>286</v>
      </c>
      <c r="F616" s="233">
        <v>0</v>
      </c>
      <c r="G616" s="233">
        <v>0</v>
      </c>
      <c r="H616" s="147">
        <f t="shared" si="851"/>
        <v>0</v>
      </c>
      <c r="I616" s="217" t="e">
        <f t="shared" si="852"/>
        <v>#DIV/0!</v>
      </c>
      <c r="J616" s="270">
        <v>0</v>
      </c>
      <c r="K616" s="270">
        <v>0</v>
      </c>
      <c r="L616" s="269">
        <f t="shared" si="853"/>
        <v>0</v>
      </c>
      <c r="M616" s="217" t="e">
        <f t="shared" si="854"/>
        <v>#DIV/0!</v>
      </c>
      <c r="N616" s="449"/>
      <c r="O616" s="270">
        <v>0</v>
      </c>
      <c r="P616" s="270">
        <v>0</v>
      </c>
      <c r="Q616" s="269">
        <f t="shared" si="855"/>
        <v>0</v>
      </c>
      <c r="R616" s="217" t="e">
        <f t="shared" si="856"/>
        <v>#DIV/0!</v>
      </c>
      <c r="S616" s="443"/>
      <c r="T616" s="424"/>
      <c r="U616" s="270">
        <v>0</v>
      </c>
      <c r="V616" s="270">
        <v>0</v>
      </c>
      <c r="W616" s="148">
        <f>IFERROR(((V616/U616)*1),0)</f>
        <v>0</v>
      </c>
      <c r="X616" s="427"/>
      <c r="Y616" s="336"/>
    </row>
    <row r="617" spans="1:25" ht="15.75" hidden="1" thickBot="1" x14ac:dyDescent="0.3">
      <c r="A617" s="446"/>
      <c r="B617" s="447"/>
      <c r="C617" s="448"/>
      <c r="D617" s="448"/>
      <c r="E617" s="146" t="s">
        <v>287</v>
      </c>
      <c r="F617" s="233">
        <v>0</v>
      </c>
      <c r="G617" s="233">
        <v>0</v>
      </c>
      <c r="H617" s="147">
        <f t="shared" si="851"/>
        <v>0</v>
      </c>
      <c r="I617" s="217" t="e">
        <f t="shared" si="852"/>
        <v>#DIV/0!</v>
      </c>
      <c r="J617" s="270">
        <v>0</v>
      </c>
      <c r="K617" s="270">
        <v>0</v>
      </c>
      <c r="L617" s="269">
        <f t="shared" si="853"/>
        <v>0</v>
      </c>
      <c r="M617" s="217" t="e">
        <f t="shared" si="854"/>
        <v>#DIV/0!</v>
      </c>
      <c r="N617" s="449"/>
      <c r="O617" s="270">
        <v>0</v>
      </c>
      <c r="P617" s="270">
        <v>0</v>
      </c>
      <c r="Q617" s="269">
        <f t="shared" si="855"/>
        <v>0</v>
      </c>
      <c r="R617" s="217" t="e">
        <f t="shared" si="856"/>
        <v>#DIV/0!</v>
      </c>
      <c r="S617" s="443"/>
      <c r="T617" s="424"/>
      <c r="U617" s="270">
        <v>0</v>
      </c>
      <c r="V617" s="270">
        <v>0</v>
      </c>
      <c r="W617" s="148">
        <f>IFERROR(((V617/U617)*1),0)</f>
        <v>0</v>
      </c>
      <c r="X617" s="445"/>
      <c r="Y617" s="336"/>
    </row>
    <row r="618" spans="1:25" ht="15.75" hidden="1" thickBot="1" x14ac:dyDescent="0.3">
      <c r="A618" s="434" t="s">
        <v>288</v>
      </c>
      <c r="B618" s="435"/>
      <c r="C618" s="436"/>
      <c r="D618" s="266"/>
      <c r="E618" s="267"/>
      <c r="F618" s="236">
        <f>SUM(F613:F617)</f>
        <v>0</v>
      </c>
      <c r="G618" s="235">
        <f t="shared" ref="G618:H618" si="858">SUM(G613:G617)</f>
        <v>0</v>
      </c>
      <c r="H618" s="150">
        <f t="shared" si="858"/>
        <v>0</v>
      </c>
      <c r="I618" s="218">
        <v>1</v>
      </c>
      <c r="J618" s="204">
        <f t="shared" ref="J618:L618" si="859">SUM(J613:J617)</f>
        <v>0</v>
      </c>
      <c r="K618" s="204">
        <f t="shared" si="859"/>
        <v>0</v>
      </c>
      <c r="L618" s="204">
        <f t="shared" si="859"/>
        <v>0</v>
      </c>
      <c r="M618" s="218">
        <v>1</v>
      </c>
      <c r="N618" s="204">
        <f>N613</f>
        <v>0</v>
      </c>
      <c r="O618" s="204">
        <f t="shared" ref="O618:Q618" si="860">SUM(O613:O617)</f>
        <v>0</v>
      </c>
      <c r="P618" s="204">
        <f t="shared" si="860"/>
        <v>0</v>
      </c>
      <c r="Q618" s="204">
        <f t="shared" si="860"/>
        <v>0</v>
      </c>
      <c r="R618" s="218">
        <v>1</v>
      </c>
      <c r="S618" s="204">
        <f>S613</f>
        <v>0</v>
      </c>
      <c r="T618" s="214">
        <f>T613</f>
        <v>0</v>
      </c>
      <c r="U618" s="208">
        <f>SUM(U613:U617)</f>
        <v>0</v>
      </c>
      <c r="V618" s="209">
        <f>SUM(V613:V617)</f>
        <v>0</v>
      </c>
      <c r="W618" s="151">
        <f>IFERROR(((V618/U618)*1),0)</f>
        <v>0</v>
      </c>
      <c r="X618" s="293">
        <f>IFERROR(((1-(1-T618)*W618)*1),0)</f>
        <v>1</v>
      </c>
      <c r="Y618" s="336"/>
    </row>
    <row r="619" spans="1:25" ht="15.75" hidden="1" thickBot="1" x14ac:dyDescent="0.3">
      <c r="A619" s="446">
        <f>A613+1</f>
        <v>103</v>
      </c>
      <c r="B619" s="447"/>
      <c r="C619" s="448"/>
      <c r="D619" s="448"/>
      <c r="E619" s="146" t="s">
        <v>283</v>
      </c>
      <c r="F619" s="233">
        <v>0</v>
      </c>
      <c r="G619" s="233">
        <v>0</v>
      </c>
      <c r="H619" s="147">
        <f>F619+G619</f>
        <v>0</v>
      </c>
      <c r="I619" s="217" t="e">
        <f>H619/$H$624</f>
        <v>#DIV/0!</v>
      </c>
      <c r="J619" s="270">
        <v>0</v>
      </c>
      <c r="K619" s="270">
        <v>0</v>
      </c>
      <c r="L619" s="269">
        <f>J619+K619</f>
        <v>0</v>
      </c>
      <c r="M619" s="217" t="e">
        <f>L619/$L$624</f>
        <v>#DIV/0!</v>
      </c>
      <c r="N619" s="449">
        <v>0</v>
      </c>
      <c r="O619" s="270">
        <v>0</v>
      </c>
      <c r="P619" s="270">
        <v>0</v>
      </c>
      <c r="Q619" s="269">
        <f>O619+P619</f>
        <v>0</v>
      </c>
      <c r="R619" s="217" t="e">
        <f>Q619/$Q$624</f>
        <v>#DIV/0!</v>
      </c>
      <c r="S619" s="443">
        <f>N624-Q624</f>
        <v>0</v>
      </c>
      <c r="T619" s="424">
        <f>IFERROR((S619/N624),0)</f>
        <v>0</v>
      </c>
      <c r="U619" s="270">
        <v>0</v>
      </c>
      <c r="V619" s="270">
        <v>0</v>
      </c>
      <c r="W619" s="148">
        <f>IFERROR(((V619/U619)*1),0)</f>
        <v>0</v>
      </c>
      <c r="X619" s="425"/>
      <c r="Y619" s="336"/>
    </row>
    <row r="620" spans="1:25" ht="15.75" hidden="1" thickBot="1" x14ac:dyDescent="0.3">
      <c r="A620" s="446"/>
      <c r="B620" s="447"/>
      <c r="C620" s="448"/>
      <c r="D620" s="448"/>
      <c r="E620" s="146" t="s">
        <v>284</v>
      </c>
      <c r="F620" s="233">
        <v>0</v>
      </c>
      <c r="G620" s="233">
        <v>0</v>
      </c>
      <c r="H620" s="147">
        <f t="shared" ref="H620:H623" si="861">F620+G620</f>
        <v>0</v>
      </c>
      <c r="I620" s="217" t="e">
        <f t="shared" ref="I620:I623" si="862">H620/$H$624</f>
        <v>#DIV/0!</v>
      </c>
      <c r="J620" s="270">
        <v>0</v>
      </c>
      <c r="K620" s="270">
        <v>0</v>
      </c>
      <c r="L620" s="269">
        <f t="shared" ref="L620:L623" si="863">J620+K620</f>
        <v>0</v>
      </c>
      <c r="M620" s="217" t="e">
        <f t="shared" ref="M620:M623" si="864">L620/$L$624</f>
        <v>#DIV/0!</v>
      </c>
      <c r="N620" s="449"/>
      <c r="O620" s="270">
        <v>0</v>
      </c>
      <c r="P620" s="270">
        <v>0</v>
      </c>
      <c r="Q620" s="269">
        <f t="shared" ref="Q620:Q623" si="865">O620+P620</f>
        <v>0</v>
      </c>
      <c r="R620" s="217" t="e">
        <f t="shared" ref="R620:R623" si="866">Q620/$Q$624</f>
        <v>#DIV/0!</v>
      </c>
      <c r="S620" s="443"/>
      <c r="T620" s="424"/>
      <c r="U620" s="270">
        <v>0</v>
      </c>
      <c r="V620" s="270">
        <v>0</v>
      </c>
      <c r="W620" s="148">
        <f t="shared" ref="W620:W621" si="867">IFERROR(((V620/U620)*1),0)</f>
        <v>0</v>
      </c>
      <c r="X620" s="427"/>
      <c r="Y620" s="336"/>
    </row>
    <row r="621" spans="1:25" ht="15.75" hidden="1" thickBot="1" x14ac:dyDescent="0.3">
      <c r="A621" s="446"/>
      <c r="B621" s="447"/>
      <c r="C621" s="448"/>
      <c r="D621" s="448"/>
      <c r="E621" s="146" t="s">
        <v>285</v>
      </c>
      <c r="F621" s="233">
        <v>0</v>
      </c>
      <c r="G621" s="233">
        <v>0</v>
      </c>
      <c r="H621" s="147">
        <f t="shared" si="861"/>
        <v>0</v>
      </c>
      <c r="I621" s="217" t="e">
        <f t="shared" si="862"/>
        <v>#DIV/0!</v>
      </c>
      <c r="J621" s="270">
        <v>0</v>
      </c>
      <c r="K621" s="270">
        <v>0</v>
      </c>
      <c r="L621" s="269">
        <f t="shared" si="863"/>
        <v>0</v>
      </c>
      <c r="M621" s="217" t="e">
        <f t="shared" si="864"/>
        <v>#DIV/0!</v>
      </c>
      <c r="N621" s="449"/>
      <c r="O621" s="270">
        <v>0</v>
      </c>
      <c r="P621" s="270">
        <v>0</v>
      </c>
      <c r="Q621" s="269">
        <f t="shared" si="865"/>
        <v>0</v>
      </c>
      <c r="R621" s="217" t="e">
        <f t="shared" si="866"/>
        <v>#DIV/0!</v>
      </c>
      <c r="S621" s="443"/>
      <c r="T621" s="424"/>
      <c r="U621" s="270">
        <v>0</v>
      </c>
      <c r="V621" s="270">
        <v>0</v>
      </c>
      <c r="W621" s="148">
        <f t="shared" si="867"/>
        <v>0</v>
      </c>
      <c r="X621" s="427"/>
      <c r="Y621" s="336"/>
    </row>
    <row r="622" spans="1:25" ht="15.75" hidden="1" thickBot="1" x14ac:dyDescent="0.3">
      <c r="A622" s="446"/>
      <c r="B622" s="447"/>
      <c r="C622" s="448"/>
      <c r="D622" s="448"/>
      <c r="E622" s="146" t="s">
        <v>286</v>
      </c>
      <c r="F622" s="233">
        <v>0</v>
      </c>
      <c r="G622" s="233">
        <v>0</v>
      </c>
      <c r="H622" s="147">
        <f t="shared" si="861"/>
        <v>0</v>
      </c>
      <c r="I622" s="217" t="e">
        <f t="shared" si="862"/>
        <v>#DIV/0!</v>
      </c>
      <c r="J622" s="270">
        <v>0</v>
      </c>
      <c r="K622" s="270">
        <v>0</v>
      </c>
      <c r="L622" s="269">
        <f t="shared" si="863"/>
        <v>0</v>
      </c>
      <c r="M622" s="217" t="e">
        <f t="shared" si="864"/>
        <v>#DIV/0!</v>
      </c>
      <c r="N622" s="449"/>
      <c r="O622" s="270">
        <v>0</v>
      </c>
      <c r="P622" s="270">
        <v>0</v>
      </c>
      <c r="Q622" s="269">
        <f t="shared" si="865"/>
        <v>0</v>
      </c>
      <c r="R622" s="217" t="e">
        <f t="shared" si="866"/>
        <v>#DIV/0!</v>
      </c>
      <c r="S622" s="443"/>
      <c r="T622" s="424"/>
      <c r="U622" s="270">
        <v>0</v>
      </c>
      <c r="V622" s="270">
        <v>0</v>
      </c>
      <c r="W622" s="148">
        <f>IFERROR(((V622/U622)*1),0)</f>
        <v>0</v>
      </c>
      <c r="X622" s="427"/>
      <c r="Y622" s="336"/>
    </row>
    <row r="623" spans="1:25" ht="15.75" hidden="1" thickBot="1" x14ac:dyDescent="0.3">
      <c r="A623" s="446"/>
      <c r="B623" s="447"/>
      <c r="C623" s="448"/>
      <c r="D623" s="448"/>
      <c r="E623" s="146" t="s">
        <v>287</v>
      </c>
      <c r="F623" s="233">
        <v>0</v>
      </c>
      <c r="G623" s="233">
        <v>0</v>
      </c>
      <c r="H623" s="147">
        <f t="shared" si="861"/>
        <v>0</v>
      </c>
      <c r="I623" s="217" t="e">
        <f t="shared" si="862"/>
        <v>#DIV/0!</v>
      </c>
      <c r="J623" s="270">
        <v>0</v>
      </c>
      <c r="K623" s="270">
        <v>0</v>
      </c>
      <c r="L623" s="269">
        <f t="shared" si="863"/>
        <v>0</v>
      </c>
      <c r="M623" s="217" t="e">
        <f t="shared" si="864"/>
        <v>#DIV/0!</v>
      </c>
      <c r="N623" s="449"/>
      <c r="O623" s="270">
        <v>0</v>
      </c>
      <c r="P623" s="270">
        <v>0</v>
      </c>
      <c r="Q623" s="269">
        <f t="shared" si="865"/>
        <v>0</v>
      </c>
      <c r="R623" s="217" t="e">
        <f t="shared" si="866"/>
        <v>#DIV/0!</v>
      </c>
      <c r="S623" s="443"/>
      <c r="T623" s="424"/>
      <c r="U623" s="270">
        <v>0</v>
      </c>
      <c r="V623" s="270">
        <v>0</v>
      </c>
      <c r="W623" s="148">
        <f>IFERROR(((V623/U623)*1),0)</f>
        <v>0</v>
      </c>
      <c r="X623" s="445"/>
      <c r="Y623" s="336"/>
    </row>
    <row r="624" spans="1:25" ht="15.75" hidden="1" thickBot="1" x14ac:dyDescent="0.3">
      <c r="A624" s="434" t="s">
        <v>288</v>
      </c>
      <c r="B624" s="435"/>
      <c r="C624" s="436"/>
      <c r="D624" s="266"/>
      <c r="E624" s="267"/>
      <c r="F624" s="236">
        <f>SUM(F619:F623)</f>
        <v>0</v>
      </c>
      <c r="G624" s="235">
        <f t="shared" ref="G624:H624" si="868">SUM(G619:G623)</f>
        <v>0</v>
      </c>
      <c r="H624" s="150">
        <f t="shared" si="868"/>
        <v>0</v>
      </c>
      <c r="I624" s="218">
        <v>1</v>
      </c>
      <c r="J624" s="204">
        <f t="shared" ref="J624:L624" si="869">SUM(J619:J623)</f>
        <v>0</v>
      </c>
      <c r="K624" s="204">
        <f t="shared" si="869"/>
        <v>0</v>
      </c>
      <c r="L624" s="204">
        <f t="shared" si="869"/>
        <v>0</v>
      </c>
      <c r="M624" s="218">
        <v>1</v>
      </c>
      <c r="N624" s="204">
        <f>N619</f>
        <v>0</v>
      </c>
      <c r="O624" s="204">
        <f t="shared" ref="O624:Q624" si="870">SUM(O619:O623)</f>
        <v>0</v>
      </c>
      <c r="P624" s="204">
        <f t="shared" si="870"/>
        <v>0</v>
      </c>
      <c r="Q624" s="204">
        <f t="shared" si="870"/>
        <v>0</v>
      </c>
      <c r="R624" s="218">
        <v>1</v>
      </c>
      <c r="S624" s="204">
        <f>S619</f>
        <v>0</v>
      </c>
      <c r="T624" s="214">
        <f>T619</f>
        <v>0</v>
      </c>
      <c r="U624" s="208">
        <f>SUM(U619:U623)</f>
        <v>0</v>
      </c>
      <c r="V624" s="209">
        <f>SUM(V619:V623)</f>
        <v>0</v>
      </c>
      <c r="W624" s="151">
        <f>IFERROR(((V624/U624)*1),0)</f>
        <v>0</v>
      </c>
      <c r="X624" s="293">
        <f>IFERROR(((1-(1-T624)*W624)*1),0)</f>
        <v>1</v>
      </c>
      <c r="Y624" s="336"/>
    </row>
    <row r="625" spans="1:25" ht="15.75" hidden="1" thickBot="1" x14ac:dyDescent="0.3">
      <c r="A625" s="446">
        <f>A619+1</f>
        <v>104</v>
      </c>
      <c r="B625" s="447"/>
      <c r="C625" s="448"/>
      <c r="D625" s="448"/>
      <c r="E625" s="146" t="s">
        <v>283</v>
      </c>
      <c r="F625" s="233">
        <v>0</v>
      </c>
      <c r="G625" s="233">
        <v>0</v>
      </c>
      <c r="H625" s="147">
        <f>F625+G625</f>
        <v>0</v>
      </c>
      <c r="I625" s="217" t="e">
        <f>H625/$H$630</f>
        <v>#DIV/0!</v>
      </c>
      <c r="J625" s="270">
        <v>0</v>
      </c>
      <c r="K625" s="270">
        <v>0</v>
      </c>
      <c r="L625" s="269">
        <f>J625+K625</f>
        <v>0</v>
      </c>
      <c r="M625" s="217" t="e">
        <f>L625/$L$630</f>
        <v>#DIV/0!</v>
      </c>
      <c r="N625" s="449">
        <v>0</v>
      </c>
      <c r="O625" s="270">
        <v>0</v>
      </c>
      <c r="P625" s="270">
        <v>0</v>
      </c>
      <c r="Q625" s="269">
        <f>O625+P625</f>
        <v>0</v>
      </c>
      <c r="R625" s="217" t="e">
        <f>Q625/$Q$630</f>
        <v>#DIV/0!</v>
      </c>
      <c r="S625" s="443">
        <f>N630-Q630</f>
        <v>0</v>
      </c>
      <c r="T625" s="424">
        <f>IFERROR((S625/N630),0)</f>
        <v>0</v>
      </c>
      <c r="U625" s="270">
        <v>0</v>
      </c>
      <c r="V625" s="270">
        <v>0</v>
      </c>
      <c r="W625" s="148">
        <f>IFERROR(((V625/U625)*1),0)</f>
        <v>0</v>
      </c>
      <c r="X625" s="425"/>
      <c r="Y625" s="336"/>
    </row>
    <row r="626" spans="1:25" ht="15.75" hidden="1" thickBot="1" x14ac:dyDescent="0.3">
      <c r="A626" s="446"/>
      <c r="B626" s="447"/>
      <c r="C626" s="448"/>
      <c r="D626" s="448"/>
      <c r="E626" s="146" t="s">
        <v>284</v>
      </c>
      <c r="F626" s="233">
        <v>0</v>
      </c>
      <c r="G626" s="233">
        <v>0</v>
      </c>
      <c r="H626" s="147">
        <f t="shared" ref="H626:H629" si="871">F626+G626</f>
        <v>0</v>
      </c>
      <c r="I626" s="217" t="e">
        <f t="shared" ref="I626:I629" si="872">H626/$H$630</f>
        <v>#DIV/0!</v>
      </c>
      <c r="J626" s="270">
        <v>0</v>
      </c>
      <c r="K626" s="270">
        <v>0</v>
      </c>
      <c r="L626" s="269">
        <f t="shared" ref="L626:L629" si="873">J626+K626</f>
        <v>0</v>
      </c>
      <c r="M626" s="217" t="e">
        <f t="shared" ref="M626:M629" si="874">L626/$L$630</f>
        <v>#DIV/0!</v>
      </c>
      <c r="N626" s="449"/>
      <c r="O626" s="270">
        <v>0</v>
      </c>
      <c r="P626" s="270">
        <v>0</v>
      </c>
      <c r="Q626" s="269">
        <f t="shared" ref="Q626:Q629" si="875">O626+P626</f>
        <v>0</v>
      </c>
      <c r="R626" s="217" t="e">
        <f t="shared" ref="R626:R629" si="876">Q626/$Q$630</f>
        <v>#DIV/0!</v>
      </c>
      <c r="S626" s="443"/>
      <c r="T626" s="424"/>
      <c r="U626" s="270">
        <v>0</v>
      </c>
      <c r="V626" s="270">
        <v>0</v>
      </c>
      <c r="W626" s="148">
        <f t="shared" ref="W626:W627" si="877">IFERROR(((V626/U626)*1),0)</f>
        <v>0</v>
      </c>
      <c r="X626" s="427"/>
      <c r="Y626" s="336"/>
    </row>
    <row r="627" spans="1:25" ht="15.75" hidden="1" thickBot="1" x14ac:dyDescent="0.3">
      <c r="A627" s="446"/>
      <c r="B627" s="447"/>
      <c r="C627" s="448"/>
      <c r="D627" s="448"/>
      <c r="E627" s="146" t="s">
        <v>285</v>
      </c>
      <c r="F627" s="233">
        <v>0</v>
      </c>
      <c r="G627" s="233">
        <v>0</v>
      </c>
      <c r="H627" s="147">
        <f t="shared" si="871"/>
        <v>0</v>
      </c>
      <c r="I627" s="217" t="e">
        <f t="shared" si="872"/>
        <v>#DIV/0!</v>
      </c>
      <c r="J627" s="270">
        <v>0</v>
      </c>
      <c r="K627" s="270">
        <v>0</v>
      </c>
      <c r="L627" s="269">
        <f t="shared" si="873"/>
        <v>0</v>
      </c>
      <c r="M627" s="217" t="e">
        <f t="shared" si="874"/>
        <v>#DIV/0!</v>
      </c>
      <c r="N627" s="449"/>
      <c r="O627" s="270">
        <v>0</v>
      </c>
      <c r="P627" s="270">
        <v>0</v>
      </c>
      <c r="Q627" s="269">
        <f t="shared" si="875"/>
        <v>0</v>
      </c>
      <c r="R627" s="217" t="e">
        <f t="shared" si="876"/>
        <v>#DIV/0!</v>
      </c>
      <c r="S627" s="443"/>
      <c r="T627" s="424"/>
      <c r="U627" s="270">
        <v>0</v>
      </c>
      <c r="V627" s="270">
        <v>0</v>
      </c>
      <c r="W627" s="148">
        <f t="shared" si="877"/>
        <v>0</v>
      </c>
      <c r="X627" s="427"/>
      <c r="Y627" s="336"/>
    </row>
    <row r="628" spans="1:25" ht="15.75" hidden="1" thickBot="1" x14ac:dyDescent="0.3">
      <c r="A628" s="446"/>
      <c r="B628" s="447"/>
      <c r="C628" s="448"/>
      <c r="D628" s="448"/>
      <c r="E628" s="146" t="s">
        <v>286</v>
      </c>
      <c r="F628" s="233">
        <v>0</v>
      </c>
      <c r="G628" s="233">
        <v>0</v>
      </c>
      <c r="H628" s="147">
        <f t="shared" si="871"/>
        <v>0</v>
      </c>
      <c r="I628" s="217" t="e">
        <f t="shared" si="872"/>
        <v>#DIV/0!</v>
      </c>
      <c r="J628" s="270">
        <v>0</v>
      </c>
      <c r="K628" s="270">
        <v>0</v>
      </c>
      <c r="L628" s="269">
        <f t="shared" si="873"/>
        <v>0</v>
      </c>
      <c r="M628" s="217" t="e">
        <f t="shared" si="874"/>
        <v>#DIV/0!</v>
      </c>
      <c r="N628" s="449"/>
      <c r="O628" s="270">
        <v>0</v>
      </c>
      <c r="P628" s="270">
        <v>0</v>
      </c>
      <c r="Q628" s="269">
        <f t="shared" si="875"/>
        <v>0</v>
      </c>
      <c r="R628" s="217" t="e">
        <f t="shared" si="876"/>
        <v>#DIV/0!</v>
      </c>
      <c r="S628" s="443"/>
      <c r="T628" s="424"/>
      <c r="U628" s="270">
        <v>0</v>
      </c>
      <c r="V628" s="270">
        <v>0</v>
      </c>
      <c r="W628" s="148">
        <f>IFERROR(((V628/U628)*1),0)</f>
        <v>0</v>
      </c>
      <c r="X628" s="427"/>
      <c r="Y628" s="336"/>
    </row>
    <row r="629" spans="1:25" ht="15.75" hidden="1" thickBot="1" x14ac:dyDescent="0.3">
      <c r="A629" s="446"/>
      <c r="B629" s="447"/>
      <c r="C629" s="448"/>
      <c r="D629" s="448"/>
      <c r="E629" s="146" t="s">
        <v>287</v>
      </c>
      <c r="F629" s="233">
        <v>0</v>
      </c>
      <c r="G629" s="233">
        <v>0</v>
      </c>
      <c r="H629" s="147">
        <f t="shared" si="871"/>
        <v>0</v>
      </c>
      <c r="I629" s="217" t="e">
        <f t="shared" si="872"/>
        <v>#DIV/0!</v>
      </c>
      <c r="J629" s="270">
        <v>0</v>
      </c>
      <c r="K629" s="270">
        <v>0</v>
      </c>
      <c r="L629" s="269">
        <f t="shared" si="873"/>
        <v>0</v>
      </c>
      <c r="M629" s="217" t="e">
        <f t="shared" si="874"/>
        <v>#DIV/0!</v>
      </c>
      <c r="N629" s="449"/>
      <c r="O629" s="270">
        <v>0</v>
      </c>
      <c r="P629" s="270">
        <v>0</v>
      </c>
      <c r="Q629" s="269">
        <f t="shared" si="875"/>
        <v>0</v>
      </c>
      <c r="R629" s="217" t="e">
        <f t="shared" si="876"/>
        <v>#DIV/0!</v>
      </c>
      <c r="S629" s="443"/>
      <c r="T629" s="424"/>
      <c r="U629" s="270">
        <v>0</v>
      </c>
      <c r="V629" s="270">
        <v>0</v>
      </c>
      <c r="W629" s="148">
        <f>IFERROR(((V629/U629)*1),0)</f>
        <v>0</v>
      </c>
      <c r="X629" s="445"/>
      <c r="Y629" s="336"/>
    </row>
    <row r="630" spans="1:25" ht="15.75" hidden="1" thickBot="1" x14ac:dyDescent="0.3">
      <c r="A630" s="434" t="s">
        <v>288</v>
      </c>
      <c r="B630" s="435"/>
      <c r="C630" s="436"/>
      <c r="D630" s="266"/>
      <c r="E630" s="267"/>
      <c r="F630" s="236">
        <f>SUM(F625:F629)</f>
        <v>0</v>
      </c>
      <c r="G630" s="235">
        <f t="shared" ref="G630:H630" si="878">SUM(G625:G629)</f>
        <v>0</v>
      </c>
      <c r="H630" s="150">
        <f t="shared" si="878"/>
        <v>0</v>
      </c>
      <c r="I630" s="218">
        <v>1</v>
      </c>
      <c r="J630" s="204">
        <f t="shared" ref="J630:L630" si="879">SUM(J625:J629)</f>
        <v>0</v>
      </c>
      <c r="K630" s="204">
        <f t="shared" si="879"/>
        <v>0</v>
      </c>
      <c r="L630" s="204">
        <f t="shared" si="879"/>
        <v>0</v>
      </c>
      <c r="M630" s="218">
        <v>1</v>
      </c>
      <c r="N630" s="204">
        <f>N625</f>
        <v>0</v>
      </c>
      <c r="O630" s="204">
        <f t="shared" ref="O630:Q630" si="880">SUM(O625:O629)</f>
        <v>0</v>
      </c>
      <c r="P630" s="204">
        <f t="shared" si="880"/>
        <v>0</v>
      </c>
      <c r="Q630" s="204">
        <f t="shared" si="880"/>
        <v>0</v>
      </c>
      <c r="R630" s="218">
        <v>1</v>
      </c>
      <c r="S630" s="204">
        <f>S625</f>
        <v>0</v>
      </c>
      <c r="T630" s="214">
        <f>T625</f>
        <v>0</v>
      </c>
      <c r="U630" s="208">
        <f>SUM(U625:U629)</f>
        <v>0</v>
      </c>
      <c r="V630" s="209">
        <f>SUM(V625:V629)</f>
        <v>0</v>
      </c>
      <c r="W630" s="151">
        <f>IFERROR(((V630/U630)*1),0)</f>
        <v>0</v>
      </c>
      <c r="X630" s="293">
        <f>IFERROR(((1-(1-T630)*W630)*1),0)</f>
        <v>1</v>
      </c>
      <c r="Y630" s="336"/>
    </row>
    <row r="631" spans="1:25" ht="15.75" hidden="1" thickBot="1" x14ac:dyDescent="0.3">
      <c r="A631" s="446">
        <f>A625+1</f>
        <v>105</v>
      </c>
      <c r="B631" s="447"/>
      <c r="C631" s="448"/>
      <c r="D631" s="448"/>
      <c r="E631" s="146" t="s">
        <v>283</v>
      </c>
      <c r="F631" s="233">
        <v>0</v>
      </c>
      <c r="G631" s="233">
        <v>0</v>
      </c>
      <c r="H631" s="147">
        <f>F631+G631</f>
        <v>0</v>
      </c>
      <c r="I631" s="217" t="e">
        <f>H631/$H$636</f>
        <v>#DIV/0!</v>
      </c>
      <c r="J631" s="270">
        <v>0</v>
      </c>
      <c r="K631" s="270">
        <v>0</v>
      </c>
      <c r="L631" s="269">
        <f>J631+K631</f>
        <v>0</v>
      </c>
      <c r="M631" s="217" t="e">
        <f>L631/$L$636</f>
        <v>#DIV/0!</v>
      </c>
      <c r="N631" s="449">
        <v>0</v>
      </c>
      <c r="O631" s="270">
        <v>0</v>
      </c>
      <c r="P631" s="270">
        <v>0</v>
      </c>
      <c r="Q631" s="269">
        <f>O631+P631</f>
        <v>0</v>
      </c>
      <c r="R631" s="217" t="e">
        <f>Q631/$Q$636</f>
        <v>#DIV/0!</v>
      </c>
      <c r="S631" s="443">
        <f>N636-Q636</f>
        <v>0</v>
      </c>
      <c r="T631" s="424">
        <f>IFERROR((S631/N636),0)</f>
        <v>0</v>
      </c>
      <c r="U631" s="270">
        <v>0</v>
      </c>
      <c r="V631" s="270">
        <v>0</v>
      </c>
      <c r="W631" s="148">
        <f>IFERROR(((V631/U631)*1),0)</f>
        <v>0</v>
      </c>
      <c r="X631" s="425"/>
      <c r="Y631" s="336"/>
    </row>
    <row r="632" spans="1:25" ht="15.75" hidden="1" thickBot="1" x14ac:dyDescent="0.3">
      <c r="A632" s="446"/>
      <c r="B632" s="447"/>
      <c r="C632" s="448"/>
      <c r="D632" s="448"/>
      <c r="E632" s="146" t="s">
        <v>284</v>
      </c>
      <c r="F632" s="233">
        <v>0</v>
      </c>
      <c r="G632" s="233">
        <v>0</v>
      </c>
      <c r="H632" s="147">
        <f t="shared" ref="H632:H635" si="881">F632+G632</f>
        <v>0</v>
      </c>
      <c r="I632" s="217" t="e">
        <f t="shared" ref="I632:I635" si="882">H632/$H$636</f>
        <v>#DIV/0!</v>
      </c>
      <c r="J632" s="270">
        <v>0</v>
      </c>
      <c r="K632" s="270">
        <v>0</v>
      </c>
      <c r="L632" s="269">
        <f t="shared" ref="L632:L635" si="883">J632+K632</f>
        <v>0</v>
      </c>
      <c r="M632" s="217" t="e">
        <f t="shared" ref="M632:M635" si="884">L632/$L$636</f>
        <v>#DIV/0!</v>
      </c>
      <c r="N632" s="449"/>
      <c r="O632" s="270">
        <v>0</v>
      </c>
      <c r="P632" s="270">
        <v>0</v>
      </c>
      <c r="Q632" s="269">
        <f t="shared" ref="Q632:Q635" si="885">O632+P632</f>
        <v>0</v>
      </c>
      <c r="R632" s="217" t="e">
        <f t="shared" ref="R632:R635" si="886">Q632/$Q$636</f>
        <v>#DIV/0!</v>
      </c>
      <c r="S632" s="443"/>
      <c r="T632" s="424"/>
      <c r="U632" s="270">
        <v>0</v>
      </c>
      <c r="V632" s="270">
        <v>0</v>
      </c>
      <c r="W632" s="148">
        <f t="shared" ref="W632:W633" si="887">IFERROR(((V632/U632)*1),0)</f>
        <v>0</v>
      </c>
      <c r="X632" s="427"/>
      <c r="Y632" s="336"/>
    </row>
    <row r="633" spans="1:25" ht="15.75" hidden="1" thickBot="1" x14ac:dyDescent="0.3">
      <c r="A633" s="446"/>
      <c r="B633" s="447"/>
      <c r="C633" s="448"/>
      <c r="D633" s="448"/>
      <c r="E633" s="146" t="s">
        <v>285</v>
      </c>
      <c r="F633" s="233">
        <v>0</v>
      </c>
      <c r="G633" s="233">
        <v>0</v>
      </c>
      <c r="H633" s="147">
        <f t="shared" si="881"/>
        <v>0</v>
      </c>
      <c r="I633" s="217" t="e">
        <f t="shared" si="882"/>
        <v>#DIV/0!</v>
      </c>
      <c r="J633" s="270">
        <v>0</v>
      </c>
      <c r="K633" s="270">
        <v>0</v>
      </c>
      <c r="L633" s="269">
        <f t="shared" si="883"/>
        <v>0</v>
      </c>
      <c r="M633" s="217" t="e">
        <f t="shared" si="884"/>
        <v>#DIV/0!</v>
      </c>
      <c r="N633" s="449"/>
      <c r="O633" s="270">
        <v>0</v>
      </c>
      <c r="P633" s="270">
        <v>0</v>
      </c>
      <c r="Q633" s="269">
        <f t="shared" si="885"/>
        <v>0</v>
      </c>
      <c r="R633" s="217" t="e">
        <f t="shared" si="886"/>
        <v>#DIV/0!</v>
      </c>
      <c r="S633" s="443"/>
      <c r="T633" s="424"/>
      <c r="U633" s="270">
        <v>0</v>
      </c>
      <c r="V633" s="270">
        <v>0</v>
      </c>
      <c r="W633" s="148">
        <f t="shared" si="887"/>
        <v>0</v>
      </c>
      <c r="X633" s="427"/>
      <c r="Y633" s="336"/>
    </row>
    <row r="634" spans="1:25" ht="15.75" hidden="1" thickBot="1" x14ac:dyDescent="0.3">
      <c r="A634" s="446"/>
      <c r="B634" s="447"/>
      <c r="C634" s="448"/>
      <c r="D634" s="448"/>
      <c r="E634" s="146" t="s">
        <v>286</v>
      </c>
      <c r="F634" s="233">
        <v>0</v>
      </c>
      <c r="G634" s="233">
        <v>0</v>
      </c>
      <c r="H634" s="147">
        <f t="shared" si="881"/>
        <v>0</v>
      </c>
      <c r="I634" s="217" t="e">
        <f t="shared" si="882"/>
        <v>#DIV/0!</v>
      </c>
      <c r="J634" s="270">
        <v>0</v>
      </c>
      <c r="K634" s="270">
        <v>0</v>
      </c>
      <c r="L634" s="269">
        <f t="shared" si="883"/>
        <v>0</v>
      </c>
      <c r="M634" s="217" t="e">
        <f t="shared" si="884"/>
        <v>#DIV/0!</v>
      </c>
      <c r="N634" s="449"/>
      <c r="O634" s="270">
        <v>0</v>
      </c>
      <c r="P634" s="270">
        <v>0</v>
      </c>
      <c r="Q634" s="269">
        <f t="shared" si="885"/>
        <v>0</v>
      </c>
      <c r="R634" s="217" t="e">
        <f t="shared" si="886"/>
        <v>#DIV/0!</v>
      </c>
      <c r="S634" s="443"/>
      <c r="T634" s="424"/>
      <c r="U634" s="270">
        <v>0</v>
      </c>
      <c r="V634" s="270">
        <v>0</v>
      </c>
      <c r="W634" s="148">
        <f>IFERROR(((V634/U634)*1),0)</f>
        <v>0</v>
      </c>
      <c r="X634" s="427"/>
      <c r="Y634" s="336"/>
    </row>
    <row r="635" spans="1:25" ht="15.75" hidden="1" thickBot="1" x14ac:dyDescent="0.3">
      <c r="A635" s="446"/>
      <c r="B635" s="447"/>
      <c r="C635" s="448"/>
      <c r="D635" s="448"/>
      <c r="E635" s="146" t="s">
        <v>287</v>
      </c>
      <c r="F635" s="233">
        <v>0</v>
      </c>
      <c r="G635" s="233">
        <v>0</v>
      </c>
      <c r="H635" s="147">
        <f t="shared" si="881"/>
        <v>0</v>
      </c>
      <c r="I635" s="217" t="e">
        <f t="shared" si="882"/>
        <v>#DIV/0!</v>
      </c>
      <c r="J635" s="270">
        <v>0</v>
      </c>
      <c r="K635" s="270">
        <v>0</v>
      </c>
      <c r="L635" s="269">
        <f t="shared" si="883"/>
        <v>0</v>
      </c>
      <c r="M635" s="217" t="e">
        <f t="shared" si="884"/>
        <v>#DIV/0!</v>
      </c>
      <c r="N635" s="449"/>
      <c r="O635" s="270">
        <v>0</v>
      </c>
      <c r="P635" s="270">
        <v>0</v>
      </c>
      <c r="Q635" s="269">
        <f t="shared" si="885"/>
        <v>0</v>
      </c>
      <c r="R635" s="217" t="e">
        <f t="shared" si="886"/>
        <v>#DIV/0!</v>
      </c>
      <c r="S635" s="443"/>
      <c r="T635" s="424"/>
      <c r="U635" s="270">
        <v>0</v>
      </c>
      <c r="V635" s="270">
        <v>0</v>
      </c>
      <c r="W635" s="148">
        <f>IFERROR(((V635/U635)*1),0)</f>
        <v>0</v>
      </c>
      <c r="X635" s="445"/>
      <c r="Y635" s="336"/>
    </row>
    <row r="636" spans="1:25" ht="15.75" hidden="1" thickBot="1" x14ac:dyDescent="0.3">
      <c r="A636" s="434" t="s">
        <v>288</v>
      </c>
      <c r="B636" s="435"/>
      <c r="C636" s="436"/>
      <c r="D636" s="266"/>
      <c r="E636" s="267"/>
      <c r="F636" s="236">
        <f>SUM(F631:F635)</f>
        <v>0</v>
      </c>
      <c r="G636" s="235">
        <f t="shared" ref="G636:H636" si="888">SUM(G631:G635)</f>
        <v>0</v>
      </c>
      <c r="H636" s="150">
        <f t="shared" si="888"/>
        <v>0</v>
      </c>
      <c r="I636" s="218">
        <v>1</v>
      </c>
      <c r="J636" s="204">
        <f t="shared" ref="J636:L636" si="889">SUM(J631:J635)</f>
        <v>0</v>
      </c>
      <c r="K636" s="204">
        <f t="shared" si="889"/>
        <v>0</v>
      </c>
      <c r="L636" s="204">
        <f t="shared" si="889"/>
        <v>0</v>
      </c>
      <c r="M636" s="218">
        <v>1</v>
      </c>
      <c r="N636" s="204">
        <f>N631</f>
        <v>0</v>
      </c>
      <c r="O636" s="204">
        <f t="shared" ref="O636:Q636" si="890">SUM(O631:O635)</f>
        <v>0</v>
      </c>
      <c r="P636" s="204">
        <f t="shared" si="890"/>
        <v>0</v>
      </c>
      <c r="Q636" s="204">
        <f t="shared" si="890"/>
        <v>0</v>
      </c>
      <c r="R636" s="218">
        <v>1</v>
      </c>
      <c r="S636" s="204">
        <f>S631</f>
        <v>0</v>
      </c>
      <c r="T636" s="214">
        <f>T631</f>
        <v>0</v>
      </c>
      <c r="U636" s="208">
        <f>SUM(U631:U635)</f>
        <v>0</v>
      </c>
      <c r="V636" s="209">
        <f>SUM(V631:V635)</f>
        <v>0</v>
      </c>
      <c r="W636" s="151">
        <f>IFERROR(((V636/U636)*1),0)</f>
        <v>0</v>
      </c>
      <c r="X636" s="293">
        <f>IFERROR(((1-(1-T636)*W636)*1),0)</f>
        <v>1</v>
      </c>
      <c r="Y636" s="336"/>
    </row>
    <row r="637" spans="1:25" ht="15.75" hidden="1" thickBot="1" x14ac:dyDescent="0.3">
      <c r="A637" s="446">
        <f>A631+1</f>
        <v>106</v>
      </c>
      <c r="B637" s="447"/>
      <c r="C637" s="448"/>
      <c r="D637" s="448"/>
      <c r="E637" s="146" t="s">
        <v>283</v>
      </c>
      <c r="F637" s="233">
        <v>0</v>
      </c>
      <c r="G637" s="233">
        <v>0</v>
      </c>
      <c r="H637" s="147">
        <f>F637+G637</f>
        <v>0</v>
      </c>
      <c r="I637" s="217" t="e">
        <f>H637/$H$642</f>
        <v>#DIV/0!</v>
      </c>
      <c r="J637" s="270">
        <v>0</v>
      </c>
      <c r="K637" s="270">
        <v>0</v>
      </c>
      <c r="L637" s="269">
        <f>J637+K637</f>
        <v>0</v>
      </c>
      <c r="M637" s="217" t="e">
        <f>L637/$L$642</f>
        <v>#DIV/0!</v>
      </c>
      <c r="N637" s="449">
        <v>0</v>
      </c>
      <c r="O637" s="270">
        <v>0</v>
      </c>
      <c r="P637" s="270">
        <v>0</v>
      </c>
      <c r="Q637" s="269">
        <f>O637+P637</f>
        <v>0</v>
      </c>
      <c r="R637" s="217" t="e">
        <f>Q637/$Q$642</f>
        <v>#DIV/0!</v>
      </c>
      <c r="S637" s="443">
        <f>N642-Q642</f>
        <v>0</v>
      </c>
      <c r="T637" s="424">
        <f>IFERROR((S637/N642),0)</f>
        <v>0</v>
      </c>
      <c r="U637" s="270">
        <v>0</v>
      </c>
      <c r="V637" s="270">
        <v>0</v>
      </c>
      <c r="W637" s="148">
        <f>IFERROR(((V637/U637)*1),0)</f>
        <v>0</v>
      </c>
      <c r="X637" s="425"/>
      <c r="Y637" s="336"/>
    </row>
    <row r="638" spans="1:25" ht="15.75" hidden="1" thickBot="1" x14ac:dyDescent="0.3">
      <c r="A638" s="446"/>
      <c r="B638" s="447"/>
      <c r="C638" s="448"/>
      <c r="D638" s="448"/>
      <c r="E638" s="146" t="s">
        <v>284</v>
      </c>
      <c r="F638" s="233">
        <v>0</v>
      </c>
      <c r="G638" s="233">
        <v>0</v>
      </c>
      <c r="H638" s="147">
        <f t="shared" ref="H638:H641" si="891">F638+G638</f>
        <v>0</v>
      </c>
      <c r="I638" s="217" t="e">
        <f t="shared" ref="I638:I641" si="892">H638/$H$642</f>
        <v>#DIV/0!</v>
      </c>
      <c r="J638" s="270">
        <v>0</v>
      </c>
      <c r="K638" s="270">
        <v>0</v>
      </c>
      <c r="L638" s="269">
        <f t="shared" ref="L638:L641" si="893">J638+K638</f>
        <v>0</v>
      </c>
      <c r="M638" s="217" t="e">
        <f t="shared" ref="M638:M641" si="894">L638/$L$642</f>
        <v>#DIV/0!</v>
      </c>
      <c r="N638" s="449"/>
      <c r="O638" s="270">
        <v>0</v>
      </c>
      <c r="P638" s="270">
        <v>0</v>
      </c>
      <c r="Q638" s="269">
        <f t="shared" ref="Q638:Q641" si="895">O638+P638</f>
        <v>0</v>
      </c>
      <c r="R638" s="217" t="e">
        <f t="shared" ref="R638:R641" si="896">Q638/$Q$642</f>
        <v>#DIV/0!</v>
      </c>
      <c r="S638" s="443"/>
      <c r="T638" s="424"/>
      <c r="U638" s="270">
        <v>0</v>
      </c>
      <c r="V638" s="270">
        <v>0</v>
      </c>
      <c r="W638" s="148">
        <f t="shared" ref="W638:W639" si="897">IFERROR(((V638/U638)*1),0)</f>
        <v>0</v>
      </c>
      <c r="X638" s="427"/>
      <c r="Y638" s="336"/>
    </row>
    <row r="639" spans="1:25" ht="15.75" hidden="1" thickBot="1" x14ac:dyDescent="0.3">
      <c r="A639" s="446"/>
      <c r="B639" s="447"/>
      <c r="C639" s="448"/>
      <c r="D639" s="448"/>
      <c r="E639" s="146" t="s">
        <v>285</v>
      </c>
      <c r="F639" s="233">
        <v>0</v>
      </c>
      <c r="G639" s="233">
        <v>0</v>
      </c>
      <c r="H639" s="147">
        <f t="shared" si="891"/>
        <v>0</v>
      </c>
      <c r="I639" s="217" t="e">
        <f t="shared" si="892"/>
        <v>#DIV/0!</v>
      </c>
      <c r="J639" s="270">
        <v>0</v>
      </c>
      <c r="K639" s="270">
        <v>0</v>
      </c>
      <c r="L639" s="269">
        <f t="shared" si="893"/>
        <v>0</v>
      </c>
      <c r="M639" s="217" t="e">
        <f t="shared" si="894"/>
        <v>#DIV/0!</v>
      </c>
      <c r="N639" s="449"/>
      <c r="O639" s="270">
        <v>0</v>
      </c>
      <c r="P639" s="270">
        <v>0</v>
      </c>
      <c r="Q639" s="269">
        <f t="shared" si="895"/>
        <v>0</v>
      </c>
      <c r="R639" s="217" t="e">
        <f t="shared" si="896"/>
        <v>#DIV/0!</v>
      </c>
      <c r="S639" s="443"/>
      <c r="T639" s="424"/>
      <c r="U639" s="270">
        <v>0</v>
      </c>
      <c r="V639" s="270">
        <v>0</v>
      </c>
      <c r="W639" s="148">
        <f t="shared" si="897"/>
        <v>0</v>
      </c>
      <c r="X639" s="427"/>
      <c r="Y639" s="336"/>
    </row>
    <row r="640" spans="1:25" ht="15.75" hidden="1" thickBot="1" x14ac:dyDescent="0.3">
      <c r="A640" s="446"/>
      <c r="B640" s="447"/>
      <c r="C640" s="448"/>
      <c r="D640" s="448"/>
      <c r="E640" s="146" t="s">
        <v>286</v>
      </c>
      <c r="F640" s="233">
        <v>0</v>
      </c>
      <c r="G640" s="233">
        <v>0</v>
      </c>
      <c r="H640" s="147">
        <f t="shared" si="891"/>
        <v>0</v>
      </c>
      <c r="I640" s="217" t="e">
        <f t="shared" si="892"/>
        <v>#DIV/0!</v>
      </c>
      <c r="J640" s="270">
        <v>0</v>
      </c>
      <c r="K640" s="270">
        <v>0</v>
      </c>
      <c r="L640" s="269">
        <f t="shared" si="893"/>
        <v>0</v>
      </c>
      <c r="M640" s="217" t="e">
        <f t="shared" si="894"/>
        <v>#DIV/0!</v>
      </c>
      <c r="N640" s="449"/>
      <c r="O640" s="270">
        <v>0</v>
      </c>
      <c r="P640" s="270">
        <v>0</v>
      </c>
      <c r="Q640" s="269">
        <f t="shared" si="895"/>
        <v>0</v>
      </c>
      <c r="R640" s="217" t="e">
        <f t="shared" si="896"/>
        <v>#DIV/0!</v>
      </c>
      <c r="S640" s="443"/>
      <c r="T640" s="424"/>
      <c r="U640" s="270">
        <v>0</v>
      </c>
      <c r="V640" s="270">
        <v>0</v>
      </c>
      <c r="W640" s="148">
        <f>IFERROR(((V640/U640)*1),0)</f>
        <v>0</v>
      </c>
      <c r="X640" s="427"/>
      <c r="Y640" s="336"/>
    </row>
    <row r="641" spans="1:25" ht="15.75" hidden="1" thickBot="1" x14ac:dyDescent="0.3">
      <c r="A641" s="446"/>
      <c r="B641" s="447"/>
      <c r="C641" s="448"/>
      <c r="D641" s="448"/>
      <c r="E641" s="146" t="s">
        <v>287</v>
      </c>
      <c r="F641" s="233">
        <v>0</v>
      </c>
      <c r="G641" s="233">
        <v>0</v>
      </c>
      <c r="H641" s="147">
        <f t="shared" si="891"/>
        <v>0</v>
      </c>
      <c r="I641" s="217" t="e">
        <f t="shared" si="892"/>
        <v>#DIV/0!</v>
      </c>
      <c r="J641" s="270">
        <v>0</v>
      </c>
      <c r="K641" s="270">
        <v>0</v>
      </c>
      <c r="L641" s="269">
        <f t="shared" si="893"/>
        <v>0</v>
      </c>
      <c r="M641" s="217" t="e">
        <f t="shared" si="894"/>
        <v>#DIV/0!</v>
      </c>
      <c r="N641" s="449"/>
      <c r="O641" s="270">
        <v>0</v>
      </c>
      <c r="P641" s="270">
        <v>0</v>
      </c>
      <c r="Q641" s="269">
        <f t="shared" si="895"/>
        <v>0</v>
      </c>
      <c r="R641" s="217" t="e">
        <f t="shared" si="896"/>
        <v>#DIV/0!</v>
      </c>
      <c r="S641" s="443"/>
      <c r="T641" s="424"/>
      <c r="U641" s="270">
        <v>0</v>
      </c>
      <c r="V641" s="270">
        <v>0</v>
      </c>
      <c r="W641" s="148">
        <f>IFERROR(((V641/U641)*1),0)</f>
        <v>0</v>
      </c>
      <c r="X641" s="445"/>
      <c r="Y641" s="336"/>
    </row>
    <row r="642" spans="1:25" ht="15.75" hidden="1" thickBot="1" x14ac:dyDescent="0.3">
      <c r="A642" s="434" t="s">
        <v>288</v>
      </c>
      <c r="B642" s="435"/>
      <c r="C642" s="436"/>
      <c r="D642" s="266"/>
      <c r="E642" s="267"/>
      <c r="F642" s="236">
        <f>SUM(F637:F641)</f>
        <v>0</v>
      </c>
      <c r="G642" s="235">
        <f t="shared" ref="G642:H642" si="898">SUM(G637:G641)</f>
        <v>0</v>
      </c>
      <c r="H642" s="150">
        <f t="shared" si="898"/>
        <v>0</v>
      </c>
      <c r="I642" s="218">
        <v>1</v>
      </c>
      <c r="J642" s="204">
        <f t="shared" ref="J642:L642" si="899">SUM(J637:J641)</f>
        <v>0</v>
      </c>
      <c r="K642" s="204">
        <f t="shared" si="899"/>
        <v>0</v>
      </c>
      <c r="L642" s="204">
        <f t="shared" si="899"/>
        <v>0</v>
      </c>
      <c r="M642" s="218">
        <v>1</v>
      </c>
      <c r="N642" s="204">
        <f>N637</f>
        <v>0</v>
      </c>
      <c r="O642" s="204">
        <f t="shared" ref="O642:Q642" si="900">SUM(O637:O641)</f>
        <v>0</v>
      </c>
      <c r="P642" s="204">
        <f t="shared" si="900"/>
        <v>0</v>
      </c>
      <c r="Q642" s="204">
        <f t="shared" si="900"/>
        <v>0</v>
      </c>
      <c r="R642" s="218">
        <v>1</v>
      </c>
      <c r="S642" s="204">
        <f>S637</f>
        <v>0</v>
      </c>
      <c r="T642" s="214">
        <f>T637</f>
        <v>0</v>
      </c>
      <c r="U642" s="208">
        <f>SUM(U637:U641)</f>
        <v>0</v>
      </c>
      <c r="V642" s="209">
        <f>SUM(V637:V641)</f>
        <v>0</v>
      </c>
      <c r="W642" s="151">
        <f>IFERROR(((V642/U642)*1),0)</f>
        <v>0</v>
      </c>
      <c r="X642" s="293">
        <f>IFERROR(((1-(1-T642)*W642)*1),0)</f>
        <v>1</v>
      </c>
      <c r="Y642" s="336"/>
    </row>
    <row r="643" spans="1:25" ht="15.75" hidden="1" thickBot="1" x14ac:dyDescent="0.3">
      <c r="A643" s="446">
        <f>A637+1</f>
        <v>107</v>
      </c>
      <c r="B643" s="447"/>
      <c r="C643" s="448"/>
      <c r="D643" s="448"/>
      <c r="E643" s="146" t="s">
        <v>283</v>
      </c>
      <c r="F643" s="233">
        <v>0</v>
      </c>
      <c r="G643" s="233">
        <v>0</v>
      </c>
      <c r="H643" s="147">
        <f>F643+G643</f>
        <v>0</v>
      </c>
      <c r="I643" s="217" t="e">
        <f>H643/$H$648</f>
        <v>#DIV/0!</v>
      </c>
      <c r="J643" s="270">
        <v>0</v>
      </c>
      <c r="K643" s="270">
        <v>0</v>
      </c>
      <c r="L643" s="269">
        <f>J643+K643</f>
        <v>0</v>
      </c>
      <c r="M643" s="217" t="e">
        <f>L643/$L$648</f>
        <v>#DIV/0!</v>
      </c>
      <c r="N643" s="449">
        <v>0</v>
      </c>
      <c r="O643" s="270">
        <v>0</v>
      </c>
      <c r="P643" s="270">
        <v>0</v>
      </c>
      <c r="Q643" s="269">
        <f>O643+P643</f>
        <v>0</v>
      </c>
      <c r="R643" s="217" t="e">
        <f>Q643/$Q$648</f>
        <v>#DIV/0!</v>
      </c>
      <c r="S643" s="443">
        <f>N648-Q648</f>
        <v>0</v>
      </c>
      <c r="T643" s="424">
        <f>IFERROR((S643/N648),0)</f>
        <v>0</v>
      </c>
      <c r="U643" s="270">
        <v>0</v>
      </c>
      <c r="V643" s="270">
        <v>0</v>
      </c>
      <c r="W643" s="148">
        <f>IFERROR(((V643/U643)*1),0)</f>
        <v>0</v>
      </c>
      <c r="X643" s="425"/>
      <c r="Y643" s="336"/>
    </row>
    <row r="644" spans="1:25" ht="15.75" hidden="1" thickBot="1" x14ac:dyDescent="0.3">
      <c r="A644" s="446"/>
      <c r="B644" s="447"/>
      <c r="C644" s="448"/>
      <c r="D644" s="448"/>
      <c r="E644" s="146" t="s">
        <v>284</v>
      </c>
      <c r="F644" s="233">
        <v>0</v>
      </c>
      <c r="G644" s="233">
        <v>0</v>
      </c>
      <c r="H644" s="147">
        <f t="shared" ref="H644:H647" si="901">F644+G644</f>
        <v>0</v>
      </c>
      <c r="I644" s="217" t="e">
        <f t="shared" ref="I644:I647" si="902">H644/$H$648</f>
        <v>#DIV/0!</v>
      </c>
      <c r="J644" s="270">
        <v>0</v>
      </c>
      <c r="K644" s="270">
        <v>0</v>
      </c>
      <c r="L644" s="269">
        <f t="shared" ref="L644:L647" si="903">J644+K644</f>
        <v>0</v>
      </c>
      <c r="M644" s="217" t="e">
        <f t="shared" ref="M644:M647" si="904">L644/$L$648</f>
        <v>#DIV/0!</v>
      </c>
      <c r="N644" s="449"/>
      <c r="O644" s="270">
        <v>0</v>
      </c>
      <c r="P644" s="270">
        <v>0</v>
      </c>
      <c r="Q644" s="269">
        <f t="shared" ref="Q644:Q647" si="905">O644+P644</f>
        <v>0</v>
      </c>
      <c r="R644" s="217" t="e">
        <f t="shared" ref="R644:R647" si="906">Q644/$Q$648</f>
        <v>#DIV/0!</v>
      </c>
      <c r="S644" s="443"/>
      <c r="T644" s="424"/>
      <c r="U644" s="270">
        <v>0</v>
      </c>
      <c r="V644" s="270">
        <v>0</v>
      </c>
      <c r="W644" s="148">
        <f t="shared" ref="W644:W645" si="907">IFERROR(((V644/U644)*1),0)</f>
        <v>0</v>
      </c>
      <c r="X644" s="427"/>
      <c r="Y644" s="336"/>
    </row>
    <row r="645" spans="1:25" ht="15.75" hidden="1" thickBot="1" x14ac:dyDescent="0.3">
      <c r="A645" s="446"/>
      <c r="B645" s="447"/>
      <c r="C645" s="448"/>
      <c r="D645" s="448"/>
      <c r="E645" s="146" t="s">
        <v>285</v>
      </c>
      <c r="F645" s="233">
        <v>0</v>
      </c>
      <c r="G645" s="233">
        <v>0</v>
      </c>
      <c r="H645" s="147">
        <f t="shared" si="901"/>
        <v>0</v>
      </c>
      <c r="I645" s="217" t="e">
        <f t="shared" si="902"/>
        <v>#DIV/0!</v>
      </c>
      <c r="J645" s="270">
        <v>0</v>
      </c>
      <c r="K645" s="270">
        <v>0</v>
      </c>
      <c r="L645" s="269">
        <f t="shared" si="903"/>
        <v>0</v>
      </c>
      <c r="M645" s="217" t="e">
        <f t="shared" si="904"/>
        <v>#DIV/0!</v>
      </c>
      <c r="N645" s="449"/>
      <c r="O645" s="270">
        <v>0</v>
      </c>
      <c r="P645" s="270">
        <v>0</v>
      </c>
      <c r="Q645" s="269">
        <f t="shared" si="905"/>
        <v>0</v>
      </c>
      <c r="R645" s="217" t="e">
        <f t="shared" si="906"/>
        <v>#DIV/0!</v>
      </c>
      <c r="S645" s="443"/>
      <c r="T645" s="424"/>
      <c r="U645" s="270">
        <v>0</v>
      </c>
      <c r="V645" s="270">
        <v>0</v>
      </c>
      <c r="W645" s="148">
        <f t="shared" si="907"/>
        <v>0</v>
      </c>
      <c r="X645" s="427"/>
      <c r="Y645" s="336"/>
    </row>
    <row r="646" spans="1:25" ht="15.75" hidden="1" thickBot="1" x14ac:dyDescent="0.3">
      <c r="A646" s="446"/>
      <c r="B646" s="447"/>
      <c r="C646" s="448"/>
      <c r="D646" s="448"/>
      <c r="E646" s="146" t="s">
        <v>286</v>
      </c>
      <c r="F646" s="233">
        <v>0</v>
      </c>
      <c r="G646" s="233">
        <v>0</v>
      </c>
      <c r="H646" s="147">
        <f t="shared" si="901"/>
        <v>0</v>
      </c>
      <c r="I646" s="217" t="e">
        <f t="shared" si="902"/>
        <v>#DIV/0!</v>
      </c>
      <c r="J646" s="270">
        <v>0</v>
      </c>
      <c r="K646" s="270">
        <v>0</v>
      </c>
      <c r="L646" s="269">
        <f t="shared" si="903"/>
        <v>0</v>
      </c>
      <c r="M646" s="217" t="e">
        <f t="shared" si="904"/>
        <v>#DIV/0!</v>
      </c>
      <c r="N646" s="449"/>
      <c r="O646" s="270">
        <v>0</v>
      </c>
      <c r="P646" s="270">
        <v>0</v>
      </c>
      <c r="Q646" s="269">
        <f t="shared" si="905"/>
        <v>0</v>
      </c>
      <c r="R646" s="217" t="e">
        <f t="shared" si="906"/>
        <v>#DIV/0!</v>
      </c>
      <c r="S646" s="443"/>
      <c r="T646" s="424"/>
      <c r="U646" s="270">
        <v>0</v>
      </c>
      <c r="V646" s="270">
        <v>0</v>
      </c>
      <c r="W646" s="148">
        <f>IFERROR(((V646/U646)*1),0)</f>
        <v>0</v>
      </c>
      <c r="X646" s="427"/>
      <c r="Y646" s="336"/>
    </row>
    <row r="647" spans="1:25" ht="15.75" hidden="1" thickBot="1" x14ac:dyDescent="0.3">
      <c r="A647" s="446"/>
      <c r="B647" s="447"/>
      <c r="C647" s="448"/>
      <c r="D647" s="448"/>
      <c r="E647" s="146" t="s">
        <v>287</v>
      </c>
      <c r="F647" s="233">
        <v>0</v>
      </c>
      <c r="G647" s="233">
        <v>0</v>
      </c>
      <c r="H647" s="147">
        <f t="shared" si="901"/>
        <v>0</v>
      </c>
      <c r="I647" s="217" t="e">
        <f t="shared" si="902"/>
        <v>#DIV/0!</v>
      </c>
      <c r="J647" s="270">
        <v>0</v>
      </c>
      <c r="K647" s="270">
        <v>0</v>
      </c>
      <c r="L647" s="269">
        <f t="shared" si="903"/>
        <v>0</v>
      </c>
      <c r="M647" s="217" t="e">
        <f t="shared" si="904"/>
        <v>#DIV/0!</v>
      </c>
      <c r="N647" s="449"/>
      <c r="O647" s="270">
        <v>0</v>
      </c>
      <c r="P647" s="270">
        <v>0</v>
      </c>
      <c r="Q647" s="269">
        <f t="shared" si="905"/>
        <v>0</v>
      </c>
      <c r="R647" s="217" t="e">
        <f t="shared" si="906"/>
        <v>#DIV/0!</v>
      </c>
      <c r="S647" s="443"/>
      <c r="T647" s="424"/>
      <c r="U647" s="270">
        <v>0</v>
      </c>
      <c r="V647" s="270">
        <v>0</v>
      </c>
      <c r="W647" s="148">
        <f>IFERROR(((V647/U647)*1),0)</f>
        <v>0</v>
      </c>
      <c r="X647" s="445"/>
      <c r="Y647" s="336"/>
    </row>
    <row r="648" spans="1:25" ht="15.75" hidden="1" thickBot="1" x14ac:dyDescent="0.3">
      <c r="A648" s="434" t="s">
        <v>288</v>
      </c>
      <c r="B648" s="435"/>
      <c r="C648" s="436"/>
      <c r="D648" s="266"/>
      <c r="E648" s="267"/>
      <c r="F648" s="236">
        <f>SUM(F643:F647)</f>
        <v>0</v>
      </c>
      <c r="G648" s="235">
        <f t="shared" ref="G648:H648" si="908">SUM(G643:G647)</f>
        <v>0</v>
      </c>
      <c r="H648" s="150">
        <f t="shared" si="908"/>
        <v>0</v>
      </c>
      <c r="I648" s="218">
        <v>1</v>
      </c>
      <c r="J648" s="204">
        <f t="shared" ref="J648:L648" si="909">SUM(J643:J647)</f>
        <v>0</v>
      </c>
      <c r="K648" s="204">
        <f t="shared" si="909"/>
        <v>0</v>
      </c>
      <c r="L648" s="204">
        <f t="shared" si="909"/>
        <v>0</v>
      </c>
      <c r="M648" s="218">
        <v>1</v>
      </c>
      <c r="N648" s="204">
        <f>N643</f>
        <v>0</v>
      </c>
      <c r="O648" s="204">
        <f t="shared" ref="O648:Q648" si="910">SUM(O643:O647)</f>
        <v>0</v>
      </c>
      <c r="P648" s="204">
        <f t="shared" si="910"/>
        <v>0</v>
      </c>
      <c r="Q648" s="204">
        <f t="shared" si="910"/>
        <v>0</v>
      </c>
      <c r="R648" s="218">
        <v>1</v>
      </c>
      <c r="S648" s="204">
        <f>S643</f>
        <v>0</v>
      </c>
      <c r="T648" s="214">
        <f>T643</f>
        <v>0</v>
      </c>
      <c r="U648" s="208">
        <f>SUM(U643:U647)</f>
        <v>0</v>
      </c>
      <c r="V648" s="209">
        <f>SUM(V643:V647)</f>
        <v>0</v>
      </c>
      <c r="W648" s="151">
        <f>IFERROR(((V648/U648)*1),0)</f>
        <v>0</v>
      </c>
      <c r="X648" s="293">
        <f>IFERROR(((1-(1-T648)*W648)*1),0)</f>
        <v>1</v>
      </c>
      <c r="Y648" s="336"/>
    </row>
    <row r="649" spans="1:25" ht="15.75" hidden="1" thickBot="1" x14ac:dyDescent="0.3">
      <c r="A649" s="446">
        <f>A643+1</f>
        <v>108</v>
      </c>
      <c r="B649" s="447"/>
      <c r="C649" s="448"/>
      <c r="D649" s="448"/>
      <c r="E649" s="146" t="s">
        <v>283</v>
      </c>
      <c r="F649" s="233">
        <v>0</v>
      </c>
      <c r="G649" s="233">
        <v>0</v>
      </c>
      <c r="H649" s="147">
        <f>F649+G649</f>
        <v>0</v>
      </c>
      <c r="I649" s="217" t="e">
        <f>H649/$H$654</f>
        <v>#DIV/0!</v>
      </c>
      <c r="J649" s="270">
        <v>0</v>
      </c>
      <c r="K649" s="270">
        <v>0</v>
      </c>
      <c r="L649" s="269">
        <f>J649+K649</f>
        <v>0</v>
      </c>
      <c r="M649" s="217" t="e">
        <f>L649/$L$654</f>
        <v>#DIV/0!</v>
      </c>
      <c r="N649" s="449">
        <v>0</v>
      </c>
      <c r="O649" s="270">
        <v>0</v>
      </c>
      <c r="P649" s="270">
        <v>0</v>
      </c>
      <c r="Q649" s="269">
        <f>O649+P649</f>
        <v>0</v>
      </c>
      <c r="R649" s="217" t="e">
        <f>Q649/$Q$654</f>
        <v>#DIV/0!</v>
      </c>
      <c r="S649" s="443">
        <f>N654-Q654</f>
        <v>0</v>
      </c>
      <c r="T649" s="424">
        <f>IFERROR((S649/N654),0)</f>
        <v>0</v>
      </c>
      <c r="U649" s="270">
        <v>0</v>
      </c>
      <c r="V649" s="270">
        <v>0</v>
      </c>
      <c r="W649" s="148">
        <f>IFERROR(((V649/U649)*1),0)</f>
        <v>0</v>
      </c>
      <c r="X649" s="425"/>
      <c r="Y649" s="336"/>
    </row>
    <row r="650" spans="1:25" ht="15.75" hidden="1" thickBot="1" x14ac:dyDescent="0.3">
      <c r="A650" s="446"/>
      <c r="B650" s="447"/>
      <c r="C650" s="448"/>
      <c r="D650" s="448"/>
      <c r="E650" s="146" t="s">
        <v>284</v>
      </c>
      <c r="F650" s="233">
        <v>0</v>
      </c>
      <c r="G650" s="233">
        <v>0</v>
      </c>
      <c r="H650" s="147">
        <f t="shared" ref="H650:H653" si="911">F650+G650</f>
        <v>0</v>
      </c>
      <c r="I650" s="217" t="e">
        <f t="shared" ref="I650:I653" si="912">H650/$H$654</f>
        <v>#DIV/0!</v>
      </c>
      <c r="J650" s="270">
        <v>0</v>
      </c>
      <c r="K650" s="270">
        <v>0</v>
      </c>
      <c r="L650" s="269">
        <f t="shared" ref="L650:L653" si="913">J650+K650</f>
        <v>0</v>
      </c>
      <c r="M650" s="217" t="e">
        <f t="shared" ref="M650:M653" si="914">L650/$L$654</f>
        <v>#DIV/0!</v>
      </c>
      <c r="N650" s="449"/>
      <c r="O650" s="270">
        <v>0</v>
      </c>
      <c r="P650" s="270">
        <v>0</v>
      </c>
      <c r="Q650" s="269">
        <f t="shared" ref="Q650:Q653" si="915">O650+P650</f>
        <v>0</v>
      </c>
      <c r="R650" s="217" t="e">
        <f t="shared" ref="R650:R653" si="916">Q650/$Q$654</f>
        <v>#DIV/0!</v>
      </c>
      <c r="S650" s="443"/>
      <c r="T650" s="424"/>
      <c r="U650" s="270">
        <v>0</v>
      </c>
      <c r="V650" s="270">
        <v>0</v>
      </c>
      <c r="W650" s="148">
        <f t="shared" ref="W650:W651" si="917">IFERROR(((V650/U650)*1),0)</f>
        <v>0</v>
      </c>
      <c r="X650" s="427"/>
      <c r="Y650" s="336"/>
    </row>
    <row r="651" spans="1:25" ht="15.75" hidden="1" thickBot="1" x14ac:dyDescent="0.3">
      <c r="A651" s="446"/>
      <c r="B651" s="447"/>
      <c r="C651" s="448"/>
      <c r="D651" s="448"/>
      <c r="E651" s="146" t="s">
        <v>285</v>
      </c>
      <c r="F651" s="233">
        <v>0</v>
      </c>
      <c r="G651" s="233">
        <v>0</v>
      </c>
      <c r="H651" s="147">
        <f t="shared" si="911"/>
        <v>0</v>
      </c>
      <c r="I651" s="217" t="e">
        <f t="shared" si="912"/>
        <v>#DIV/0!</v>
      </c>
      <c r="J651" s="270">
        <v>0</v>
      </c>
      <c r="K651" s="270">
        <v>0</v>
      </c>
      <c r="L651" s="269">
        <f t="shared" si="913"/>
        <v>0</v>
      </c>
      <c r="M651" s="217" t="e">
        <f t="shared" si="914"/>
        <v>#DIV/0!</v>
      </c>
      <c r="N651" s="449"/>
      <c r="O651" s="270">
        <v>0</v>
      </c>
      <c r="P651" s="270">
        <v>0</v>
      </c>
      <c r="Q651" s="269">
        <f t="shared" si="915"/>
        <v>0</v>
      </c>
      <c r="R651" s="217" t="e">
        <f t="shared" si="916"/>
        <v>#DIV/0!</v>
      </c>
      <c r="S651" s="443"/>
      <c r="T651" s="424"/>
      <c r="U651" s="270">
        <v>0</v>
      </c>
      <c r="V651" s="270">
        <v>0</v>
      </c>
      <c r="W651" s="148">
        <f t="shared" si="917"/>
        <v>0</v>
      </c>
      <c r="X651" s="427"/>
      <c r="Y651" s="336"/>
    </row>
    <row r="652" spans="1:25" ht="15.75" hidden="1" thickBot="1" x14ac:dyDescent="0.3">
      <c r="A652" s="446"/>
      <c r="B652" s="447"/>
      <c r="C652" s="448"/>
      <c r="D652" s="448"/>
      <c r="E652" s="146" t="s">
        <v>286</v>
      </c>
      <c r="F652" s="233">
        <v>0</v>
      </c>
      <c r="G652" s="233">
        <v>0</v>
      </c>
      <c r="H652" s="147">
        <f t="shared" si="911"/>
        <v>0</v>
      </c>
      <c r="I652" s="217" t="e">
        <f t="shared" si="912"/>
        <v>#DIV/0!</v>
      </c>
      <c r="J652" s="270">
        <v>0</v>
      </c>
      <c r="K652" s="270">
        <v>0</v>
      </c>
      <c r="L652" s="269">
        <f t="shared" si="913"/>
        <v>0</v>
      </c>
      <c r="M652" s="217" t="e">
        <f t="shared" si="914"/>
        <v>#DIV/0!</v>
      </c>
      <c r="N652" s="449"/>
      <c r="O652" s="270">
        <v>0</v>
      </c>
      <c r="P652" s="270">
        <v>0</v>
      </c>
      <c r="Q652" s="269">
        <f t="shared" si="915"/>
        <v>0</v>
      </c>
      <c r="R652" s="217" t="e">
        <f t="shared" si="916"/>
        <v>#DIV/0!</v>
      </c>
      <c r="S652" s="443"/>
      <c r="T652" s="424"/>
      <c r="U652" s="270">
        <v>0</v>
      </c>
      <c r="V652" s="270">
        <v>0</v>
      </c>
      <c r="W652" s="148">
        <f>IFERROR(((V652/U652)*1),0)</f>
        <v>0</v>
      </c>
      <c r="X652" s="427"/>
      <c r="Y652" s="336"/>
    </row>
    <row r="653" spans="1:25" ht="15.75" hidden="1" thickBot="1" x14ac:dyDescent="0.3">
      <c r="A653" s="446"/>
      <c r="B653" s="447"/>
      <c r="C653" s="448"/>
      <c r="D653" s="448"/>
      <c r="E653" s="146" t="s">
        <v>287</v>
      </c>
      <c r="F653" s="233">
        <v>0</v>
      </c>
      <c r="G653" s="233">
        <v>0</v>
      </c>
      <c r="H653" s="147">
        <f t="shared" si="911"/>
        <v>0</v>
      </c>
      <c r="I653" s="217" t="e">
        <f t="shared" si="912"/>
        <v>#DIV/0!</v>
      </c>
      <c r="J653" s="270">
        <v>0</v>
      </c>
      <c r="K653" s="270">
        <v>0</v>
      </c>
      <c r="L653" s="269">
        <f t="shared" si="913"/>
        <v>0</v>
      </c>
      <c r="M653" s="217" t="e">
        <f t="shared" si="914"/>
        <v>#DIV/0!</v>
      </c>
      <c r="N653" s="449"/>
      <c r="O653" s="270">
        <v>0</v>
      </c>
      <c r="P653" s="270">
        <v>0</v>
      </c>
      <c r="Q653" s="269">
        <f t="shared" si="915"/>
        <v>0</v>
      </c>
      <c r="R653" s="217" t="e">
        <f t="shared" si="916"/>
        <v>#DIV/0!</v>
      </c>
      <c r="S653" s="443"/>
      <c r="T653" s="424"/>
      <c r="U653" s="270">
        <v>0</v>
      </c>
      <c r="V653" s="270">
        <v>0</v>
      </c>
      <c r="W653" s="148">
        <f>IFERROR(((V653/U653)*1),0)</f>
        <v>0</v>
      </c>
      <c r="X653" s="445"/>
      <c r="Y653" s="336"/>
    </row>
    <row r="654" spans="1:25" ht="15.75" hidden="1" thickBot="1" x14ac:dyDescent="0.3">
      <c r="A654" s="434" t="s">
        <v>288</v>
      </c>
      <c r="B654" s="435"/>
      <c r="C654" s="436"/>
      <c r="D654" s="266"/>
      <c r="E654" s="267"/>
      <c r="F654" s="236">
        <f>SUM(F649:F653)</f>
        <v>0</v>
      </c>
      <c r="G654" s="235">
        <f t="shared" ref="G654:H654" si="918">SUM(G649:G653)</f>
        <v>0</v>
      </c>
      <c r="H654" s="150">
        <f t="shared" si="918"/>
        <v>0</v>
      </c>
      <c r="I654" s="218">
        <v>1</v>
      </c>
      <c r="J654" s="204">
        <f t="shared" ref="J654:L654" si="919">SUM(J649:J653)</f>
        <v>0</v>
      </c>
      <c r="K654" s="204">
        <f t="shared" si="919"/>
        <v>0</v>
      </c>
      <c r="L654" s="204">
        <f t="shared" si="919"/>
        <v>0</v>
      </c>
      <c r="M654" s="218">
        <v>1</v>
      </c>
      <c r="N654" s="204">
        <f>N649</f>
        <v>0</v>
      </c>
      <c r="O654" s="204">
        <f t="shared" ref="O654:Q654" si="920">SUM(O649:O653)</f>
        <v>0</v>
      </c>
      <c r="P654" s="204">
        <f t="shared" si="920"/>
        <v>0</v>
      </c>
      <c r="Q654" s="204">
        <f t="shared" si="920"/>
        <v>0</v>
      </c>
      <c r="R654" s="218">
        <v>1</v>
      </c>
      <c r="S654" s="204">
        <f>S649</f>
        <v>0</v>
      </c>
      <c r="T654" s="214">
        <f>T649</f>
        <v>0</v>
      </c>
      <c r="U654" s="208">
        <f>SUM(U649:U653)</f>
        <v>0</v>
      </c>
      <c r="V654" s="209">
        <f>SUM(V649:V653)</f>
        <v>0</v>
      </c>
      <c r="W654" s="151">
        <f>IFERROR(((V654/U654)*1),0)</f>
        <v>0</v>
      </c>
      <c r="X654" s="293">
        <f>IFERROR(((1-(1-T654)*W654)*1),0)</f>
        <v>1</v>
      </c>
      <c r="Y654" s="336"/>
    </row>
    <row r="655" spans="1:25" ht="15.75" hidden="1" thickBot="1" x14ac:dyDescent="0.3">
      <c r="A655" s="446">
        <f>A649+1</f>
        <v>109</v>
      </c>
      <c r="B655" s="447"/>
      <c r="C655" s="448"/>
      <c r="D655" s="448"/>
      <c r="E655" s="146" t="s">
        <v>283</v>
      </c>
      <c r="F655" s="233">
        <v>0</v>
      </c>
      <c r="G655" s="233">
        <v>0</v>
      </c>
      <c r="H655" s="147">
        <f>F655+G655</f>
        <v>0</v>
      </c>
      <c r="I655" s="217" t="e">
        <f>H655/$H$660</f>
        <v>#DIV/0!</v>
      </c>
      <c r="J655" s="270">
        <v>0</v>
      </c>
      <c r="K655" s="270">
        <v>0</v>
      </c>
      <c r="L655" s="269">
        <f>J655+K655</f>
        <v>0</v>
      </c>
      <c r="M655" s="217" t="e">
        <f>L655/$L$660</f>
        <v>#DIV/0!</v>
      </c>
      <c r="N655" s="449">
        <v>0</v>
      </c>
      <c r="O655" s="270">
        <v>0</v>
      </c>
      <c r="P655" s="270">
        <v>0</v>
      </c>
      <c r="Q655" s="269">
        <f>O655+P655</f>
        <v>0</v>
      </c>
      <c r="R655" s="217" t="e">
        <f>Q655/$Q$660</f>
        <v>#DIV/0!</v>
      </c>
      <c r="S655" s="443">
        <f>N660-Q660</f>
        <v>0</v>
      </c>
      <c r="T655" s="424">
        <f>IFERROR((S655/N660),0)</f>
        <v>0</v>
      </c>
      <c r="U655" s="270">
        <v>0</v>
      </c>
      <c r="V655" s="270">
        <v>0</v>
      </c>
      <c r="W655" s="148">
        <f>IFERROR(((V655/U655)*1),0)</f>
        <v>0</v>
      </c>
      <c r="X655" s="425"/>
      <c r="Y655" s="336"/>
    </row>
    <row r="656" spans="1:25" ht="15.75" hidden="1" thickBot="1" x14ac:dyDescent="0.3">
      <c r="A656" s="446"/>
      <c r="B656" s="447"/>
      <c r="C656" s="448"/>
      <c r="D656" s="448"/>
      <c r="E656" s="146" t="s">
        <v>284</v>
      </c>
      <c r="F656" s="233">
        <v>0</v>
      </c>
      <c r="G656" s="233">
        <v>0</v>
      </c>
      <c r="H656" s="147">
        <f t="shared" ref="H656:H659" si="921">F656+G656</f>
        <v>0</v>
      </c>
      <c r="I656" s="217" t="e">
        <f t="shared" ref="I656:I659" si="922">H656/$H$660</f>
        <v>#DIV/0!</v>
      </c>
      <c r="J656" s="270">
        <v>0</v>
      </c>
      <c r="K656" s="270">
        <v>0</v>
      </c>
      <c r="L656" s="269">
        <f t="shared" ref="L656:L659" si="923">J656+K656</f>
        <v>0</v>
      </c>
      <c r="M656" s="217" t="e">
        <f t="shared" ref="M656:M659" si="924">L656/$L$660</f>
        <v>#DIV/0!</v>
      </c>
      <c r="N656" s="449"/>
      <c r="O656" s="270">
        <v>0</v>
      </c>
      <c r="P656" s="270">
        <v>0</v>
      </c>
      <c r="Q656" s="269">
        <f t="shared" ref="Q656:Q659" si="925">O656+P656</f>
        <v>0</v>
      </c>
      <c r="R656" s="217" t="e">
        <f t="shared" ref="R656:R659" si="926">Q656/$Q$660</f>
        <v>#DIV/0!</v>
      </c>
      <c r="S656" s="443"/>
      <c r="T656" s="424"/>
      <c r="U656" s="270">
        <v>0</v>
      </c>
      <c r="V656" s="270">
        <v>0</v>
      </c>
      <c r="W656" s="148">
        <f t="shared" ref="W656:W657" si="927">IFERROR(((V656/U656)*1),0)</f>
        <v>0</v>
      </c>
      <c r="X656" s="427"/>
      <c r="Y656" s="336"/>
    </row>
    <row r="657" spans="1:25" ht="15.75" hidden="1" thickBot="1" x14ac:dyDescent="0.3">
      <c r="A657" s="446"/>
      <c r="B657" s="447"/>
      <c r="C657" s="448"/>
      <c r="D657" s="448"/>
      <c r="E657" s="146" t="s">
        <v>285</v>
      </c>
      <c r="F657" s="233">
        <v>0</v>
      </c>
      <c r="G657" s="233">
        <v>0</v>
      </c>
      <c r="H657" s="147">
        <f t="shared" si="921"/>
        <v>0</v>
      </c>
      <c r="I657" s="217" t="e">
        <f t="shared" si="922"/>
        <v>#DIV/0!</v>
      </c>
      <c r="J657" s="270">
        <v>0</v>
      </c>
      <c r="K657" s="270">
        <v>0</v>
      </c>
      <c r="L657" s="269">
        <f t="shared" si="923"/>
        <v>0</v>
      </c>
      <c r="M657" s="217" t="e">
        <f t="shared" si="924"/>
        <v>#DIV/0!</v>
      </c>
      <c r="N657" s="449"/>
      <c r="O657" s="270">
        <v>0</v>
      </c>
      <c r="P657" s="270">
        <v>0</v>
      </c>
      <c r="Q657" s="269">
        <f t="shared" si="925"/>
        <v>0</v>
      </c>
      <c r="R657" s="217" t="e">
        <f t="shared" si="926"/>
        <v>#DIV/0!</v>
      </c>
      <c r="S657" s="443"/>
      <c r="T657" s="424"/>
      <c r="U657" s="270">
        <v>0</v>
      </c>
      <c r="V657" s="270">
        <v>0</v>
      </c>
      <c r="W657" s="148">
        <f t="shared" si="927"/>
        <v>0</v>
      </c>
      <c r="X657" s="427"/>
      <c r="Y657" s="336"/>
    </row>
    <row r="658" spans="1:25" ht="15.75" hidden="1" thickBot="1" x14ac:dyDescent="0.3">
      <c r="A658" s="446"/>
      <c r="B658" s="447"/>
      <c r="C658" s="448"/>
      <c r="D658" s="448"/>
      <c r="E658" s="146" t="s">
        <v>286</v>
      </c>
      <c r="F658" s="233">
        <v>0</v>
      </c>
      <c r="G658" s="233">
        <v>0</v>
      </c>
      <c r="H658" s="147">
        <f t="shared" si="921"/>
        <v>0</v>
      </c>
      <c r="I658" s="217" t="e">
        <f t="shared" si="922"/>
        <v>#DIV/0!</v>
      </c>
      <c r="J658" s="270">
        <v>0</v>
      </c>
      <c r="K658" s="270">
        <v>0</v>
      </c>
      <c r="L658" s="269">
        <f t="shared" si="923"/>
        <v>0</v>
      </c>
      <c r="M658" s="217" t="e">
        <f t="shared" si="924"/>
        <v>#DIV/0!</v>
      </c>
      <c r="N658" s="449"/>
      <c r="O658" s="270">
        <v>0</v>
      </c>
      <c r="P658" s="270">
        <v>0</v>
      </c>
      <c r="Q658" s="269">
        <f t="shared" si="925"/>
        <v>0</v>
      </c>
      <c r="R658" s="217" t="e">
        <f t="shared" si="926"/>
        <v>#DIV/0!</v>
      </c>
      <c r="S658" s="443"/>
      <c r="T658" s="424"/>
      <c r="U658" s="270">
        <v>0</v>
      </c>
      <c r="V658" s="270">
        <v>0</v>
      </c>
      <c r="W658" s="148">
        <f>IFERROR(((V658/U658)*1),0)</f>
        <v>0</v>
      </c>
      <c r="X658" s="427"/>
      <c r="Y658" s="336"/>
    </row>
    <row r="659" spans="1:25" ht="15.75" hidden="1" thickBot="1" x14ac:dyDescent="0.3">
      <c r="A659" s="446"/>
      <c r="B659" s="447"/>
      <c r="C659" s="448"/>
      <c r="D659" s="448"/>
      <c r="E659" s="146" t="s">
        <v>287</v>
      </c>
      <c r="F659" s="233">
        <v>0</v>
      </c>
      <c r="G659" s="233">
        <v>0</v>
      </c>
      <c r="H659" s="147">
        <f t="shared" si="921"/>
        <v>0</v>
      </c>
      <c r="I659" s="217" t="e">
        <f t="shared" si="922"/>
        <v>#DIV/0!</v>
      </c>
      <c r="J659" s="270">
        <v>0</v>
      </c>
      <c r="K659" s="270">
        <v>0</v>
      </c>
      <c r="L659" s="269">
        <f t="shared" si="923"/>
        <v>0</v>
      </c>
      <c r="M659" s="217" t="e">
        <f t="shared" si="924"/>
        <v>#DIV/0!</v>
      </c>
      <c r="N659" s="449"/>
      <c r="O659" s="270">
        <v>0</v>
      </c>
      <c r="P659" s="270">
        <v>0</v>
      </c>
      <c r="Q659" s="269">
        <f t="shared" si="925"/>
        <v>0</v>
      </c>
      <c r="R659" s="217" t="e">
        <f t="shared" si="926"/>
        <v>#DIV/0!</v>
      </c>
      <c r="S659" s="443"/>
      <c r="T659" s="424"/>
      <c r="U659" s="270">
        <v>0</v>
      </c>
      <c r="V659" s="270">
        <v>0</v>
      </c>
      <c r="W659" s="148">
        <f>IFERROR(((V659/U659)*1),0)</f>
        <v>0</v>
      </c>
      <c r="X659" s="445"/>
      <c r="Y659" s="336"/>
    </row>
    <row r="660" spans="1:25" ht="15.75" hidden="1" thickBot="1" x14ac:dyDescent="0.3">
      <c r="A660" s="434" t="s">
        <v>288</v>
      </c>
      <c r="B660" s="435"/>
      <c r="C660" s="436"/>
      <c r="D660" s="266"/>
      <c r="E660" s="267"/>
      <c r="F660" s="236">
        <f>SUM(F655:F659)</f>
        <v>0</v>
      </c>
      <c r="G660" s="235">
        <f t="shared" ref="G660:H660" si="928">SUM(G655:G659)</f>
        <v>0</v>
      </c>
      <c r="H660" s="150">
        <f t="shared" si="928"/>
        <v>0</v>
      </c>
      <c r="I660" s="218">
        <v>1</v>
      </c>
      <c r="J660" s="204">
        <f t="shared" ref="J660:L660" si="929">SUM(J655:J659)</f>
        <v>0</v>
      </c>
      <c r="K660" s="204">
        <f t="shared" si="929"/>
        <v>0</v>
      </c>
      <c r="L660" s="204">
        <f t="shared" si="929"/>
        <v>0</v>
      </c>
      <c r="M660" s="218">
        <v>1</v>
      </c>
      <c r="N660" s="204">
        <f>N655</f>
        <v>0</v>
      </c>
      <c r="O660" s="204">
        <f t="shared" ref="O660:Q660" si="930">SUM(O655:O659)</f>
        <v>0</v>
      </c>
      <c r="P660" s="204">
        <f t="shared" si="930"/>
        <v>0</v>
      </c>
      <c r="Q660" s="204">
        <f t="shared" si="930"/>
        <v>0</v>
      </c>
      <c r="R660" s="218">
        <v>1</v>
      </c>
      <c r="S660" s="204">
        <f>S655</f>
        <v>0</v>
      </c>
      <c r="T660" s="214">
        <f>T655</f>
        <v>0</v>
      </c>
      <c r="U660" s="208">
        <f>SUM(U655:U659)</f>
        <v>0</v>
      </c>
      <c r="V660" s="209">
        <f>SUM(V655:V659)</f>
        <v>0</v>
      </c>
      <c r="W660" s="151">
        <f>IFERROR(((V660/U660)*1),0)</f>
        <v>0</v>
      </c>
      <c r="X660" s="293">
        <f>IFERROR(((1-(1-T660)*W660)*1),0)</f>
        <v>1</v>
      </c>
      <c r="Y660" s="336"/>
    </row>
    <row r="661" spans="1:25" ht="15.75" hidden="1" thickBot="1" x14ac:dyDescent="0.3">
      <c r="A661" s="446">
        <f>A655+1</f>
        <v>110</v>
      </c>
      <c r="B661" s="447"/>
      <c r="C661" s="448"/>
      <c r="D661" s="448"/>
      <c r="E661" s="146" t="s">
        <v>283</v>
      </c>
      <c r="F661" s="233">
        <v>0</v>
      </c>
      <c r="G661" s="233">
        <v>0</v>
      </c>
      <c r="H661" s="147">
        <f>F661+G661</f>
        <v>0</v>
      </c>
      <c r="I661" s="217" t="e">
        <f>H661/$H$666</f>
        <v>#DIV/0!</v>
      </c>
      <c r="J661" s="270">
        <v>0</v>
      </c>
      <c r="K661" s="270">
        <v>0</v>
      </c>
      <c r="L661" s="269">
        <f>J661+K661</f>
        <v>0</v>
      </c>
      <c r="M661" s="217" t="e">
        <f>L661/$L$666</f>
        <v>#DIV/0!</v>
      </c>
      <c r="N661" s="449">
        <v>0</v>
      </c>
      <c r="O661" s="270">
        <v>0</v>
      </c>
      <c r="P661" s="270">
        <v>0</v>
      </c>
      <c r="Q661" s="269">
        <f>O661+P661</f>
        <v>0</v>
      </c>
      <c r="R661" s="217" t="e">
        <f>Q661/$Q$666</f>
        <v>#DIV/0!</v>
      </c>
      <c r="S661" s="443">
        <f>N666-Q666</f>
        <v>0</v>
      </c>
      <c r="T661" s="424">
        <f>IFERROR((S661/N666),0)</f>
        <v>0</v>
      </c>
      <c r="U661" s="270">
        <v>0</v>
      </c>
      <c r="V661" s="270">
        <v>0</v>
      </c>
      <c r="W661" s="148">
        <f>IFERROR(((V661/U661)*1),0)</f>
        <v>0</v>
      </c>
      <c r="X661" s="425"/>
      <c r="Y661" s="336"/>
    </row>
    <row r="662" spans="1:25" ht="15.75" hidden="1" thickBot="1" x14ac:dyDescent="0.3">
      <c r="A662" s="446"/>
      <c r="B662" s="447"/>
      <c r="C662" s="448"/>
      <c r="D662" s="448"/>
      <c r="E662" s="146" t="s">
        <v>284</v>
      </c>
      <c r="F662" s="233">
        <v>0</v>
      </c>
      <c r="G662" s="233">
        <v>0</v>
      </c>
      <c r="H662" s="147">
        <f t="shared" ref="H662:H665" si="931">F662+G662</f>
        <v>0</v>
      </c>
      <c r="I662" s="217" t="e">
        <f t="shared" ref="I662:I665" si="932">H662/$H$666</f>
        <v>#DIV/0!</v>
      </c>
      <c r="J662" s="270">
        <v>0</v>
      </c>
      <c r="K662" s="270">
        <v>0</v>
      </c>
      <c r="L662" s="269">
        <f t="shared" ref="L662:L665" si="933">J662+K662</f>
        <v>0</v>
      </c>
      <c r="M662" s="217" t="e">
        <f t="shared" ref="M662:M665" si="934">L662/$L$666</f>
        <v>#DIV/0!</v>
      </c>
      <c r="N662" s="449"/>
      <c r="O662" s="270">
        <v>0</v>
      </c>
      <c r="P662" s="270">
        <v>0</v>
      </c>
      <c r="Q662" s="269">
        <f t="shared" ref="Q662:Q665" si="935">O662+P662</f>
        <v>0</v>
      </c>
      <c r="R662" s="217" t="e">
        <f t="shared" ref="R662:R665" si="936">Q662/$Q$666</f>
        <v>#DIV/0!</v>
      </c>
      <c r="S662" s="443"/>
      <c r="T662" s="424"/>
      <c r="U662" s="270">
        <v>0</v>
      </c>
      <c r="V662" s="270">
        <v>0</v>
      </c>
      <c r="W662" s="148">
        <f t="shared" ref="W662:W663" si="937">IFERROR(((V662/U662)*1),0)</f>
        <v>0</v>
      </c>
      <c r="X662" s="427"/>
      <c r="Y662" s="336"/>
    </row>
    <row r="663" spans="1:25" ht="15.75" hidden="1" thickBot="1" x14ac:dyDescent="0.3">
      <c r="A663" s="446"/>
      <c r="B663" s="447"/>
      <c r="C663" s="448"/>
      <c r="D663" s="448"/>
      <c r="E663" s="146" t="s">
        <v>285</v>
      </c>
      <c r="F663" s="233">
        <v>0</v>
      </c>
      <c r="G663" s="233">
        <v>0</v>
      </c>
      <c r="H663" s="147">
        <f t="shared" si="931"/>
        <v>0</v>
      </c>
      <c r="I663" s="217" t="e">
        <f t="shared" si="932"/>
        <v>#DIV/0!</v>
      </c>
      <c r="J663" s="270">
        <v>0</v>
      </c>
      <c r="K663" s="270">
        <v>0</v>
      </c>
      <c r="L663" s="269">
        <f t="shared" si="933"/>
        <v>0</v>
      </c>
      <c r="M663" s="217" t="e">
        <f t="shared" si="934"/>
        <v>#DIV/0!</v>
      </c>
      <c r="N663" s="449"/>
      <c r="O663" s="270">
        <v>0</v>
      </c>
      <c r="P663" s="270">
        <v>0</v>
      </c>
      <c r="Q663" s="269">
        <f t="shared" si="935"/>
        <v>0</v>
      </c>
      <c r="R663" s="217" t="e">
        <f t="shared" si="936"/>
        <v>#DIV/0!</v>
      </c>
      <c r="S663" s="443"/>
      <c r="T663" s="424"/>
      <c r="U663" s="270">
        <v>0</v>
      </c>
      <c r="V663" s="270">
        <v>0</v>
      </c>
      <c r="W663" s="148">
        <f t="shared" si="937"/>
        <v>0</v>
      </c>
      <c r="X663" s="427"/>
      <c r="Y663" s="336"/>
    </row>
    <row r="664" spans="1:25" ht="15.75" hidden="1" thickBot="1" x14ac:dyDescent="0.3">
      <c r="A664" s="446"/>
      <c r="B664" s="447"/>
      <c r="C664" s="448"/>
      <c r="D664" s="448"/>
      <c r="E664" s="146" t="s">
        <v>286</v>
      </c>
      <c r="F664" s="233">
        <v>0</v>
      </c>
      <c r="G664" s="233">
        <v>0</v>
      </c>
      <c r="H664" s="147">
        <f t="shared" si="931"/>
        <v>0</v>
      </c>
      <c r="I664" s="217" t="e">
        <f t="shared" si="932"/>
        <v>#DIV/0!</v>
      </c>
      <c r="J664" s="270">
        <v>0</v>
      </c>
      <c r="K664" s="270">
        <v>0</v>
      </c>
      <c r="L664" s="269">
        <f t="shared" si="933"/>
        <v>0</v>
      </c>
      <c r="M664" s="217" t="e">
        <f t="shared" si="934"/>
        <v>#DIV/0!</v>
      </c>
      <c r="N664" s="449"/>
      <c r="O664" s="270">
        <v>0</v>
      </c>
      <c r="P664" s="270">
        <v>0</v>
      </c>
      <c r="Q664" s="269">
        <f t="shared" si="935"/>
        <v>0</v>
      </c>
      <c r="R664" s="217" t="e">
        <f t="shared" si="936"/>
        <v>#DIV/0!</v>
      </c>
      <c r="S664" s="443"/>
      <c r="T664" s="424"/>
      <c r="U664" s="270">
        <v>0</v>
      </c>
      <c r="V664" s="270">
        <v>0</v>
      </c>
      <c r="W664" s="148">
        <f>IFERROR(((V664/U664)*1),0)</f>
        <v>0</v>
      </c>
      <c r="X664" s="427"/>
      <c r="Y664" s="336"/>
    </row>
    <row r="665" spans="1:25" ht="15.75" hidden="1" thickBot="1" x14ac:dyDescent="0.3">
      <c r="A665" s="446"/>
      <c r="B665" s="447"/>
      <c r="C665" s="448"/>
      <c r="D665" s="448"/>
      <c r="E665" s="146" t="s">
        <v>287</v>
      </c>
      <c r="F665" s="233">
        <v>0</v>
      </c>
      <c r="G665" s="233">
        <v>0</v>
      </c>
      <c r="H665" s="147">
        <f t="shared" si="931"/>
        <v>0</v>
      </c>
      <c r="I665" s="217" t="e">
        <f t="shared" si="932"/>
        <v>#DIV/0!</v>
      </c>
      <c r="J665" s="270">
        <v>0</v>
      </c>
      <c r="K665" s="270">
        <v>0</v>
      </c>
      <c r="L665" s="269">
        <f t="shared" si="933"/>
        <v>0</v>
      </c>
      <c r="M665" s="217" t="e">
        <f t="shared" si="934"/>
        <v>#DIV/0!</v>
      </c>
      <c r="N665" s="449"/>
      <c r="O665" s="270">
        <v>0</v>
      </c>
      <c r="P665" s="270">
        <v>0</v>
      </c>
      <c r="Q665" s="269">
        <f t="shared" si="935"/>
        <v>0</v>
      </c>
      <c r="R665" s="217" t="e">
        <f t="shared" si="936"/>
        <v>#DIV/0!</v>
      </c>
      <c r="S665" s="443"/>
      <c r="T665" s="424"/>
      <c r="U665" s="270">
        <v>0</v>
      </c>
      <c r="V665" s="270">
        <v>0</v>
      </c>
      <c r="W665" s="148">
        <f>IFERROR(((V665/U665)*1),0)</f>
        <v>0</v>
      </c>
      <c r="X665" s="445"/>
      <c r="Y665" s="336"/>
    </row>
    <row r="666" spans="1:25" ht="15.75" hidden="1" thickBot="1" x14ac:dyDescent="0.3">
      <c r="A666" s="434" t="s">
        <v>288</v>
      </c>
      <c r="B666" s="435"/>
      <c r="C666" s="436"/>
      <c r="D666" s="266"/>
      <c r="E666" s="267"/>
      <c r="F666" s="236">
        <f>SUM(F661:F665)</f>
        <v>0</v>
      </c>
      <c r="G666" s="235">
        <f t="shared" ref="G666:H666" si="938">SUM(G661:G665)</f>
        <v>0</v>
      </c>
      <c r="H666" s="150">
        <f t="shared" si="938"/>
        <v>0</v>
      </c>
      <c r="I666" s="218">
        <v>1</v>
      </c>
      <c r="J666" s="204">
        <f t="shared" ref="J666:L666" si="939">SUM(J661:J665)</f>
        <v>0</v>
      </c>
      <c r="K666" s="204">
        <f t="shared" si="939"/>
        <v>0</v>
      </c>
      <c r="L666" s="204">
        <f t="shared" si="939"/>
        <v>0</v>
      </c>
      <c r="M666" s="218">
        <v>1</v>
      </c>
      <c r="N666" s="204">
        <f>N661</f>
        <v>0</v>
      </c>
      <c r="O666" s="204">
        <f t="shared" ref="O666:Q666" si="940">SUM(O661:O665)</f>
        <v>0</v>
      </c>
      <c r="P666" s="204">
        <f t="shared" si="940"/>
        <v>0</v>
      </c>
      <c r="Q666" s="204">
        <f t="shared" si="940"/>
        <v>0</v>
      </c>
      <c r="R666" s="218">
        <v>1</v>
      </c>
      <c r="S666" s="204">
        <f>S661</f>
        <v>0</v>
      </c>
      <c r="T666" s="214">
        <f>T661</f>
        <v>0</v>
      </c>
      <c r="U666" s="208">
        <f>SUM(U661:U665)</f>
        <v>0</v>
      </c>
      <c r="V666" s="209">
        <f>SUM(V661:V665)</f>
        <v>0</v>
      </c>
      <c r="W666" s="151">
        <f>IFERROR(((V666/U666)*1),0)</f>
        <v>0</v>
      </c>
      <c r="X666" s="293">
        <f>IFERROR(((1-(1-T666)*W666)*1),0)</f>
        <v>1</v>
      </c>
      <c r="Y666" s="336"/>
    </row>
    <row r="667" spans="1:25" ht="15.75" thickBot="1" x14ac:dyDescent="0.3">
      <c r="A667" s="437">
        <v>76</v>
      </c>
      <c r="B667" s="439" t="s">
        <v>20</v>
      </c>
      <c r="C667" s="439"/>
      <c r="D667" s="440" t="s">
        <v>483</v>
      </c>
      <c r="E667" s="152" t="s">
        <v>283</v>
      </c>
      <c r="F667" s="237">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1812600</v>
      </c>
      <c r="G667" s="237">
        <f t="shared" si="941"/>
        <v>862</v>
      </c>
      <c r="H667" s="153">
        <f t="shared" si="941"/>
        <v>1813462</v>
      </c>
      <c r="I667" s="219">
        <f>IFERROR((H667/$H$672),0)</f>
        <v>0.89780057765407495</v>
      </c>
      <c r="J667" s="268">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2045.4810000000002</v>
      </c>
      <c r="K667" s="268">
        <f t="shared" si="942"/>
        <v>0.6130000000000001</v>
      </c>
      <c r="L667" s="268">
        <f t="shared" si="942"/>
        <v>2046.0940000000003</v>
      </c>
      <c r="M667" s="219">
        <f>IFERROR((L667/$L$672),0)</f>
        <v>0.50724853614946641</v>
      </c>
      <c r="N667" s="442">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2095.9940000000001</v>
      </c>
      <c r="O667" s="268">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553.923</v>
      </c>
      <c r="P667" s="268">
        <f t="shared" si="943"/>
        <v>6.4700000000000006</v>
      </c>
      <c r="Q667" s="268">
        <f t="shared" si="943"/>
        <v>560.39300000000003</v>
      </c>
      <c r="R667" s="219">
        <f>IFERROR((Q667/$Q$672),0)</f>
        <v>0.3038974631511589</v>
      </c>
      <c r="S667" s="442">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251.97399999999999</v>
      </c>
      <c r="T667" s="423">
        <f>IFERROR((S672/N672),0)</f>
        <v>0.12021694718591751</v>
      </c>
      <c r="U667" s="268">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245.69289999999998</v>
      </c>
      <c r="V667" s="210">
        <f t="shared" si="944"/>
        <v>218.33129999999994</v>
      </c>
      <c r="W667" s="154">
        <f>IFERROR(((V667/U667)*1),0)</f>
        <v>0.8886349585193547</v>
      </c>
      <c r="X667" s="426"/>
      <c r="Y667" s="336"/>
    </row>
    <row r="668" spans="1:25" ht="15.75" thickBot="1" x14ac:dyDescent="0.3">
      <c r="A668" s="437"/>
      <c r="B668" s="439"/>
      <c r="C668" s="439"/>
      <c r="D668" s="441"/>
      <c r="E668" s="152" t="s">
        <v>284</v>
      </c>
      <c r="F668" s="237">
        <f t="shared" si="941"/>
        <v>29366</v>
      </c>
      <c r="G668" s="237">
        <f t="shared" si="941"/>
        <v>301</v>
      </c>
      <c r="H668" s="153">
        <f t="shared" si="941"/>
        <v>29667</v>
      </c>
      <c r="I668" s="219">
        <f>IFERROR((H668/$H$672),0)</f>
        <v>1.4687404388547121E-2</v>
      </c>
      <c r="J668" s="268">
        <f t="shared" si="942"/>
        <v>152.28099999999998</v>
      </c>
      <c r="K668" s="268">
        <f t="shared" si="942"/>
        <v>1.3620000000000001</v>
      </c>
      <c r="L668" s="268">
        <f t="shared" si="942"/>
        <v>153.643</v>
      </c>
      <c r="M668" s="219">
        <f>IFERROR((L668/$L$672),0)</f>
        <v>3.8089739200453374E-2</v>
      </c>
      <c r="N668" s="443"/>
      <c r="O668" s="268">
        <f t="shared" si="943"/>
        <v>9.8889999999999993</v>
      </c>
      <c r="P668" s="268">
        <f t="shared" si="943"/>
        <v>1.5530000000000002</v>
      </c>
      <c r="Q668" s="268">
        <f t="shared" si="943"/>
        <v>11.442</v>
      </c>
      <c r="R668" s="219">
        <f>IFERROR((Q668/$Q$672),0)</f>
        <v>6.2049218555113288E-3</v>
      </c>
      <c r="S668" s="443"/>
      <c r="T668" s="424"/>
      <c r="U668" s="268">
        <f t="shared" si="944"/>
        <v>3.1030000000000002</v>
      </c>
      <c r="V668" s="210">
        <f t="shared" si="944"/>
        <v>3.7739999999999996</v>
      </c>
      <c r="W668" s="154">
        <f t="shared" ref="W668:W672" si="945">IFERROR(((V668/U668)*1),0)</f>
        <v>1.2162423461166612</v>
      </c>
      <c r="X668" s="427"/>
      <c r="Y668" s="336"/>
    </row>
    <row r="669" spans="1:25" ht="15.75" thickBot="1" x14ac:dyDescent="0.3">
      <c r="A669" s="437"/>
      <c r="B669" s="439"/>
      <c r="C669" s="439"/>
      <c r="D669" s="441"/>
      <c r="E669" s="152" t="s">
        <v>285</v>
      </c>
      <c r="F669" s="237">
        <f t="shared" si="941"/>
        <v>137318</v>
      </c>
      <c r="G669" s="237">
        <f t="shared" si="941"/>
        <v>21</v>
      </c>
      <c r="H669" s="153">
        <f t="shared" si="941"/>
        <v>137339</v>
      </c>
      <c r="I669" s="219">
        <f>IFERROR((H669/$H$672),0)</f>
        <v>6.7993171918922485E-2</v>
      </c>
      <c r="J669" s="268">
        <f t="shared" si="942"/>
        <v>468.5329999999999</v>
      </c>
      <c r="K669" s="268">
        <f t="shared" si="942"/>
        <v>5.2000000000000005E-2</v>
      </c>
      <c r="L669" s="268">
        <f t="shared" si="942"/>
        <v>468.58499999999998</v>
      </c>
      <c r="M669" s="219">
        <f>IFERROR((L669/$L$672),0)</f>
        <v>0.11616722169734023</v>
      </c>
      <c r="N669" s="443"/>
      <c r="O669" s="268">
        <f t="shared" si="943"/>
        <v>155.095</v>
      </c>
      <c r="P669" s="268">
        <f t="shared" si="943"/>
        <v>0.88800000000000012</v>
      </c>
      <c r="Q669" s="268">
        <f t="shared" si="943"/>
        <v>155.983</v>
      </c>
      <c r="R669" s="219">
        <f>IFERROR((Q669/$Q$672),0)</f>
        <v>8.4588561946182805E-2</v>
      </c>
      <c r="S669" s="443"/>
      <c r="T669" s="424"/>
      <c r="U669" s="268">
        <f t="shared" si="944"/>
        <v>114.8279</v>
      </c>
      <c r="V669" s="210">
        <f t="shared" si="944"/>
        <v>112.9545</v>
      </c>
      <c r="W669" s="154">
        <f t="shared" si="945"/>
        <v>0.9836851496892306</v>
      </c>
      <c r="X669" s="427"/>
      <c r="Y669" s="336"/>
    </row>
    <row r="670" spans="1:25" ht="15.75" thickBot="1" x14ac:dyDescent="0.3">
      <c r="A670" s="437"/>
      <c r="B670" s="439"/>
      <c r="C670" s="439"/>
      <c r="D670" s="441"/>
      <c r="E670" s="152" t="s">
        <v>286</v>
      </c>
      <c r="F670" s="237">
        <f t="shared" si="941"/>
        <v>619</v>
      </c>
      <c r="G670" s="237">
        <f t="shared" si="941"/>
        <v>0</v>
      </c>
      <c r="H670" s="153">
        <f t="shared" si="941"/>
        <v>619</v>
      </c>
      <c r="I670" s="219">
        <f>IFERROR((H670/$H$672),0)</f>
        <v>3.0645172469446417E-4</v>
      </c>
      <c r="J670" s="268">
        <f t="shared" si="942"/>
        <v>984.40200000000004</v>
      </c>
      <c r="K670" s="268">
        <f t="shared" si="942"/>
        <v>0</v>
      </c>
      <c r="L670" s="268">
        <f t="shared" si="942"/>
        <v>984.40200000000004</v>
      </c>
      <c r="M670" s="219">
        <f>IFERROR((L670/$L$672),0)</f>
        <v>0.24404376019997465</v>
      </c>
      <c r="N670" s="443"/>
      <c r="O670" s="268">
        <f t="shared" si="943"/>
        <v>888.37400000000002</v>
      </c>
      <c r="P670" s="268">
        <f t="shared" si="943"/>
        <v>0</v>
      </c>
      <c r="Q670" s="268">
        <f t="shared" si="943"/>
        <v>888.37400000000002</v>
      </c>
      <c r="R670" s="219">
        <f>IFERROR((Q670/$Q$672),0)</f>
        <v>0.48175941692606372</v>
      </c>
      <c r="S670" s="443"/>
      <c r="T670" s="424"/>
      <c r="U670" s="268">
        <f t="shared" si="944"/>
        <v>586.16650000000004</v>
      </c>
      <c r="V670" s="210">
        <f t="shared" si="944"/>
        <v>589.33189999999991</v>
      </c>
      <c r="W670" s="154">
        <f t="shared" si="945"/>
        <v>1.0054001721353913</v>
      </c>
      <c r="X670" s="427"/>
      <c r="Y670" s="336"/>
    </row>
    <row r="671" spans="1:25" ht="15.75" thickBot="1" x14ac:dyDescent="0.3">
      <c r="A671" s="438"/>
      <c r="B671" s="440"/>
      <c r="C671" s="440"/>
      <c r="D671" s="441"/>
      <c r="E671" s="294" t="s">
        <v>287</v>
      </c>
      <c r="F671" s="295">
        <f t="shared" si="941"/>
        <v>37402</v>
      </c>
      <c r="G671" s="295">
        <f t="shared" si="941"/>
        <v>1405</v>
      </c>
      <c r="H671" s="296">
        <f t="shared" si="941"/>
        <v>38807</v>
      </c>
      <c r="I671" s="264">
        <f>IFERROR((H671/$H$672),0)</f>
        <v>1.9212394313761018E-2</v>
      </c>
      <c r="J671" s="297">
        <f t="shared" si="942"/>
        <v>374.05600000000004</v>
      </c>
      <c r="K671" s="297">
        <f t="shared" si="942"/>
        <v>6.9310000000000009</v>
      </c>
      <c r="L671" s="297">
        <f t="shared" si="942"/>
        <v>380.98700000000002</v>
      </c>
      <c r="M671" s="264">
        <f>IFERROR((L671/$L$672),0)</f>
        <v>9.4450742752765382E-2</v>
      </c>
      <c r="N671" s="444"/>
      <c r="O671" s="297">
        <f t="shared" si="943"/>
        <v>216.96899999999999</v>
      </c>
      <c r="P671" s="297">
        <f t="shared" si="943"/>
        <v>10.859000000000002</v>
      </c>
      <c r="Q671" s="297">
        <f t="shared" si="943"/>
        <v>227.828</v>
      </c>
      <c r="R671" s="264">
        <f>IFERROR((Q671/$Q$672),0)</f>
        <v>0.12354963612108329</v>
      </c>
      <c r="S671" s="444"/>
      <c r="T671" s="425"/>
      <c r="U671" s="297">
        <f t="shared" si="944"/>
        <v>140.56019999999998</v>
      </c>
      <c r="V671" s="298">
        <f t="shared" si="944"/>
        <v>128.61490000000001</v>
      </c>
      <c r="W671" s="148">
        <f t="shared" si="945"/>
        <v>0.91501648404029035</v>
      </c>
      <c r="X671" s="427"/>
      <c r="Y671" s="336"/>
    </row>
    <row r="672" spans="1:25" ht="15.75" thickBot="1" x14ac:dyDescent="0.3">
      <c r="A672" s="299">
        <v>77</v>
      </c>
      <c r="B672" s="428" t="s">
        <v>289</v>
      </c>
      <c r="C672" s="429"/>
      <c r="D672" s="300"/>
      <c r="E672" s="301"/>
      <c r="F672" s="235">
        <f>SUM(F667:F671)</f>
        <v>2017305</v>
      </c>
      <c r="G672" s="235">
        <f>SUM(G667:G671)</f>
        <v>2589</v>
      </c>
      <c r="H672" s="150">
        <f>SUM(H667:H671)</f>
        <v>2019894</v>
      </c>
      <c r="I672" s="218">
        <v>1</v>
      </c>
      <c r="J672" s="204">
        <f>SUM(J667:J671)</f>
        <v>4024.7530000000002</v>
      </c>
      <c r="K672" s="204">
        <f t="shared" ref="K672:L672" si="946">SUM(K667:K671)</f>
        <v>8.958000000000002</v>
      </c>
      <c r="L672" s="204">
        <f t="shared" si="946"/>
        <v>4033.7110000000002</v>
      </c>
      <c r="M672" s="218">
        <v>1</v>
      </c>
      <c r="N672" s="205">
        <f>N667</f>
        <v>2095.9940000000001</v>
      </c>
      <c r="O672" s="204">
        <f t="shared" ref="O672:P672" si="947">SUM(O667:O671)</f>
        <v>1824.25</v>
      </c>
      <c r="P672" s="204">
        <f t="shared" si="947"/>
        <v>19.770000000000003</v>
      </c>
      <c r="Q672" s="204">
        <f t="shared" ref="Q672" si="948">SUM(Q667:Q671)</f>
        <v>1844.02</v>
      </c>
      <c r="R672" s="218">
        <v>1</v>
      </c>
      <c r="S672" s="205">
        <f>S667</f>
        <v>251.97399999999999</v>
      </c>
      <c r="T672" s="212">
        <f>T667</f>
        <v>0.12021694718591751</v>
      </c>
      <c r="U672" s="209">
        <f>SUM(U667:U671)</f>
        <v>1090.3505</v>
      </c>
      <c r="V672" s="211">
        <f>SUM(V667:V671)</f>
        <v>1053.0065999999999</v>
      </c>
      <c r="W672" s="151">
        <f t="shared" si="945"/>
        <v>0.96575055452352243</v>
      </c>
      <c r="X672" s="214">
        <f>IFERROR(((1-(1-T672)*W672)*1),0)</f>
        <v>0.15034902888440238</v>
      </c>
      <c r="Y672" s="336"/>
    </row>
    <row r="673" spans="1:25" x14ac:dyDescent="0.25">
      <c r="A673" s="430" t="s">
        <v>290</v>
      </c>
      <c r="B673" s="430"/>
      <c r="C673" s="430"/>
      <c r="D673" s="430"/>
      <c r="E673" s="430"/>
      <c r="F673" s="430"/>
      <c r="G673" s="430"/>
      <c r="H673" s="430"/>
      <c r="I673" s="430"/>
      <c r="J673" s="430"/>
      <c r="K673" s="430"/>
      <c r="L673" s="430"/>
      <c r="M673" s="430"/>
      <c r="N673" s="430"/>
      <c r="O673" s="430"/>
      <c r="P673" s="430"/>
      <c r="Q673" s="430"/>
      <c r="R673" s="430"/>
      <c r="S673" s="430"/>
      <c r="T673" s="430"/>
      <c r="U673" s="430"/>
      <c r="V673" s="430"/>
      <c r="W673" s="430"/>
      <c r="X673" s="430"/>
      <c r="Y673" s="336"/>
    </row>
    <row r="674" spans="1:25" ht="15.75" thickBot="1" x14ac:dyDescent="0.3"/>
    <row r="675" spans="1:25" ht="30" x14ac:dyDescent="0.25">
      <c r="A675" s="155" t="s">
        <v>235</v>
      </c>
      <c r="B675" s="431" t="s">
        <v>236</v>
      </c>
      <c r="C675" s="432"/>
      <c r="D675" s="432"/>
      <c r="E675" s="433"/>
      <c r="F675" s="156"/>
      <c r="G675" s="156"/>
      <c r="H675" s="156"/>
      <c r="I675" s="156"/>
      <c r="J675" s="156"/>
      <c r="K675" s="156"/>
      <c r="L675" s="156"/>
      <c r="M675" s="156"/>
      <c r="T675" s="337"/>
    </row>
    <row r="676" spans="1:25" x14ac:dyDescent="0.25">
      <c r="A676" s="157"/>
      <c r="B676" s="415" t="s">
        <v>291</v>
      </c>
      <c r="C676" s="416"/>
      <c r="D676" s="416"/>
      <c r="E676" s="417"/>
      <c r="F676" s="156"/>
      <c r="G676" s="156"/>
      <c r="H676" s="156"/>
      <c r="I676" s="156"/>
      <c r="J676" s="156"/>
      <c r="K676" s="156"/>
      <c r="L676" s="156"/>
      <c r="M676" s="156"/>
    </row>
    <row r="677" spans="1:25" x14ac:dyDescent="0.25">
      <c r="A677" s="158"/>
      <c r="B677" s="415" t="s">
        <v>292</v>
      </c>
      <c r="C677" s="416"/>
      <c r="D677" s="416"/>
      <c r="E677" s="417"/>
      <c r="F677" s="156"/>
      <c r="G677" s="156"/>
      <c r="H677" s="156"/>
      <c r="I677" s="156"/>
      <c r="J677" s="156"/>
      <c r="K677" s="156"/>
      <c r="L677" s="156"/>
      <c r="M677" s="156"/>
    </row>
    <row r="678" spans="1:25" x14ac:dyDescent="0.25">
      <c r="A678" s="159">
        <v>0</v>
      </c>
      <c r="B678" s="415" t="s">
        <v>241</v>
      </c>
      <c r="C678" s="416"/>
      <c r="D678" s="416"/>
      <c r="E678" s="417"/>
      <c r="F678" s="156"/>
      <c r="G678" s="156"/>
      <c r="H678" s="156"/>
      <c r="I678" s="156"/>
      <c r="J678" s="156"/>
      <c r="K678" s="156"/>
      <c r="L678" s="156"/>
      <c r="M678" s="156"/>
    </row>
    <row r="679" spans="1:25" ht="15.75" thickBot="1" x14ac:dyDescent="0.3">
      <c r="A679" s="160"/>
      <c r="B679" s="418" t="s">
        <v>243</v>
      </c>
      <c r="C679" s="419"/>
      <c r="D679" s="419"/>
      <c r="E679" s="420"/>
      <c r="F679" s="161"/>
      <c r="G679" s="161"/>
      <c r="H679" s="161"/>
      <c r="I679" s="161"/>
      <c r="J679" s="161"/>
      <c r="K679" s="161"/>
      <c r="L679" s="161"/>
      <c r="M679" s="156"/>
    </row>
    <row r="680" spans="1:25" x14ac:dyDescent="0.25">
      <c r="A680" s="421" t="s">
        <v>244</v>
      </c>
      <c r="B680" s="421"/>
      <c r="C680" s="421"/>
      <c r="D680" s="421"/>
      <c r="E680" s="421"/>
      <c r="F680" s="421"/>
      <c r="G680" s="421"/>
      <c r="H680" s="421"/>
      <c r="I680" s="421"/>
      <c r="J680" s="421"/>
      <c r="K680" s="421"/>
      <c r="L680" s="421"/>
      <c r="M680" s="421"/>
      <c r="N680" s="421"/>
      <c r="O680" s="421"/>
      <c r="P680" s="421"/>
      <c r="Q680" s="421"/>
      <c r="R680" s="421"/>
      <c r="S680" s="421"/>
      <c r="T680" s="421"/>
      <c r="U680" s="421"/>
      <c r="V680" s="421"/>
      <c r="W680" s="421"/>
      <c r="X680" s="421"/>
    </row>
    <row r="681" spans="1:25" x14ac:dyDescent="0.25">
      <c r="A681" s="421"/>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row>
    <row r="682" spans="1:25" x14ac:dyDescent="0.25">
      <c r="A682" s="102" t="s">
        <v>245</v>
      </c>
      <c r="B682" s="162"/>
      <c r="C682" s="162"/>
      <c r="D682" s="162"/>
      <c r="E682" s="422"/>
      <c r="F682" s="422"/>
      <c r="G682" s="422"/>
      <c r="H682" s="422"/>
      <c r="I682" s="422"/>
      <c r="J682" s="422"/>
      <c r="K682" s="422"/>
      <c r="L682" s="422"/>
      <c r="M682" s="422"/>
      <c r="N682" s="422"/>
      <c r="O682" s="422"/>
      <c r="P682" s="422"/>
      <c r="Q682" s="422"/>
      <c r="R682" s="422"/>
      <c r="S682" s="422"/>
      <c r="T682" s="368" t="s">
        <v>246</v>
      </c>
      <c r="U682" s="368"/>
      <c r="V682" s="412"/>
      <c r="W682" s="412"/>
      <c r="X682" s="412"/>
    </row>
    <row r="683" spans="1:25" x14ac:dyDescent="0.25">
      <c r="A683" s="97"/>
      <c r="B683" s="89"/>
      <c r="C683" s="98"/>
      <c r="D683" s="98"/>
      <c r="E683" s="422"/>
      <c r="F683" s="422"/>
      <c r="G683" s="422"/>
      <c r="H683" s="422"/>
      <c r="I683" s="422"/>
      <c r="J683" s="422"/>
      <c r="K683" s="422"/>
      <c r="L683" s="422"/>
      <c r="M683" s="422"/>
      <c r="N683" s="422"/>
      <c r="O683" s="422"/>
      <c r="P683" s="422"/>
      <c r="Q683" s="422"/>
      <c r="R683" s="422"/>
      <c r="S683" s="422"/>
      <c r="T683" s="368" t="s">
        <v>293</v>
      </c>
      <c r="U683" s="368"/>
      <c r="V683" s="368"/>
      <c r="W683" s="412"/>
      <c r="X683" s="412"/>
    </row>
    <row r="684" spans="1:25" x14ac:dyDescent="0.25">
      <c r="A684" s="97"/>
      <c r="B684" s="89"/>
      <c r="C684" s="98"/>
      <c r="D684" s="98"/>
      <c r="E684" s="422"/>
      <c r="F684" s="422"/>
      <c r="G684" s="422"/>
      <c r="H684" s="422"/>
      <c r="I684" s="422"/>
      <c r="J684" s="422"/>
      <c r="K684" s="422"/>
      <c r="L684" s="422"/>
      <c r="M684" s="422"/>
      <c r="N684" s="422"/>
      <c r="O684" s="422"/>
      <c r="P684" s="422"/>
      <c r="Q684" s="422"/>
      <c r="R684" s="422"/>
      <c r="S684" s="422"/>
      <c r="T684" s="368" t="s">
        <v>249</v>
      </c>
      <c r="U684" s="368"/>
      <c r="V684" s="368"/>
      <c r="W684" s="412"/>
      <c r="X684" s="412"/>
    </row>
    <row r="685" spans="1:25" x14ac:dyDescent="0.25">
      <c r="A685" s="413" t="s">
        <v>294</v>
      </c>
      <c r="B685" s="413"/>
      <c r="C685" s="413"/>
      <c r="D685" s="413"/>
      <c r="E685" s="413"/>
      <c r="F685" s="412"/>
      <c r="G685" s="412"/>
      <c r="H685" s="412"/>
      <c r="I685" s="412"/>
      <c r="J685" s="412"/>
      <c r="K685" s="412"/>
      <c r="L685" s="412"/>
      <c r="M685" s="412"/>
      <c r="N685" s="412"/>
      <c r="O685" s="412"/>
      <c r="P685" s="412"/>
      <c r="Q685" s="412"/>
      <c r="R685" s="412"/>
      <c r="S685" s="412"/>
    </row>
    <row r="687" spans="1:25" x14ac:dyDescent="0.25">
      <c r="A687" s="413" t="s">
        <v>250</v>
      </c>
      <c r="B687" s="413"/>
      <c r="C687" s="413"/>
      <c r="D687" s="413"/>
      <c r="E687" s="413"/>
      <c r="F687" s="411"/>
      <c r="G687" s="411"/>
      <c r="H687" s="411"/>
      <c r="I687" s="411"/>
      <c r="J687" s="411"/>
      <c r="K687" s="411"/>
      <c r="L687" s="411"/>
      <c r="M687" s="411"/>
      <c r="N687" s="411"/>
      <c r="O687" s="411"/>
      <c r="P687" s="411"/>
      <c r="Q687" s="411"/>
      <c r="R687" s="411"/>
      <c r="S687" s="411"/>
    </row>
    <row r="688" spans="1:25" x14ac:dyDescent="0.25">
      <c r="A688" s="413" t="s">
        <v>251</v>
      </c>
      <c r="B688" s="413"/>
      <c r="C688" s="413"/>
      <c r="D688" s="414"/>
      <c r="E688" s="414"/>
      <c r="F688" s="414"/>
      <c r="G688" s="414"/>
      <c r="H688" s="414"/>
      <c r="I688" s="414"/>
      <c r="J688" s="414"/>
      <c r="K688" s="414"/>
      <c r="L688" s="414"/>
      <c r="M688" s="414"/>
      <c r="N688" s="414"/>
      <c r="O688" s="414"/>
      <c r="P688" s="414"/>
      <c r="Q688" s="414"/>
      <c r="R688" s="414"/>
      <c r="S688" s="414"/>
    </row>
    <row r="689" spans="1:19" x14ac:dyDescent="0.25">
      <c r="A689" s="413"/>
      <c r="B689" s="413"/>
      <c r="C689" s="413"/>
      <c r="D689" s="414"/>
      <c r="E689" s="414"/>
      <c r="F689" s="414"/>
      <c r="G689" s="414"/>
      <c r="H689" s="414"/>
      <c r="I689" s="414"/>
      <c r="J689" s="414"/>
      <c r="K689" s="414"/>
      <c r="L689" s="414"/>
      <c r="M689" s="414"/>
      <c r="N689" s="414"/>
      <c r="O689" s="414"/>
      <c r="P689" s="414"/>
      <c r="Q689" s="414"/>
      <c r="R689" s="414"/>
      <c r="S689" s="414"/>
    </row>
    <row r="690" spans="1:19" x14ac:dyDescent="0.25">
      <c r="A690" s="107"/>
      <c r="B690" s="105"/>
      <c r="C690" s="105"/>
      <c r="D690" s="414"/>
      <c r="E690" s="414"/>
      <c r="F690" s="414"/>
      <c r="G690" s="414"/>
      <c r="H690" s="414"/>
      <c r="I690" s="414"/>
      <c r="J690" s="414"/>
      <c r="K690" s="414"/>
      <c r="L690" s="414"/>
      <c r="M690" s="414"/>
      <c r="N690" s="414"/>
      <c r="O690" s="414"/>
      <c r="P690" s="414"/>
      <c r="Q690" s="414"/>
      <c r="R690" s="414"/>
      <c r="S690" s="414"/>
    </row>
    <row r="691" spans="1:19" x14ac:dyDescent="0.25">
      <c r="A691" s="102" t="s">
        <v>252</v>
      </c>
      <c r="B691" s="105"/>
      <c r="C691" s="411"/>
      <c r="D691" s="411"/>
      <c r="E691" s="411"/>
      <c r="F691" s="411"/>
      <c r="G691" s="411"/>
      <c r="H691" s="411"/>
      <c r="I691" s="411"/>
      <c r="J691" s="411"/>
      <c r="K691" s="411"/>
      <c r="L691" s="411"/>
      <c r="M691" s="411"/>
      <c r="N691" s="411"/>
      <c r="O691" s="411"/>
      <c r="P691" s="411"/>
      <c r="Q691" s="411"/>
      <c r="R691" s="411"/>
      <c r="S691" s="411"/>
    </row>
  </sheetData>
  <autoFilter ref="A6:X673" xr:uid="{00000000-0009-0000-0000-000003000000}"/>
  <mergeCells count="1047">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s>
  <pageMargins left="0.31496062992125984" right="0.39370078740157483" top="0.42" bottom="0.35"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95"/>
  <sheetViews>
    <sheetView zoomScale="85" zoomScaleNormal="85" workbookViewId="0">
      <selection activeCell="N3" sqref="N3"/>
    </sheetView>
  </sheetViews>
  <sheetFormatPr defaultColWidth="9.140625" defaultRowHeight="0" customHeight="1" zeroHeight="1" x14ac:dyDescent="0.25"/>
  <cols>
    <col min="1" max="1" width="7" style="14" customWidth="1"/>
    <col min="2" max="2" width="9.140625" style="14" customWidth="1"/>
    <col min="3" max="3" width="15" style="14" customWidth="1"/>
    <col min="4" max="4" width="11.28515625" style="14" customWidth="1"/>
    <col min="5" max="5" width="12" style="14" customWidth="1"/>
    <col min="6" max="6" width="10.7109375" style="14" bestFit="1" customWidth="1"/>
    <col min="7" max="7" width="19.7109375" style="14" customWidth="1"/>
    <col min="8" max="8" width="10" style="14" customWidth="1"/>
    <col min="9" max="9" width="22.140625" style="14" customWidth="1"/>
    <col min="10" max="10" width="9.42578125" style="14" customWidth="1"/>
    <col min="11" max="11" width="20.28515625" style="14" customWidth="1"/>
    <col min="12" max="12" width="15.28515625" style="14" customWidth="1"/>
    <col min="13" max="13" width="13.5703125" style="14" customWidth="1"/>
    <col min="14" max="14" width="19.7109375" style="14" customWidth="1"/>
    <col min="15" max="15" width="14.28515625" style="14" customWidth="1"/>
    <col min="16" max="16" width="9.7109375" style="14" customWidth="1"/>
    <col min="17" max="17" width="10" style="14" customWidth="1"/>
    <col min="18" max="18" width="7.42578125" style="14" customWidth="1"/>
    <col min="19" max="19" width="9.140625" style="14" customWidth="1"/>
    <col min="20" max="20" width="18.140625" style="14" bestFit="1" customWidth="1"/>
    <col min="21" max="21" width="9.140625" style="14" customWidth="1"/>
    <col min="22" max="22" width="14.28515625" style="14" customWidth="1"/>
    <col min="23" max="16384" width="9.140625" style="15"/>
  </cols>
  <sheetData>
    <row r="1" spans="1:22" s="3" customFormat="1" ht="19.5" thickBot="1" x14ac:dyDescent="0.3">
      <c r="A1" s="540" t="s">
        <v>782</v>
      </c>
      <c r="B1" s="541"/>
      <c r="C1" s="541"/>
      <c r="D1" s="541"/>
      <c r="E1" s="541"/>
      <c r="F1" s="541"/>
      <c r="G1" s="541"/>
      <c r="H1" s="541"/>
      <c r="I1" s="541"/>
      <c r="J1" s="541"/>
      <c r="K1" s="541"/>
      <c r="L1" s="542"/>
    </row>
    <row r="2" spans="1:22" s="3" customFormat="1" ht="19.5" customHeight="1" thickBot="1" x14ac:dyDescent="0.3">
      <c r="A2" s="540" t="s">
        <v>783</v>
      </c>
      <c r="B2" s="541"/>
      <c r="C2" s="541"/>
      <c r="D2" s="541"/>
      <c r="E2" s="541"/>
      <c r="F2" s="541"/>
      <c r="G2" s="541"/>
      <c r="H2" s="541"/>
      <c r="I2" s="541"/>
      <c r="J2" s="541"/>
      <c r="K2" s="541"/>
      <c r="L2" s="542"/>
    </row>
    <row r="3" spans="1:22" s="246" customFormat="1" ht="90.75" thickBot="1" x14ac:dyDescent="0.3">
      <c r="A3" s="319" t="s">
        <v>23</v>
      </c>
      <c r="B3" s="538" t="s">
        <v>43</v>
      </c>
      <c r="C3" s="539"/>
      <c r="D3" s="539"/>
      <c r="E3" s="539"/>
      <c r="F3" s="539"/>
      <c r="G3" s="539"/>
      <c r="H3" s="320" t="s">
        <v>1948</v>
      </c>
      <c r="I3" s="532" t="s">
        <v>18</v>
      </c>
      <c r="J3" s="533"/>
      <c r="K3" s="533"/>
      <c r="L3" s="534"/>
    </row>
    <row r="4" spans="1:22" ht="15" customHeight="1" x14ac:dyDescent="0.25">
      <c r="A4" s="317" t="s">
        <v>44</v>
      </c>
      <c r="B4" s="503" t="s">
        <v>45</v>
      </c>
      <c r="C4" s="504"/>
      <c r="D4" s="504"/>
      <c r="E4" s="504"/>
      <c r="F4" s="504"/>
      <c r="G4" s="504"/>
      <c r="H4" s="318">
        <f>S168</f>
        <v>2551.3194960000005</v>
      </c>
      <c r="I4" s="535" t="s">
        <v>698</v>
      </c>
      <c r="J4" s="536"/>
      <c r="K4" s="536"/>
      <c r="L4" s="537"/>
      <c r="M4" s="15"/>
      <c r="N4" s="15"/>
      <c r="O4" s="15"/>
      <c r="P4" s="15"/>
      <c r="Q4" s="15"/>
      <c r="R4" s="15"/>
      <c r="S4" s="15"/>
      <c r="T4" s="15"/>
      <c r="U4" s="15"/>
      <c r="V4" s="15"/>
    </row>
    <row r="5" spans="1:22" ht="15" customHeight="1" x14ac:dyDescent="0.25">
      <c r="A5" s="16" t="s">
        <v>46</v>
      </c>
      <c r="B5" s="505" t="s">
        <v>47</v>
      </c>
      <c r="C5" s="506"/>
      <c r="D5" s="506"/>
      <c r="E5" s="506"/>
      <c r="F5" s="506"/>
      <c r="G5" s="506"/>
      <c r="H5" s="195">
        <v>0</v>
      </c>
      <c r="I5" s="543"/>
      <c r="J5" s="544"/>
      <c r="K5" s="544"/>
      <c r="L5" s="545"/>
      <c r="M5" s="15"/>
      <c r="N5" s="15"/>
      <c r="O5" s="15"/>
      <c r="P5" s="15"/>
      <c r="Q5" s="15"/>
      <c r="R5" s="15"/>
      <c r="S5" s="15"/>
      <c r="T5" s="15"/>
      <c r="U5" s="15"/>
      <c r="V5" s="15"/>
    </row>
    <row r="6" spans="1:22" ht="15" customHeight="1" x14ac:dyDescent="0.25">
      <c r="A6" s="17" t="s">
        <v>48</v>
      </c>
      <c r="B6" s="505" t="s">
        <v>49</v>
      </c>
      <c r="C6" s="506"/>
      <c r="D6" s="506"/>
      <c r="E6" s="506"/>
      <c r="F6" s="506"/>
      <c r="G6" s="506"/>
      <c r="H6" s="18">
        <f>H5*H4</f>
        <v>0</v>
      </c>
      <c r="I6" s="526"/>
      <c r="J6" s="527"/>
      <c r="K6" s="527"/>
      <c r="L6" s="528"/>
      <c r="M6" s="15"/>
      <c r="N6" s="15"/>
      <c r="O6" s="15"/>
      <c r="P6" s="15"/>
      <c r="Q6" s="15"/>
      <c r="R6" s="15"/>
      <c r="S6" s="15"/>
      <c r="T6" s="15"/>
      <c r="U6" s="15"/>
      <c r="V6" s="15"/>
    </row>
    <row r="7" spans="1:22" ht="15" customHeight="1" x14ac:dyDescent="0.25">
      <c r="A7" s="17" t="s">
        <v>50</v>
      </c>
      <c r="B7" s="505" t="s">
        <v>51</v>
      </c>
      <c r="C7" s="506"/>
      <c r="D7" s="506"/>
      <c r="E7" s="506"/>
      <c r="F7" s="506"/>
      <c r="G7" s="506"/>
      <c r="H7" s="115">
        <v>0</v>
      </c>
      <c r="I7" s="526"/>
      <c r="J7" s="527"/>
      <c r="K7" s="527"/>
      <c r="L7" s="528"/>
      <c r="M7" s="15"/>
      <c r="N7" s="15"/>
      <c r="O7" s="15"/>
      <c r="P7" s="15"/>
      <c r="Q7" s="15"/>
      <c r="R7" s="15"/>
      <c r="S7" s="15"/>
      <c r="T7" s="15"/>
      <c r="U7" s="15"/>
      <c r="V7" s="15"/>
    </row>
    <row r="8" spans="1:22" ht="15" customHeight="1" x14ac:dyDescent="0.25">
      <c r="A8" s="17" t="s">
        <v>52</v>
      </c>
      <c r="B8" s="505" t="s">
        <v>53</v>
      </c>
      <c r="C8" s="506"/>
      <c r="D8" s="506"/>
      <c r="E8" s="506"/>
      <c r="F8" s="506"/>
      <c r="G8" s="506"/>
      <c r="H8" s="115">
        <f>T167+T166+T165</f>
        <v>455.32565899999997</v>
      </c>
      <c r="I8" s="526" t="s">
        <v>1828</v>
      </c>
      <c r="J8" s="527"/>
      <c r="K8" s="527"/>
      <c r="L8" s="528"/>
      <c r="M8" s="15"/>
      <c r="N8" s="15"/>
      <c r="O8" s="15"/>
      <c r="P8" s="15"/>
      <c r="Q8" s="15"/>
      <c r="R8" s="15"/>
      <c r="S8" s="15"/>
      <c r="T8" s="15"/>
      <c r="U8" s="15"/>
      <c r="V8" s="15"/>
    </row>
    <row r="9" spans="1:22" ht="15" x14ac:dyDescent="0.25">
      <c r="A9" s="17" t="s">
        <v>54</v>
      </c>
      <c r="B9" s="505" t="s">
        <v>55</v>
      </c>
      <c r="C9" s="506"/>
      <c r="D9" s="506"/>
      <c r="E9" s="506"/>
      <c r="F9" s="506"/>
      <c r="G9" s="506"/>
      <c r="H9" s="115">
        <f>'Infrastructure Details'!D86</f>
        <v>816.65</v>
      </c>
      <c r="I9" s="521"/>
      <c r="J9" s="521"/>
      <c r="K9" s="521"/>
      <c r="L9" s="522"/>
      <c r="M9" s="15"/>
      <c r="N9" s="15"/>
      <c r="O9" s="15"/>
      <c r="P9" s="15"/>
      <c r="Q9" s="15"/>
      <c r="R9" s="15"/>
      <c r="S9" s="15"/>
      <c r="T9" s="15"/>
      <c r="U9" s="15"/>
      <c r="V9" s="15"/>
    </row>
    <row r="10" spans="1:22" ht="15" customHeight="1" x14ac:dyDescent="0.25">
      <c r="A10" s="17" t="s">
        <v>56</v>
      </c>
      <c r="B10" s="505" t="s">
        <v>57</v>
      </c>
      <c r="C10" s="506"/>
      <c r="D10" s="506"/>
      <c r="E10" s="506"/>
      <c r="F10" s="506"/>
      <c r="G10" s="506"/>
      <c r="H10" s="18">
        <f>R169</f>
        <v>2095.9938370000004</v>
      </c>
      <c r="I10" s="526" t="s">
        <v>698</v>
      </c>
      <c r="J10" s="527"/>
      <c r="K10" s="527"/>
      <c r="L10" s="528"/>
      <c r="M10" s="15"/>
      <c r="N10" s="15"/>
      <c r="O10" s="15"/>
      <c r="P10" s="15"/>
      <c r="Q10" s="15"/>
      <c r="R10" s="15"/>
      <c r="S10" s="15"/>
      <c r="T10" s="15"/>
      <c r="U10" s="15"/>
      <c r="V10" s="15"/>
    </row>
    <row r="11" spans="1:22" ht="15" customHeight="1" x14ac:dyDescent="0.25">
      <c r="A11" s="17" t="s">
        <v>58</v>
      </c>
      <c r="B11" s="505" t="s">
        <v>59</v>
      </c>
      <c r="C11" s="506"/>
      <c r="D11" s="506"/>
      <c r="E11" s="506"/>
      <c r="F11" s="506"/>
      <c r="G11" s="506"/>
      <c r="H11" s="167" t="s">
        <v>741</v>
      </c>
      <c r="I11" s="521"/>
      <c r="J11" s="521"/>
      <c r="K11" s="521"/>
      <c r="L11" s="522"/>
      <c r="M11" s="15"/>
      <c r="N11" s="15"/>
      <c r="O11" s="15"/>
      <c r="P11" s="15"/>
      <c r="Q11" s="15"/>
      <c r="R11" s="15"/>
      <c r="S11" s="15"/>
      <c r="T11" s="15"/>
      <c r="U11" s="15"/>
      <c r="V11" s="15"/>
    </row>
    <row r="12" spans="1:22" ht="15" customHeight="1" x14ac:dyDescent="0.25">
      <c r="A12" s="17" t="s">
        <v>60</v>
      </c>
      <c r="B12" s="505" t="s">
        <v>61</v>
      </c>
      <c r="C12" s="506"/>
      <c r="D12" s="506"/>
      <c r="E12" s="506"/>
      <c r="F12" s="506"/>
      <c r="G12" s="506"/>
      <c r="H12" s="167" t="s">
        <v>741</v>
      </c>
      <c r="I12" s="521"/>
      <c r="J12" s="521"/>
      <c r="K12" s="521"/>
      <c r="L12" s="522"/>
      <c r="M12" s="15"/>
      <c r="N12" s="15"/>
      <c r="O12" s="328"/>
      <c r="P12" s="15"/>
      <c r="Q12" s="15"/>
      <c r="R12" s="15"/>
      <c r="S12" s="15"/>
      <c r="T12" s="15"/>
      <c r="U12" s="15"/>
      <c r="V12" s="15"/>
    </row>
    <row r="13" spans="1:22" ht="15" customHeight="1" x14ac:dyDescent="0.25">
      <c r="A13" s="17" t="s">
        <v>62</v>
      </c>
      <c r="B13" s="505" t="s">
        <v>63</v>
      </c>
      <c r="C13" s="506"/>
      <c r="D13" s="506"/>
      <c r="E13" s="506"/>
      <c r="F13" s="506"/>
      <c r="G13" s="506"/>
      <c r="H13" s="330">
        <v>0.12189</v>
      </c>
      <c r="I13" s="521"/>
      <c r="J13" s="521"/>
      <c r="K13" s="521"/>
      <c r="L13" s="522"/>
      <c r="M13" s="15"/>
      <c r="N13" s="15"/>
      <c r="O13" s="329"/>
      <c r="P13" s="15"/>
      <c r="Q13" s="15"/>
      <c r="R13" s="15"/>
      <c r="S13" s="15"/>
      <c r="T13" s="15"/>
      <c r="U13" s="15"/>
      <c r="V13" s="15"/>
    </row>
    <row r="14" spans="1:22" ht="15" customHeight="1" x14ac:dyDescent="0.25">
      <c r="A14" s="17" t="s">
        <v>64</v>
      </c>
      <c r="B14" s="505" t="s">
        <v>65</v>
      </c>
      <c r="C14" s="506"/>
      <c r="D14" s="506"/>
      <c r="E14" s="506"/>
      <c r="F14" s="506"/>
      <c r="G14" s="506"/>
      <c r="H14" s="330">
        <v>0.99825600000000003</v>
      </c>
      <c r="I14" s="521"/>
      <c r="J14" s="521"/>
      <c r="K14" s="521"/>
      <c r="L14" s="522"/>
      <c r="M14" s="15"/>
      <c r="N14" s="15"/>
      <c r="O14" s="15"/>
      <c r="P14" s="15"/>
      <c r="Q14" s="15"/>
      <c r="R14" s="15"/>
      <c r="S14" s="15"/>
      <c r="T14" s="15"/>
      <c r="U14" s="15"/>
      <c r="V14" s="15"/>
    </row>
    <row r="15" spans="1:22" ht="15" customHeight="1" x14ac:dyDescent="0.25">
      <c r="A15" s="16" t="s">
        <v>66</v>
      </c>
      <c r="B15" s="505" t="s">
        <v>67</v>
      </c>
      <c r="C15" s="506"/>
      <c r="D15" s="506"/>
      <c r="E15" s="506"/>
      <c r="F15" s="506"/>
      <c r="G15" s="506"/>
      <c r="H15" s="19" t="str">
        <f>'Infrastructure Details'!C24</f>
        <v>-</v>
      </c>
      <c r="I15" s="521" t="s">
        <v>711</v>
      </c>
      <c r="J15" s="521"/>
      <c r="K15" s="521"/>
      <c r="L15" s="522"/>
      <c r="M15" s="15"/>
      <c r="N15" s="15"/>
      <c r="O15" s="15"/>
      <c r="P15" s="15"/>
      <c r="Q15" s="15"/>
      <c r="R15" s="15"/>
      <c r="S15" s="15"/>
      <c r="T15" s="15"/>
      <c r="U15" s="15"/>
      <c r="V15" s="15"/>
    </row>
    <row r="16" spans="1:22" ht="15" customHeight="1" x14ac:dyDescent="0.25">
      <c r="A16" s="16" t="s">
        <v>68</v>
      </c>
      <c r="B16" s="505" t="s">
        <v>69</v>
      </c>
      <c r="C16" s="506"/>
      <c r="D16" s="506"/>
      <c r="E16" s="506"/>
      <c r="F16" s="506"/>
      <c r="G16" s="506"/>
      <c r="H16" s="19">
        <f>'Infrastructure Details'!D24</f>
        <v>134</v>
      </c>
      <c r="I16" s="521" t="s">
        <v>712</v>
      </c>
      <c r="J16" s="521"/>
      <c r="K16" s="521"/>
      <c r="L16" s="522"/>
      <c r="M16" s="15"/>
      <c r="N16" s="15"/>
      <c r="O16" s="15"/>
      <c r="P16" s="15"/>
      <c r="Q16" s="15"/>
      <c r="R16" s="15"/>
      <c r="S16" s="15"/>
      <c r="T16" s="15"/>
      <c r="U16" s="15"/>
      <c r="V16" s="15"/>
    </row>
    <row r="17" spans="1:22" ht="15" customHeight="1" x14ac:dyDescent="0.25">
      <c r="A17" s="16" t="s">
        <v>70</v>
      </c>
      <c r="B17" s="505" t="s">
        <v>71</v>
      </c>
      <c r="C17" s="506"/>
      <c r="D17" s="506"/>
      <c r="E17" s="506"/>
      <c r="F17" s="506"/>
      <c r="G17" s="506"/>
      <c r="H17" s="19">
        <f>'Infrastructure Details'!E24</f>
        <v>899</v>
      </c>
      <c r="I17" s="521" t="s">
        <v>712</v>
      </c>
      <c r="J17" s="521"/>
      <c r="K17" s="521"/>
      <c r="L17" s="522"/>
      <c r="M17" s="15"/>
      <c r="N17" s="15"/>
      <c r="O17" s="15"/>
      <c r="P17" s="15"/>
      <c r="Q17" s="15"/>
      <c r="R17" s="15"/>
      <c r="S17" s="15"/>
      <c r="T17" s="15"/>
      <c r="U17" s="15"/>
      <c r="V17" s="15"/>
    </row>
    <row r="18" spans="1:22" ht="15" customHeight="1" x14ac:dyDescent="0.25">
      <c r="A18" s="16" t="s">
        <v>72</v>
      </c>
      <c r="B18" s="505" t="s">
        <v>73</v>
      </c>
      <c r="C18" s="506"/>
      <c r="D18" s="506"/>
      <c r="E18" s="506"/>
      <c r="F18" s="506"/>
      <c r="G18" s="506"/>
      <c r="H18" s="19">
        <f>'Infrastructure Details'!C7</f>
        <v>81729</v>
      </c>
      <c r="I18" s="521" t="s">
        <v>742</v>
      </c>
      <c r="J18" s="521"/>
      <c r="K18" s="521"/>
      <c r="L18" s="522"/>
      <c r="M18" s="15"/>
      <c r="N18" s="15"/>
      <c r="O18" s="15"/>
      <c r="P18" s="15"/>
      <c r="Q18" s="15"/>
      <c r="R18" s="15"/>
      <c r="S18" s="15"/>
      <c r="T18" s="15"/>
      <c r="U18" s="15"/>
      <c r="V18" s="15"/>
    </row>
    <row r="19" spans="1:22" ht="15" customHeight="1" x14ac:dyDescent="0.25">
      <c r="A19" s="16" t="s">
        <v>74</v>
      </c>
      <c r="B19" s="505" t="s">
        <v>75</v>
      </c>
      <c r="C19" s="506"/>
      <c r="D19" s="506"/>
      <c r="E19" s="506"/>
      <c r="F19" s="506"/>
      <c r="G19" s="506"/>
      <c r="H19" s="20" t="str">
        <f>'Infrastructure Details'!C25</f>
        <v>-</v>
      </c>
      <c r="I19" s="521" t="s">
        <v>711</v>
      </c>
      <c r="J19" s="521"/>
      <c r="K19" s="521"/>
      <c r="L19" s="522"/>
      <c r="M19" s="15"/>
      <c r="N19" s="15"/>
      <c r="O19" s="15"/>
      <c r="P19" s="15"/>
      <c r="Q19" s="15"/>
      <c r="R19" s="15"/>
      <c r="S19" s="15"/>
      <c r="T19" s="15"/>
      <c r="U19" s="15"/>
      <c r="V19" s="15"/>
    </row>
    <row r="20" spans="1:22" ht="15" customHeight="1" x14ac:dyDescent="0.25">
      <c r="A20" s="16" t="s">
        <v>76</v>
      </c>
      <c r="B20" s="505" t="s">
        <v>77</v>
      </c>
      <c r="C20" s="506"/>
      <c r="D20" s="506"/>
      <c r="E20" s="506"/>
      <c r="F20" s="506"/>
      <c r="G20" s="506"/>
      <c r="H20" s="20">
        <f>'Infrastructure Details'!D25</f>
        <v>3595.0190000000002</v>
      </c>
      <c r="I20" s="521" t="s">
        <v>712</v>
      </c>
      <c r="J20" s="521"/>
      <c r="K20" s="521"/>
      <c r="L20" s="522"/>
      <c r="M20" s="15"/>
      <c r="N20" s="15"/>
      <c r="O20" s="15"/>
      <c r="P20" s="15"/>
      <c r="Q20" s="15"/>
      <c r="R20" s="15"/>
      <c r="S20" s="15"/>
      <c r="T20" s="15"/>
      <c r="U20" s="15"/>
      <c r="V20" s="15"/>
    </row>
    <row r="21" spans="1:22" ht="15" customHeight="1" x14ac:dyDescent="0.25">
      <c r="A21" s="16" t="s">
        <v>78</v>
      </c>
      <c r="B21" s="505" t="s">
        <v>79</v>
      </c>
      <c r="C21" s="506"/>
      <c r="D21" s="506"/>
      <c r="E21" s="506"/>
      <c r="F21" s="506"/>
      <c r="G21" s="506"/>
      <c r="H21" s="20">
        <f>'Infrastructure Details'!E25</f>
        <v>42776.884709999998</v>
      </c>
      <c r="I21" s="521" t="s">
        <v>712</v>
      </c>
      <c r="J21" s="521"/>
      <c r="K21" s="521"/>
      <c r="L21" s="522"/>
      <c r="M21" s="15"/>
      <c r="N21" s="15"/>
      <c r="O21" s="15"/>
      <c r="P21" s="15"/>
      <c r="Q21" s="15"/>
      <c r="R21" s="15"/>
      <c r="S21" s="15"/>
      <c r="T21" s="15"/>
      <c r="U21" s="15"/>
      <c r="V21" s="15"/>
    </row>
    <row r="22" spans="1:22" ht="15" customHeight="1" x14ac:dyDescent="0.25">
      <c r="A22" s="16" t="s">
        <v>80</v>
      </c>
      <c r="B22" s="505" t="s">
        <v>81</v>
      </c>
      <c r="C22" s="506"/>
      <c r="D22" s="506"/>
      <c r="E22" s="506"/>
      <c r="F22" s="506"/>
      <c r="G22" s="506"/>
      <c r="H22" s="20">
        <f>'Infrastructure Details'!F25</f>
        <v>68972.139700000014</v>
      </c>
      <c r="I22" s="521" t="s">
        <v>712</v>
      </c>
      <c r="J22" s="521"/>
      <c r="K22" s="521"/>
      <c r="L22" s="522"/>
      <c r="M22" s="15"/>
      <c r="N22" s="15"/>
      <c r="O22" s="15"/>
      <c r="P22" s="15"/>
      <c r="Q22" s="15"/>
      <c r="R22" s="15"/>
      <c r="S22" s="15"/>
      <c r="T22" s="15"/>
      <c r="U22" s="15"/>
      <c r="V22" s="15"/>
    </row>
    <row r="23" spans="1:22" ht="15" customHeight="1" x14ac:dyDescent="0.25">
      <c r="A23" s="16" t="s">
        <v>82</v>
      </c>
      <c r="B23" s="505" t="s">
        <v>83</v>
      </c>
      <c r="C23" s="506"/>
      <c r="D23" s="506"/>
      <c r="E23" s="506"/>
      <c r="F23" s="506"/>
      <c r="G23" s="506"/>
      <c r="H23" s="20">
        <f>SUM('Infrastructure Details'!C26:E26)</f>
        <v>0</v>
      </c>
      <c r="I23" s="521" t="s">
        <v>712</v>
      </c>
      <c r="J23" s="521"/>
      <c r="K23" s="521"/>
      <c r="L23" s="522"/>
      <c r="M23" s="15"/>
      <c r="N23" s="15"/>
      <c r="O23" s="15"/>
      <c r="P23" s="15"/>
      <c r="Q23" s="15"/>
      <c r="R23" s="15"/>
      <c r="S23" s="15"/>
      <c r="T23" s="15"/>
      <c r="U23" s="15"/>
      <c r="V23" s="15"/>
    </row>
    <row r="24" spans="1:22" ht="15" customHeight="1" x14ac:dyDescent="0.25">
      <c r="A24" s="16" t="s">
        <v>84</v>
      </c>
      <c r="B24" s="505" t="s">
        <v>85</v>
      </c>
      <c r="C24" s="506"/>
      <c r="D24" s="506"/>
      <c r="E24" s="506"/>
      <c r="F24" s="506"/>
      <c r="G24" s="506"/>
      <c r="H24" s="20">
        <f>SUM('Infrastructure Details'!C27:E27)</f>
        <v>20.707000000000001</v>
      </c>
      <c r="I24" s="521" t="s">
        <v>712</v>
      </c>
      <c r="J24" s="521"/>
      <c r="K24" s="521"/>
      <c r="L24" s="522"/>
      <c r="M24" s="15"/>
      <c r="N24" s="15"/>
      <c r="O24" s="15"/>
      <c r="P24" s="15"/>
      <c r="Q24" s="15"/>
      <c r="R24" s="15"/>
      <c r="S24" s="15"/>
      <c r="T24" s="15"/>
      <c r="U24" s="15"/>
      <c r="V24" s="15"/>
    </row>
    <row r="25" spans="1:22" ht="15.75" thickBot="1" x14ac:dyDescent="0.3">
      <c r="A25" s="256" t="s">
        <v>86</v>
      </c>
      <c r="B25" s="525" t="s">
        <v>87</v>
      </c>
      <c r="C25" s="525"/>
      <c r="D25" s="525"/>
      <c r="E25" s="525"/>
      <c r="F25" s="525"/>
      <c r="G25" s="525"/>
      <c r="H25" s="349">
        <f>(SUM(H19:H21)/H22)</f>
        <v>0.67232804305765204</v>
      </c>
      <c r="I25" s="523"/>
      <c r="J25" s="523"/>
      <c r="K25" s="523"/>
      <c r="L25" s="524"/>
      <c r="M25" s="15"/>
      <c r="N25" s="15"/>
      <c r="O25" s="15"/>
      <c r="P25" s="15"/>
      <c r="Q25" s="15"/>
      <c r="R25" s="15"/>
      <c r="S25" s="15"/>
      <c r="T25" s="15"/>
      <c r="U25" s="15"/>
      <c r="V25" s="15"/>
    </row>
    <row r="26" spans="1:22" ht="15.75" thickBot="1" x14ac:dyDescent="0.3">
      <c r="A26" s="507"/>
      <c r="B26" s="508"/>
      <c r="C26" s="508"/>
      <c r="D26" s="508"/>
      <c r="E26" s="508"/>
      <c r="F26" s="508"/>
      <c r="G26" s="508"/>
      <c r="H26" s="508"/>
      <c r="I26" s="508"/>
      <c r="J26" s="508"/>
      <c r="K26" s="508"/>
      <c r="L26" s="508"/>
      <c r="M26" s="508"/>
      <c r="N26" s="508"/>
      <c r="O26" s="508"/>
      <c r="P26" s="508"/>
      <c r="Q26" s="508"/>
      <c r="R26" s="508"/>
      <c r="S26" s="508"/>
      <c r="T26" s="508"/>
      <c r="U26" s="508"/>
      <c r="V26" s="508"/>
    </row>
    <row r="27" spans="1:22" ht="15" x14ac:dyDescent="0.25">
      <c r="A27" s="509" t="s">
        <v>88</v>
      </c>
      <c r="B27" s="510"/>
      <c r="C27" s="510"/>
      <c r="D27" s="511"/>
      <c r="E27" s="511"/>
      <c r="F27" s="511"/>
      <c r="G27" s="511"/>
      <c r="H27" s="511"/>
      <c r="I27" s="511"/>
      <c r="J27" s="511"/>
      <c r="K27" s="511"/>
      <c r="L27" s="511"/>
      <c r="M27" s="511"/>
      <c r="N27" s="511"/>
      <c r="O27" s="511"/>
      <c r="P27" s="511"/>
      <c r="Q27" s="511"/>
      <c r="R27" s="511"/>
      <c r="S27" s="511"/>
      <c r="T27" s="511"/>
      <c r="U27" s="511"/>
      <c r="V27" s="511"/>
    </row>
    <row r="28" spans="1:22" ht="15" customHeight="1" x14ac:dyDescent="0.25">
      <c r="A28" s="512" t="s">
        <v>13</v>
      </c>
      <c r="B28" s="496" t="s">
        <v>0</v>
      </c>
      <c r="C28" s="496" t="s">
        <v>89</v>
      </c>
      <c r="D28" s="496" t="s">
        <v>468</v>
      </c>
      <c r="E28" s="513" t="s">
        <v>456</v>
      </c>
      <c r="F28" s="496" t="s">
        <v>457</v>
      </c>
      <c r="G28" s="496" t="s">
        <v>796</v>
      </c>
      <c r="H28" s="513" t="s">
        <v>90</v>
      </c>
      <c r="I28" s="496" t="s">
        <v>2</v>
      </c>
      <c r="J28" s="515" t="s">
        <v>91</v>
      </c>
      <c r="K28" s="517" t="s">
        <v>92</v>
      </c>
      <c r="L28" s="250" t="s">
        <v>93</v>
      </c>
      <c r="M28" s="517" t="s">
        <v>94</v>
      </c>
      <c r="N28" s="519" t="s">
        <v>95</v>
      </c>
      <c r="O28" s="519"/>
      <c r="P28" s="519"/>
      <c r="Q28" s="520" t="s">
        <v>1949</v>
      </c>
      <c r="R28" s="520"/>
      <c r="S28" s="520"/>
      <c r="T28" s="520"/>
      <c r="U28" s="494" t="s">
        <v>458</v>
      </c>
      <c r="V28" s="496" t="s">
        <v>96</v>
      </c>
    </row>
    <row r="29" spans="1:22" ht="96" customHeight="1" x14ac:dyDescent="0.25">
      <c r="A29" s="512"/>
      <c r="B29" s="496"/>
      <c r="C29" s="496"/>
      <c r="D29" s="496"/>
      <c r="E29" s="514"/>
      <c r="F29" s="496"/>
      <c r="G29" s="496"/>
      <c r="H29" s="514"/>
      <c r="I29" s="496"/>
      <c r="J29" s="516"/>
      <c r="K29" s="518"/>
      <c r="L29" s="250" t="s">
        <v>97</v>
      </c>
      <c r="M29" s="518"/>
      <c r="N29" s="250" t="s">
        <v>98</v>
      </c>
      <c r="O29" s="250" t="s">
        <v>99</v>
      </c>
      <c r="P29" s="250" t="s">
        <v>100</v>
      </c>
      <c r="Q29" s="249" t="s">
        <v>101</v>
      </c>
      <c r="R29" s="249" t="s">
        <v>1718</v>
      </c>
      <c r="S29" s="249" t="s">
        <v>102</v>
      </c>
      <c r="T29" s="249" t="s">
        <v>103</v>
      </c>
      <c r="U29" s="495"/>
      <c r="V29" s="496"/>
    </row>
    <row r="30" spans="1:22" ht="27.75" customHeight="1" x14ac:dyDescent="0.25">
      <c r="A30" s="187" t="s">
        <v>104</v>
      </c>
      <c r="B30" s="187" t="s">
        <v>483</v>
      </c>
      <c r="C30" s="193" t="s">
        <v>496</v>
      </c>
      <c r="D30" s="188" t="s">
        <v>358</v>
      </c>
      <c r="E30" s="188" t="s">
        <v>653</v>
      </c>
      <c r="F30" s="189" t="s">
        <v>965</v>
      </c>
      <c r="G30" s="21" t="s">
        <v>638</v>
      </c>
      <c r="H30" s="190">
        <v>4222</v>
      </c>
      <c r="I30" s="190" t="s">
        <v>546</v>
      </c>
      <c r="J30" s="191" t="s">
        <v>505</v>
      </c>
      <c r="K30" s="191" t="s">
        <v>506</v>
      </c>
      <c r="L30" s="192">
        <v>45747</v>
      </c>
      <c r="M30" s="191" t="s">
        <v>507</v>
      </c>
      <c r="N30" s="191" t="s">
        <v>508</v>
      </c>
      <c r="O30" s="192" t="s">
        <v>490</v>
      </c>
      <c r="P30" s="202">
        <v>2184</v>
      </c>
      <c r="Q30" s="22" t="s">
        <v>603</v>
      </c>
      <c r="R30" s="194">
        <v>1</v>
      </c>
      <c r="S30" s="166">
        <v>14.186450000000001</v>
      </c>
      <c r="T30" s="166">
        <v>0</v>
      </c>
      <c r="U30" s="166">
        <f>S30-T30</f>
        <v>14.186450000000001</v>
      </c>
      <c r="V30" s="248" t="s">
        <v>1720</v>
      </c>
    </row>
    <row r="31" spans="1:22" ht="27.75" customHeight="1" x14ac:dyDescent="0.25">
      <c r="A31" s="187" t="s">
        <v>105</v>
      </c>
      <c r="B31" s="187" t="s">
        <v>483</v>
      </c>
      <c r="C31" s="193" t="s">
        <v>496</v>
      </c>
      <c r="D31" s="188" t="s">
        <v>358</v>
      </c>
      <c r="E31" s="188" t="s">
        <v>653</v>
      </c>
      <c r="F31" s="189" t="s">
        <v>965</v>
      </c>
      <c r="G31" s="21" t="s">
        <v>638</v>
      </c>
      <c r="H31" s="190">
        <v>4222</v>
      </c>
      <c r="I31" s="190" t="s">
        <v>547</v>
      </c>
      <c r="J31" s="191" t="s">
        <v>505</v>
      </c>
      <c r="K31" s="191" t="s">
        <v>506</v>
      </c>
      <c r="L31" s="192">
        <v>45747</v>
      </c>
      <c r="M31" s="191" t="s">
        <v>507</v>
      </c>
      <c r="N31" s="191" t="s">
        <v>508</v>
      </c>
      <c r="O31" s="192" t="s">
        <v>490</v>
      </c>
      <c r="P31" s="202">
        <v>2184</v>
      </c>
      <c r="Q31" s="22" t="s">
        <v>1277</v>
      </c>
      <c r="R31" s="194">
        <v>1</v>
      </c>
      <c r="S31" s="166">
        <v>8.8354809999999997</v>
      </c>
      <c r="T31" s="166">
        <v>0</v>
      </c>
      <c r="U31" s="166">
        <f t="shared" ref="U31:U96" si="0">S31-T31</f>
        <v>8.8354809999999997</v>
      </c>
      <c r="V31" s="248" t="s">
        <v>1720</v>
      </c>
    </row>
    <row r="32" spans="1:22" ht="27.75" customHeight="1" x14ac:dyDescent="0.25">
      <c r="A32" s="187" t="s">
        <v>106</v>
      </c>
      <c r="B32" s="187" t="s">
        <v>483</v>
      </c>
      <c r="C32" s="193" t="s">
        <v>479</v>
      </c>
      <c r="D32" s="188" t="s">
        <v>358</v>
      </c>
      <c r="E32" s="188" t="s">
        <v>482</v>
      </c>
      <c r="F32" s="189" t="s">
        <v>1023</v>
      </c>
      <c r="G32" s="21" t="s">
        <v>637</v>
      </c>
      <c r="H32" s="190">
        <v>6231</v>
      </c>
      <c r="I32" s="190" t="s">
        <v>548</v>
      </c>
      <c r="J32" s="191" t="s">
        <v>505</v>
      </c>
      <c r="K32" s="191" t="s">
        <v>506</v>
      </c>
      <c r="L32" s="192">
        <v>45747</v>
      </c>
      <c r="M32" s="191" t="s">
        <v>507</v>
      </c>
      <c r="N32" s="191" t="s">
        <v>508</v>
      </c>
      <c r="O32" s="192" t="s">
        <v>490</v>
      </c>
      <c r="P32" s="202">
        <v>2184</v>
      </c>
      <c r="Q32" s="22" t="s">
        <v>673</v>
      </c>
      <c r="R32" s="194">
        <v>1</v>
      </c>
      <c r="S32" s="166">
        <v>5.5885270000000009</v>
      </c>
      <c r="T32" s="166">
        <v>0</v>
      </c>
      <c r="U32" s="166">
        <f t="shared" si="0"/>
        <v>5.5885270000000009</v>
      </c>
      <c r="V32" s="248" t="s">
        <v>1720</v>
      </c>
    </row>
    <row r="33" spans="1:22" ht="27.75" customHeight="1" x14ac:dyDescent="0.25">
      <c r="A33" s="187" t="s">
        <v>107</v>
      </c>
      <c r="B33" s="187" t="s">
        <v>483</v>
      </c>
      <c r="C33" s="193" t="s">
        <v>479</v>
      </c>
      <c r="D33" s="188" t="s">
        <v>358</v>
      </c>
      <c r="E33" s="188" t="s">
        <v>482</v>
      </c>
      <c r="F33" s="189" t="s">
        <v>1023</v>
      </c>
      <c r="G33" s="21" t="s">
        <v>637</v>
      </c>
      <c r="H33" s="190">
        <v>6231</v>
      </c>
      <c r="I33" s="190" t="s">
        <v>532</v>
      </c>
      <c r="J33" s="191" t="s">
        <v>505</v>
      </c>
      <c r="K33" s="191" t="s">
        <v>506</v>
      </c>
      <c r="L33" s="192">
        <v>45747</v>
      </c>
      <c r="M33" s="191" t="s">
        <v>507</v>
      </c>
      <c r="N33" s="191" t="s">
        <v>508</v>
      </c>
      <c r="O33" s="192" t="s">
        <v>490</v>
      </c>
      <c r="P33" s="202">
        <v>2184</v>
      </c>
      <c r="Q33" s="22" t="s">
        <v>674</v>
      </c>
      <c r="R33" s="194">
        <v>1</v>
      </c>
      <c r="S33" s="166">
        <v>10.58039</v>
      </c>
      <c r="T33" s="166">
        <v>0</v>
      </c>
      <c r="U33" s="166">
        <f t="shared" si="0"/>
        <v>10.58039</v>
      </c>
      <c r="V33" s="248" t="s">
        <v>1720</v>
      </c>
    </row>
    <row r="34" spans="1:22" ht="27.75" customHeight="1" x14ac:dyDescent="0.25">
      <c r="A34" s="187" t="s">
        <v>108</v>
      </c>
      <c r="B34" s="187" t="s">
        <v>483</v>
      </c>
      <c r="C34" s="193" t="s">
        <v>479</v>
      </c>
      <c r="D34" s="188" t="s">
        <v>358</v>
      </c>
      <c r="E34" s="188" t="s">
        <v>482</v>
      </c>
      <c r="F34" s="189" t="s">
        <v>1023</v>
      </c>
      <c r="G34" s="21" t="s">
        <v>637</v>
      </c>
      <c r="H34" s="190">
        <v>6231</v>
      </c>
      <c r="I34" s="190" t="s">
        <v>542</v>
      </c>
      <c r="J34" s="191" t="s">
        <v>505</v>
      </c>
      <c r="K34" s="191" t="s">
        <v>506</v>
      </c>
      <c r="L34" s="192">
        <v>45747</v>
      </c>
      <c r="M34" s="191" t="s">
        <v>507</v>
      </c>
      <c r="N34" s="191" t="s">
        <v>508</v>
      </c>
      <c r="O34" s="192" t="s">
        <v>490</v>
      </c>
      <c r="P34" s="202">
        <v>2184</v>
      </c>
      <c r="Q34" s="22" t="s">
        <v>1217</v>
      </c>
      <c r="R34" s="194">
        <v>1</v>
      </c>
      <c r="S34" s="166">
        <v>16.872705</v>
      </c>
      <c r="T34" s="166">
        <v>0</v>
      </c>
      <c r="U34" s="166">
        <f t="shared" si="0"/>
        <v>16.872705</v>
      </c>
      <c r="V34" s="248" t="s">
        <v>1720</v>
      </c>
    </row>
    <row r="35" spans="1:22" ht="27.75" customHeight="1" x14ac:dyDescent="0.25">
      <c r="A35" s="187" t="s">
        <v>109</v>
      </c>
      <c r="B35" s="187" t="s">
        <v>483</v>
      </c>
      <c r="C35" s="193" t="s">
        <v>479</v>
      </c>
      <c r="D35" s="188" t="s">
        <v>650</v>
      </c>
      <c r="E35" s="188" t="s">
        <v>481</v>
      </c>
      <c r="F35" s="189" t="s">
        <v>1061</v>
      </c>
      <c r="G35" s="21" t="s">
        <v>635</v>
      </c>
      <c r="H35" s="190">
        <v>6221</v>
      </c>
      <c r="I35" s="190" t="s">
        <v>526</v>
      </c>
      <c r="J35" s="191" t="s">
        <v>505</v>
      </c>
      <c r="K35" s="191" t="s">
        <v>506</v>
      </c>
      <c r="L35" s="192">
        <v>45747</v>
      </c>
      <c r="M35" s="191" t="s">
        <v>507</v>
      </c>
      <c r="N35" s="191" t="s">
        <v>508</v>
      </c>
      <c r="O35" s="192" t="s">
        <v>490</v>
      </c>
      <c r="P35" s="202">
        <v>2184</v>
      </c>
      <c r="Q35" s="22" t="s">
        <v>596</v>
      </c>
      <c r="R35" s="194">
        <v>1</v>
      </c>
      <c r="S35" s="166">
        <v>10.377612999999998</v>
      </c>
      <c r="T35" s="166">
        <v>0</v>
      </c>
      <c r="U35" s="166">
        <f t="shared" si="0"/>
        <v>10.377612999999998</v>
      </c>
      <c r="V35" s="248" t="s">
        <v>1720</v>
      </c>
    </row>
    <row r="36" spans="1:22" ht="27.75" customHeight="1" x14ac:dyDescent="0.25">
      <c r="A36" s="187" t="s">
        <v>110</v>
      </c>
      <c r="B36" s="187" t="s">
        <v>483</v>
      </c>
      <c r="C36" s="193" t="s">
        <v>479</v>
      </c>
      <c r="D36" s="188" t="s">
        <v>650</v>
      </c>
      <c r="E36" s="188" t="s">
        <v>481</v>
      </c>
      <c r="F36" s="189" t="s">
        <v>1061</v>
      </c>
      <c r="G36" s="21" t="s">
        <v>635</v>
      </c>
      <c r="H36" s="190">
        <v>6221</v>
      </c>
      <c r="I36" s="190" t="s">
        <v>527</v>
      </c>
      <c r="J36" s="191" t="s">
        <v>505</v>
      </c>
      <c r="K36" s="191" t="s">
        <v>506</v>
      </c>
      <c r="L36" s="192">
        <v>45747</v>
      </c>
      <c r="M36" s="191" t="s">
        <v>507</v>
      </c>
      <c r="N36" s="191" t="s">
        <v>508</v>
      </c>
      <c r="O36" s="192" t="s">
        <v>490</v>
      </c>
      <c r="P36" s="202">
        <v>2184</v>
      </c>
      <c r="Q36" s="22" t="s">
        <v>597</v>
      </c>
      <c r="R36" s="194">
        <v>1</v>
      </c>
      <c r="S36" s="166">
        <v>18.00976</v>
      </c>
      <c r="T36" s="166">
        <v>0</v>
      </c>
      <c r="U36" s="166">
        <f t="shared" si="0"/>
        <v>18.00976</v>
      </c>
      <c r="V36" s="248" t="s">
        <v>1720</v>
      </c>
    </row>
    <row r="37" spans="1:22" ht="27.75" customHeight="1" x14ac:dyDescent="0.25">
      <c r="A37" s="187" t="s">
        <v>111</v>
      </c>
      <c r="B37" s="187" t="s">
        <v>483</v>
      </c>
      <c r="C37" s="193" t="s">
        <v>479</v>
      </c>
      <c r="D37" s="188" t="s">
        <v>650</v>
      </c>
      <c r="E37" s="188" t="s">
        <v>481</v>
      </c>
      <c r="F37" s="189" t="s">
        <v>1061</v>
      </c>
      <c r="G37" s="21" t="s">
        <v>635</v>
      </c>
      <c r="H37" s="190">
        <v>6221</v>
      </c>
      <c r="I37" s="190" t="s">
        <v>530</v>
      </c>
      <c r="J37" s="191" t="s">
        <v>505</v>
      </c>
      <c r="K37" s="191" t="s">
        <v>506</v>
      </c>
      <c r="L37" s="192">
        <v>45747</v>
      </c>
      <c r="M37" s="191" t="s">
        <v>507</v>
      </c>
      <c r="N37" s="191" t="s">
        <v>508</v>
      </c>
      <c r="O37" s="192" t="s">
        <v>490</v>
      </c>
      <c r="P37" s="202">
        <v>2184</v>
      </c>
      <c r="Q37" s="22" t="s">
        <v>804</v>
      </c>
      <c r="R37" s="194">
        <v>1</v>
      </c>
      <c r="S37" s="166">
        <v>1.4110230000000001</v>
      </c>
      <c r="T37" s="166">
        <v>0</v>
      </c>
      <c r="U37" s="166">
        <f t="shared" si="0"/>
        <v>1.4110230000000001</v>
      </c>
      <c r="V37" s="248" t="s">
        <v>1720</v>
      </c>
    </row>
    <row r="38" spans="1:22" ht="27.75" customHeight="1" x14ac:dyDescent="0.25">
      <c r="A38" s="187" t="s">
        <v>112</v>
      </c>
      <c r="B38" s="187" t="s">
        <v>483</v>
      </c>
      <c r="C38" s="193" t="s">
        <v>469</v>
      </c>
      <c r="D38" s="188" t="s">
        <v>650</v>
      </c>
      <c r="E38" s="188" t="s">
        <v>470</v>
      </c>
      <c r="F38" s="189" t="s">
        <v>844</v>
      </c>
      <c r="G38" s="21" t="s">
        <v>469</v>
      </c>
      <c r="H38" s="190">
        <v>3243</v>
      </c>
      <c r="I38" s="190" t="s">
        <v>511</v>
      </c>
      <c r="J38" s="191" t="s">
        <v>505</v>
      </c>
      <c r="K38" s="191" t="s">
        <v>506</v>
      </c>
      <c r="L38" s="192">
        <v>45747</v>
      </c>
      <c r="M38" s="191" t="s">
        <v>507</v>
      </c>
      <c r="N38" s="191" t="s">
        <v>508</v>
      </c>
      <c r="O38" s="192" t="s">
        <v>490</v>
      </c>
      <c r="P38" s="202">
        <v>2184</v>
      </c>
      <c r="Q38" s="22" t="s">
        <v>1208</v>
      </c>
      <c r="R38" s="194">
        <v>1</v>
      </c>
      <c r="S38" s="166">
        <v>3.9788780000000004</v>
      </c>
      <c r="T38" s="166">
        <v>0</v>
      </c>
      <c r="U38" s="166">
        <f t="shared" si="0"/>
        <v>3.9788780000000004</v>
      </c>
      <c r="V38" s="248" t="s">
        <v>1720</v>
      </c>
    </row>
    <row r="39" spans="1:22" ht="27.75" customHeight="1" x14ac:dyDescent="0.25">
      <c r="A39" s="187" t="s">
        <v>113</v>
      </c>
      <c r="B39" s="187" t="s">
        <v>483</v>
      </c>
      <c r="C39" s="193" t="s">
        <v>469</v>
      </c>
      <c r="D39" s="188" t="s">
        <v>650</v>
      </c>
      <c r="E39" s="188" t="s">
        <v>470</v>
      </c>
      <c r="F39" s="189" t="s">
        <v>844</v>
      </c>
      <c r="G39" s="21" t="s">
        <v>469</v>
      </c>
      <c r="H39" s="190">
        <v>3243</v>
      </c>
      <c r="I39" s="190" t="s">
        <v>565</v>
      </c>
      <c r="J39" s="191" t="s">
        <v>505</v>
      </c>
      <c r="K39" s="191" t="s">
        <v>506</v>
      </c>
      <c r="L39" s="192">
        <v>45747</v>
      </c>
      <c r="M39" s="191" t="s">
        <v>507</v>
      </c>
      <c r="N39" s="191" t="s">
        <v>508</v>
      </c>
      <c r="O39" s="192" t="s">
        <v>490</v>
      </c>
      <c r="P39" s="202">
        <v>2184</v>
      </c>
      <c r="Q39" s="22" t="s">
        <v>1209</v>
      </c>
      <c r="R39" s="194">
        <v>1</v>
      </c>
      <c r="S39" s="166">
        <v>115.15916999999999</v>
      </c>
      <c r="T39" s="166">
        <v>0</v>
      </c>
      <c r="U39" s="166">
        <f t="shared" si="0"/>
        <v>115.15916999999999</v>
      </c>
      <c r="V39" s="248" t="s">
        <v>1720</v>
      </c>
    </row>
    <row r="40" spans="1:22" ht="27.75" customHeight="1" x14ac:dyDescent="0.25">
      <c r="A40" s="187" t="s">
        <v>114</v>
      </c>
      <c r="B40" s="187" t="s">
        <v>483</v>
      </c>
      <c r="C40" s="193" t="s">
        <v>469</v>
      </c>
      <c r="D40" s="188" t="s">
        <v>650</v>
      </c>
      <c r="E40" s="188" t="s">
        <v>470</v>
      </c>
      <c r="F40" s="189" t="s">
        <v>830</v>
      </c>
      <c r="G40" s="21" t="s">
        <v>469</v>
      </c>
      <c r="H40" s="190">
        <v>3212</v>
      </c>
      <c r="I40" s="190" t="s">
        <v>509</v>
      </c>
      <c r="J40" s="191" t="s">
        <v>505</v>
      </c>
      <c r="K40" s="191" t="s">
        <v>506</v>
      </c>
      <c r="L40" s="192">
        <v>45747</v>
      </c>
      <c r="M40" s="191" t="s">
        <v>507</v>
      </c>
      <c r="N40" s="191" t="s">
        <v>508</v>
      </c>
      <c r="O40" s="192" t="s">
        <v>490</v>
      </c>
      <c r="P40" s="202">
        <v>2184</v>
      </c>
      <c r="Q40" s="22" t="s">
        <v>675</v>
      </c>
      <c r="R40" s="194">
        <v>1</v>
      </c>
      <c r="S40" s="166">
        <v>18.698249999999998</v>
      </c>
      <c r="T40" s="166">
        <v>0</v>
      </c>
      <c r="U40" s="166">
        <f t="shared" si="0"/>
        <v>18.698249999999998</v>
      </c>
      <c r="V40" s="248" t="s">
        <v>1720</v>
      </c>
    </row>
    <row r="41" spans="1:22" ht="27.75" customHeight="1" x14ac:dyDescent="0.25">
      <c r="A41" s="187" t="s">
        <v>115</v>
      </c>
      <c r="B41" s="187" t="s">
        <v>483</v>
      </c>
      <c r="C41" s="193" t="s">
        <v>469</v>
      </c>
      <c r="D41" s="188" t="s">
        <v>358</v>
      </c>
      <c r="E41" s="188" t="s">
        <v>470</v>
      </c>
      <c r="F41" s="189" t="s">
        <v>830</v>
      </c>
      <c r="G41" s="21" t="s">
        <v>469</v>
      </c>
      <c r="H41" s="190">
        <v>3212</v>
      </c>
      <c r="I41" s="190" t="s">
        <v>531</v>
      </c>
      <c r="J41" s="191" t="s">
        <v>505</v>
      </c>
      <c r="K41" s="191" t="s">
        <v>506</v>
      </c>
      <c r="L41" s="192">
        <v>45747</v>
      </c>
      <c r="M41" s="191" t="s">
        <v>507</v>
      </c>
      <c r="N41" s="191" t="s">
        <v>508</v>
      </c>
      <c r="O41" s="192" t="s">
        <v>490</v>
      </c>
      <c r="P41" s="202">
        <v>2184</v>
      </c>
      <c r="Q41" s="22" t="s">
        <v>1296</v>
      </c>
      <c r="R41" s="194">
        <v>1</v>
      </c>
      <c r="S41" s="166">
        <v>43.913028000000004</v>
      </c>
      <c r="T41" s="166">
        <v>0</v>
      </c>
      <c r="U41" s="166">
        <f t="shared" si="0"/>
        <v>43.913028000000004</v>
      </c>
      <c r="V41" s="248" t="s">
        <v>1720</v>
      </c>
    </row>
    <row r="42" spans="1:22" ht="27.75" customHeight="1" x14ac:dyDescent="0.25">
      <c r="A42" s="187" t="s">
        <v>116</v>
      </c>
      <c r="B42" s="187" t="s">
        <v>483</v>
      </c>
      <c r="C42" s="193" t="s">
        <v>469</v>
      </c>
      <c r="D42" s="188" t="s">
        <v>358</v>
      </c>
      <c r="E42" s="188" t="s">
        <v>470</v>
      </c>
      <c r="F42" s="189" t="s">
        <v>830</v>
      </c>
      <c r="G42" s="21" t="s">
        <v>469</v>
      </c>
      <c r="H42" s="190">
        <v>3212</v>
      </c>
      <c r="I42" s="190" t="s">
        <v>545</v>
      </c>
      <c r="J42" s="191" t="s">
        <v>505</v>
      </c>
      <c r="K42" s="191" t="s">
        <v>506</v>
      </c>
      <c r="L42" s="192">
        <v>45747</v>
      </c>
      <c r="M42" s="191" t="s">
        <v>507</v>
      </c>
      <c r="N42" s="191" t="s">
        <v>508</v>
      </c>
      <c r="O42" s="192" t="s">
        <v>490</v>
      </c>
      <c r="P42" s="202">
        <v>2184</v>
      </c>
      <c r="Q42" s="22" t="s">
        <v>1210</v>
      </c>
      <c r="R42" s="194">
        <v>1</v>
      </c>
      <c r="S42" s="166">
        <v>43.947580000000002</v>
      </c>
      <c r="T42" s="166">
        <v>0</v>
      </c>
      <c r="U42" s="166">
        <f t="shared" si="0"/>
        <v>43.947580000000002</v>
      </c>
      <c r="V42" s="248" t="s">
        <v>1720</v>
      </c>
    </row>
    <row r="43" spans="1:22" ht="27.75" customHeight="1" x14ac:dyDescent="0.25">
      <c r="A43" s="187" t="s">
        <v>117</v>
      </c>
      <c r="B43" s="187" t="s">
        <v>483</v>
      </c>
      <c r="C43" s="193" t="s">
        <v>469</v>
      </c>
      <c r="D43" s="188" t="s">
        <v>358</v>
      </c>
      <c r="E43" s="188" t="s">
        <v>470</v>
      </c>
      <c r="F43" s="189" t="s">
        <v>830</v>
      </c>
      <c r="G43" s="21" t="s">
        <v>469</v>
      </c>
      <c r="H43" s="190">
        <v>3212</v>
      </c>
      <c r="I43" s="190" t="s">
        <v>533</v>
      </c>
      <c r="J43" s="191" t="s">
        <v>505</v>
      </c>
      <c r="K43" s="191" t="s">
        <v>506</v>
      </c>
      <c r="L43" s="192">
        <v>45747</v>
      </c>
      <c r="M43" s="191" t="s">
        <v>507</v>
      </c>
      <c r="N43" s="191" t="s">
        <v>508</v>
      </c>
      <c r="O43" s="192" t="s">
        <v>490</v>
      </c>
      <c r="P43" s="202">
        <v>2184</v>
      </c>
      <c r="Q43" s="22" t="s">
        <v>676</v>
      </c>
      <c r="R43" s="194">
        <v>1</v>
      </c>
      <c r="S43" s="166">
        <v>43.268470000000008</v>
      </c>
      <c r="T43" s="166">
        <v>0</v>
      </c>
      <c r="U43" s="166">
        <f t="shared" si="0"/>
        <v>43.268470000000008</v>
      </c>
      <c r="V43" s="248" t="s">
        <v>1720</v>
      </c>
    </row>
    <row r="44" spans="1:22" ht="27.75" customHeight="1" x14ac:dyDescent="0.25">
      <c r="A44" s="187" t="s">
        <v>118</v>
      </c>
      <c r="B44" s="187" t="s">
        <v>483</v>
      </c>
      <c r="C44" s="193" t="s">
        <v>473</v>
      </c>
      <c r="D44" s="188" t="s">
        <v>358</v>
      </c>
      <c r="E44" s="188" t="s">
        <v>470</v>
      </c>
      <c r="F44" s="189" t="s">
        <v>894</v>
      </c>
      <c r="G44" s="21" t="s">
        <v>656</v>
      </c>
      <c r="H44" s="190">
        <v>5214</v>
      </c>
      <c r="I44" s="190" t="s">
        <v>548</v>
      </c>
      <c r="J44" s="191" t="s">
        <v>505</v>
      </c>
      <c r="K44" s="191" t="s">
        <v>506</v>
      </c>
      <c r="L44" s="192">
        <v>45747</v>
      </c>
      <c r="M44" s="191" t="s">
        <v>507</v>
      </c>
      <c r="N44" s="191" t="s">
        <v>508</v>
      </c>
      <c r="O44" s="192" t="s">
        <v>490</v>
      </c>
      <c r="P44" s="202">
        <v>2184</v>
      </c>
      <c r="Q44" s="22" t="s">
        <v>1214</v>
      </c>
      <c r="R44" s="194">
        <v>1</v>
      </c>
      <c r="S44" s="166">
        <v>7.8105010000000004</v>
      </c>
      <c r="T44" s="166">
        <v>0</v>
      </c>
      <c r="U44" s="166">
        <f t="shared" si="0"/>
        <v>7.8105010000000004</v>
      </c>
      <c r="V44" s="248" t="s">
        <v>1720</v>
      </c>
    </row>
    <row r="45" spans="1:22" ht="27.75" customHeight="1" x14ac:dyDescent="0.25">
      <c r="A45" s="187" t="s">
        <v>119</v>
      </c>
      <c r="B45" s="187" t="s">
        <v>483</v>
      </c>
      <c r="C45" s="193" t="s">
        <v>473</v>
      </c>
      <c r="D45" s="188" t="s">
        <v>358</v>
      </c>
      <c r="E45" s="188" t="s">
        <v>470</v>
      </c>
      <c r="F45" s="189" t="s">
        <v>894</v>
      </c>
      <c r="G45" s="21" t="s">
        <v>656</v>
      </c>
      <c r="H45" s="190">
        <v>5214</v>
      </c>
      <c r="I45" s="190" t="s">
        <v>543</v>
      </c>
      <c r="J45" s="191" t="s">
        <v>505</v>
      </c>
      <c r="K45" s="191" t="s">
        <v>506</v>
      </c>
      <c r="L45" s="192">
        <v>45747</v>
      </c>
      <c r="M45" s="191" t="s">
        <v>507</v>
      </c>
      <c r="N45" s="191" t="s">
        <v>508</v>
      </c>
      <c r="O45" s="192" t="s">
        <v>490</v>
      </c>
      <c r="P45" s="202">
        <v>2184</v>
      </c>
      <c r="Q45" s="22" t="s">
        <v>1298</v>
      </c>
      <c r="R45" s="194">
        <v>1</v>
      </c>
      <c r="S45" s="166">
        <v>12.342862</v>
      </c>
      <c r="T45" s="166">
        <v>0</v>
      </c>
      <c r="U45" s="166">
        <f t="shared" si="0"/>
        <v>12.342862</v>
      </c>
      <c r="V45" s="248" t="s">
        <v>1720</v>
      </c>
    </row>
    <row r="46" spans="1:22" ht="27.75" customHeight="1" x14ac:dyDescent="0.25">
      <c r="A46" s="187" t="s">
        <v>120</v>
      </c>
      <c r="B46" s="187" t="s">
        <v>483</v>
      </c>
      <c r="C46" s="193" t="s">
        <v>479</v>
      </c>
      <c r="D46" s="188" t="s">
        <v>358</v>
      </c>
      <c r="E46" s="188" t="s">
        <v>481</v>
      </c>
      <c r="F46" s="189" t="s">
        <v>1051</v>
      </c>
      <c r="G46" s="21" t="s">
        <v>657</v>
      </c>
      <c r="H46" s="190">
        <v>6223</v>
      </c>
      <c r="I46" s="190" t="s">
        <v>548</v>
      </c>
      <c r="J46" s="191" t="s">
        <v>505</v>
      </c>
      <c r="K46" s="191" t="s">
        <v>506</v>
      </c>
      <c r="L46" s="192">
        <v>45747</v>
      </c>
      <c r="M46" s="191" t="s">
        <v>507</v>
      </c>
      <c r="N46" s="191" t="s">
        <v>508</v>
      </c>
      <c r="O46" s="192" t="s">
        <v>490</v>
      </c>
      <c r="P46" s="202">
        <v>2184</v>
      </c>
      <c r="Q46" s="22" t="s">
        <v>677</v>
      </c>
      <c r="R46" s="194">
        <v>1</v>
      </c>
      <c r="S46" s="166">
        <v>5.94015</v>
      </c>
      <c r="T46" s="166">
        <v>0</v>
      </c>
      <c r="U46" s="166">
        <f t="shared" si="0"/>
        <v>5.94015</v>
      </c>
      <c r="V46" s="248" t="s">
        <v>1720</v>
      </c>
    </row>
    <row r="47" spans="1:22" ht="27.75" customHeight="1" x14ac:dyDescent="0.25">
      <c r="A47" s="187" t="s">
        <v>121</v>
      </c>
      <c r="B47" s="187" t="s">
        <v>483</v>
      </c>
      <c r="C47" s="193" t="s">
        <v>479</v>
      </c>
      <c r="D47" s="188" t="s">
        <v>358</v>
      </c>
      <c r="E47" s="188" t="s">
        <v>481</v>
      </c>
      <c r="F47" s="189" t="s">
        <v>1051</v>
      </c>
      <c r="G47" s="21" t="s">
        <v>657</v>
      </c>
      <c r="H47" s="190">
        <v>6223</v>
      </c>
      <c r="I47" s="190" t="s">
        <v>532</v>
      </c>
      <c r="J47" s="191" t="s">
        <v>505</v>
      </c>
      <c r="K47" s="191" t="s">
        <v>506</v>
      </c>
      <c r="L47" s="192">
        <v>45747</v>
      </c>
      <c r="M47" s="191" t="s">
        <v>507</v>
      </c>
      <c r="N47" s="191" t="s">
        <v>508</v>
      </c>
      <c r="O47" s="192" t="s">
        <v>490</v>
      </c>
      <c r="P47" s="202">
        <v>2184</v>
      </c>
      <c r="Q47" s="22" t="s">
        <v>678</v>
      </c>
      <c r="R47" s="194">
        <v>1</v>
      </c>
      <c r="S47" s="166">
        <v>6.4502620000000004</v>
      </c>
      <c r="T47" s="166">
        <v>0</v>
      </c>
      <c r="U47" s="166">
        <f t="shared" si="0"/>
        <v>6.4502620000000004</v>
      </c>
      <c r="V47" s="248" t="s">
        <v>1720</v>
      </c>
    </row>
    <row r="48" spans="1:22" ht="27.75" customHeight="1" x14ac:dyDescent="0.25">
      <c r="A48" s="187" t="s">
        <v>122</v>
      </c>
      <c r="B48" s="187" t="s">
        <v>483</v>
      </c>
      <c r="C48" s="193" t="s">
        <v>479</v>
      </c>
      <c r="D48" s="188" t="s">
        <v>358</v>
      </c>
      <c r="E48" s="188" t="s">
        <v>481</v>
      </c>
      <c r="F48" s="189" t="s">
        <v>1051</v>
      </c>
      <c r="G48" s="21" t="s">
        <v>657</v>
      </c>
      <c r="H48" s="190">
        <v>6223</v>
      </c>
      <c r="I48" s="190" t="s">
        <v>542</v>
      </c>
      <c r="J48" s="191" t="s">
        <v>505</v>
      </c>
      <c r="K48" s="191" t="s">
        <v>506</v>
      </c>
      <c r="L48" s="192">
        <v>45747</v>
      </c>
      <c r="M48" s="191" t="s">
        <v>507</v>
      </c>
      <c r="N48" s="191" t="s">
        <v>508</v>
      </c>
      <c r="O48" s="192" t="s">
        <v>490</v>
      </c>
      <c r="P48" s="202">
        <v>2184</v>
      </c>
      <c r="Q48" s="22" t="s">
        <v>802</v>
      </c>
      <c r="R48" s="194">
        <v>1</v>
      </c>
      <c r="S48" s="166">
        <v>9.5882070000000006</v>
      </c>
      <c r="T48" s="166">
        <v>0</v>
      </c>
      <c r="U48" s="166">
        <f t="shared" si="0"/>
        <v>9.5882070000000006</v>
      </c>
      <c r="V48" s="248" t="s">
        <v>1720</v>
      </c>
    </row>
    <row r="49" spans="1:22" ht="27.75" customHeight="1" x14ac:dyDescent="0.25">
      <c r="A49" s="187" t="s">
        <v>123</v>
      </c>
      <c r="B49" s="187" t="s">
        <v>483</v>
      </c>
      <c r="C49" s="193" t="s">
        <v>473</v>
      </c>
      <c r="D49" s="188" t="s">
        <v>358</v>
      </c>
      <c r="E49" s="188" t="s">
        <v>470</v>
      </c>
      <c r="F49" s="189" t="s">
        <v>891</v>
      </c>
      <c r="G49" s="21" t="s">
        <v>473</v>
      </c>
      <c r="H49" s="190">
        <v>5211</v>
      </c>
      <c r="I49" s="190" t="s">
        <v>580</v>
      </c>
      <c r="J49" s="191" t="s">
        <v>505</v>
      </c>
      <c r="K49" s="191" t="s">
        <v>506</v>
      </c>
      <c r="L49" s="192">
        <v>45747</v>
      </c>
      <c r="M49" s="191" t="s">
        <v>507</v>
      </c>
      <c r="N49" s="191" t="s">
        <v>508</v>
      </c>
      <c r="O49" s="192" t="s">
        <v>490</v>
      </c>
      <c r="P49" s="202">
        <v>2184</v>
      </c>
      <c r="Q49" s="22" t="s">
        <v>626</v>
      </c>
      <c r="R49" s="194">
        <v>1</v>
      </c>
      <c r="S49" s="166">
        <v>0.12377000000000002</v>
      </c>
      <c r="T49" s="166">
        <v>0</v>
      </c>
      <c r="U49" s="166">
        <f t="shared" si="0"/>
        <v>0.12377000000000002</v>
      </c>
      <c r="V49" s="248" t="s">
        <v>1720</v>
      </c>
    </row>
    <row r="50" spans="1:22" ht="27.75" customHeight="1" x14ac:dyDescent="0.25">
      <c r="A50" s="187" t="s">
        <v>124</v>
      </c>
      <c r="B50" s="187" t="s">
        <v>483</v>
      </c>
      <c r="C50" s="193" t="s">
        <v>473</v>
      </c>
      <c r="D50" s="188" t="s">
        <v>358</v>
      </c>
      <c r="E50" s="188" t="s">
        <v>786</v>
      </c>
      <c r="F50" s="189" t="s">
        <v>891</v>
      </c>
      <c r="G50" s="21" t="s">
        <v>473</v>
      </c>
      <c r="H50" s="190">
        <v>5211</v>
      </c>
      <c r="I50" s="190" t="s">
        <v>787</v>
      </c>
      <c r="J50" s="191" t="s">
        <v>505</v>
      </c>
      <c r="K50" s="191" t="s">
        <v>506</v>
      </c>
      <c r="L50" s="192">
        <v>45747</v>
      </c>
      <c r="M50" s="191" t="s">
        <v>507</v>
      </c>
      <c r="N50" s="191" t="s">
        <v>508</v>
      </c>
      <c r="O50" s="192" t="s">
        <v>490</v>
      </c>
      <c r="P50" s="202">
        <v>2184</v>
      </c>
      <c r="Q50" s="22" t="s">
        <v>800</v>
      </c>
      <c r="R50" s="194">
        <v>1</v>
      </c>
      <c r="S50" s="166">
        <v>0.36561399999999999</v>
      </c>
      <c r="T50" s="166">
        <v>0</v>
      </c>
      <c r="U50" s="166">
        <f t="shared" si="0"/>
        <v>0.36561399999999999</v>
      </c>
      <c r="V50" s="248" t="s">
        <v>1720</v>
      </c>
    </row>
    <row r="51" spans="1:22" ht="27.75" customHeight="1" x14ac:dyDescent="0.25">
      <c r="A51" s="187" t="s">
        <v>125</v>
      </c>
      <c r="B51" s="187" t="s">
        <v>483</v>
      </c>
      <c r="C51" s="193" t="s">
        <v>473</v>
      </c>
      <c r="D51" s="188" t="s">
        <v>358</v>
      </c>
      <c r="E51" s="188" t="s">
        <v>470</v>
      </c>
      <c r="F51" s="189" t="s">
        <v>891</v>
      </c>
      <c r="G51" s="21" t="s">
        <v>473</v>
      </c>
      <c r="H51" s="190">
        <v>5211</v>
      </c>
      <c r="I51" s="190" t="s">
        <v>536</v>
      </c>
      <c r="J51" s="191" t="s">
        <v>505</v>
      </c>
      <c r="K51" s="191" t="s">
        <v>506</v>
      </c>
      <c r="L51" s="192">
        <v>45747</v>
      </c>
      <c r="M51" s="191" t="s">
        <v>507</v>
      </c>
      <c r="N51" s="191" t="s">
        <v>508</v>
      </c>
      <c r="O51" s="192" t="s">
        <v>490</v>
      </c>
      <c r="P51" s="202">
        <v>2184</v>
      </c>
      <c r="Q51" s="22" t="s">
        <v>1215</v>
      </c>
      <c r="R51" s="194">
        <v>1</v>
      </c>
      <c r="S51" s="166">
        <v>18.324150000000003</v>
      </c>
      <c r="T51" s="166">
        <v>0</v>
      </c>
      <c r="U51" s="166">
        <f t="shared" si="0"/>
        <v>18.324150000000003</v>
      </c>
      <c r="V51" s="248" t="s">
        <v>1720</v>
      </c>
    </row>
    <row r="52" spans="1:22" ht="27.75" customHeight="1" x14ac:dyDescent="0.25">
      <c r="A52" s="187" t="s">
        <v>126</v>
      </c>
      <c r="B52" s="187" t="s">
        <v>483</v>
      </c>
      <c r="C52" s="193" t="s">
        <v>473</v>
      </c>
      <c r="D52" s="188" t="s">
        <v>358</v>
      </c>
      <c r="E52" s="188" t="s">
        <v>470</v>
      </c>
      <c r="F52" s="189" t="s">
        <v>891</v>
      </c>
      <c r="G52" s="21" t="s">
        <v>473</v>
      </c>
      <c r="H52" s="190">
        <v>5211</v>
      </c>
      <c r="I52" s="190" t="s">
        <v>537</v>
      </c>
      <c r="J52" s="191" t="s">
        <v>505</v>
      </c>
      <c r="K52" s="191" t="s">
        <v>506</v>
      </c>
      <c r="L52" s="192">
        <v>45747</v>
      </c>
      <c r="M52" s="191" t="s">
        <v>507</v>
      </c>
      <c r="N52" s="191" t="s">
        <v>508</v>
      </c>
      <c r="O52" s="192" t="s">
        <v>490</v>
      </c>
      <c r="P52" s="202">
        <v>2184</v>
      </c>
      <c r="Q52" s="22" t="s">
        <v>604</v>
      </c>
      <c r="R52" s="194">
        <v>1</v>
      </c>
      <c r="S52" s="166">
        <v>18.456927</v>
      </c>
      <c r="T52" s="166">
        <v>0</v>
      </c>
      <c r="U52" s="166">
        <f t="shared" si="0"/>
        <v>18.456927</v>
      </c>
      <c r="V52" s="248" t="s">
        <v>1720</v>
      </c>
    </row>
    <row r="53" spans="1:22" ht="27.75" customHeight="1" x14ac:dyDescent="0.25">
      <c r="A53" s="187" t="s">
        <v>127</v>
      </c>
      <c r="B53" s="187" t="s">
        <v>483</v>
      </c>
      <c r="C53" s="193" t="s">
        <v>473</v>
      </c>
      <c r="D53" s="188" t="s">
        <v>358</v>
      </c>
      <c r="E53" s="188" t="s">
        <v>470</v>
      </c>
      <c r="F53" s="189" t="s">
        <v>891</v>
      </c>
      <c r="G53" s="21" t="s">
        <v>473</v>
      </c>
      <c r="H53" s="190">
        <v>5211</v>
      </c>
      <c r="I53" s="190" t="s">
        <v>544</v>
      </c>
      <c r="J53" s="191" t="s">
        <v>505</v>
      </c>
      <c r="K53" s="191" t="s">
        <v>506</v>
      </c>
      <c r="L53" s="192">
        <v>45747</v>
      </c>
      <c r="M53" s="191" t="s">
        <v>507</v>
      </c>
      <c r="N53" s="191" t="s">
        <v>508</v>
      </c>
      <c r="O53" s="192" t="s">
        <v>490</v>
      </c>
      <c r="P53" s="202">
        <v>2184</v>
      </c>
      <c r="Q53" s="22" t="s">
        <v>608</v>
      </c>
      <c r="R53" s="194">
        <v>1</v>
      </c>
      <c r="S53" s="166">
        <v>19.457115999999999</v>
      </c>
      <c r="T53" s="166">
        <v>0</v>
      </c>
      <c r="U53" s="166">
        <f t="shared" si="0"/>
        <v>19.457115999999999</v>
      </c>
      <c r="V53" s="248" t="s">
        <v>1720</v>
      </c>
    </row>
    <row r="54" spans="1:22" ht="27.75" customHeight="1" x14ac:dyDescent="0.25">
      <c r="A54" s="187" t="s">
        <v>128</v>
      </c>
      <c r="B54" s="187" t="s">
        <v>483</v>
      </c>
      <c r="C54" s="193" t="s">
        <v>469</v>
      </c>
      <c r="D54" s="188" t="s">
        <v>358</v>
      </c>
      <c r="E54" s="188" t="s">
        <v>498</v>
      </c>
      <c r="F54" s="189" t="s">
        <v>834</v>
      </c>
      <c r="G54" s="21" t="s">
        <v>640</v>
      </c>
      <c r="H54" s="190">
        <v>3221</v>
      </c>
      <c r="I54" s="190" t="s">
        <v>541</v>
      </c>
      <c r="J54" s="191" t="s">
        <v>505</v>
      </c>
      <c r="K54" s="191" t="s">
        <v>506</v>
      </c>
      <c r="L54" s="192">
        <v>45747</v>
      </c>
      <c r="M54" s="191" t="s">
        <v>507</v>
      </c>
      <c r="N54" s="191" t="s">
        <v>508</v>
      </c>
      <c r="O54" s="192" t="s">
        <v>490</v>
      </c>
      <c r="P54" s="202">
        <v>2184</v>
      </c>
      <c r="Q54" s="22" t="s">
        <v>606</v>
      </c>
      <c r="R54" s="194">
        <v>1</v>
      </c>
      <c r="S54" s="166">
        <v>20.213592000000002</v>
      </c>
      <c r="T54" s="166">
        <v>0</v>
      </c>
      <c r="U54" s="166">
        <f t="shared" si="0"/>
        <v>20.213592000000002</v>
      </c>
      <c r="V54" s="248" t="s">
        <v>1720</v>
      </c>
    </row>
    <row r="55" spans="1:22" ht="27.75" customHeight="1" x14ac:dyDescent="0.25">
      <c r="A55" s="187" t="s">
        <v>129</v>
      </c>
      <c r="B55" s="187" t="s">
        <v>483</v>
      </c>
      <c r="C55" s="193" t="s">
        <v>469</v>
      </c>
      <c r="D55" s="188" t="s">
        <v>358</v>
      </c>
      <c r="E55" s="188" t="s">
        <v>498</v>
      </c>
      <c r="F55" s="189" t="s">
        <v>834</v>
      </c>
      <c r="G55" s="21" t="s">
        <v>640</v>
      </c>
      <c r="H55" s="190">
        <v>3221</v>
      </c>
      <c r="I55" s="190" t="s">
        <v>532</v>
      </c>
      <c r="J55" s="191" t="s">
        <v>505</v>
      </c>
      <c r="K55" s="191" t="s">
        <v>506</v>
      </c>
      <c r="L55" s="192">
        <v>45747</v>
      </c>
      <c r="M55" s="191" t="s">
        <v>507</v>
      </c>
      <c r="N55" s="191" t="s">
        <v>508</v>
      </c>
      <c r="O55" s="192" t="s">
        <v>490</v>
      </c>
      <c r="P55" s="202">
        <v>2184</v>
      </c>
      <c r="Q55" s="22" t="s">
        <v>679</v>
      </c>
      <c r="R55" s="194">
        <v>1</v>
      </c>
      <c r="S55" s="166">
        <v>12.824193999999999</v>
      </c>
      <c r="T55" s="166">
        <v>0</v>
      </c>
      <c r="U55" s="166">
        <f t="shared" si="0"/>
        <v>12.824193999999999</v>
      </c>
      <c r="V55" s="248" t="s">
        <v>1720</v>
      </c>
    </row>
    <row r="56" spans="1:22" ht="27.75" customHeight="1" x14ac:dyDescent="0.25">
      <c r="A56" s="187" t="s">
        <v>130</v>
      </c>
      <c r="B56" s="187" t="s">
        <v>483</v>
      </c>
      <c r="C56" s="193" t="s">
        <v>469</v>
      </c>
      <c r="D56" s="188" t="s">
        <v>358</v>
      </c>
      <c r="E56" s="188" t="s">
        <v>498</v>
      </c>
      <c r="F56" s="189" t="s">
        <v>834</v>
      </c>
      <c r="G56" s="21" t="s">
        <v>640</v>
      </c>
      <c r="H56" s="190">
        <v>3221</v>
      </c>
      <c r="I56" s="190" t="s">
        <v>542</v>
      </c>
      <c r="J56" s="191" t="s">
        <v>505</v>
      </c>
      <c r="K56" s="191" t="s">
        <v>506</v>
      </c>
      <c r="L56" s="192">
        <v>45747</v>
      </c>
      <c r="M56" s="191" t="s">
        <v>507</v>
      </c>
      <c r="N56" s="191" t="s">
        <v>508</v>
      </c>
      <c r="O56" s="192" t="s">
        <v>490</v>
      </c>
      <c r="P56" s="202">
        <v>2184</v>
      </c>
      <c r="Q56" s="22" t="s">
        <v>680</v>
      </c>
      <c r="R56" s="194">
        <v>1</v>
      </c>
      <c r="S56" s="166">
        <v>20.415566000000002</v>
      </c>
      <c r="T56" s="166">
        <v>0</v>
      </c>
      <c r="U56" s="166">
        <f t="shared" si="0"/>
        <v>20.415566000000002</v>
      </c>
      <c r="V56" s="248" t="s">
        <v>1720</v>
      </c>
    </row>
    <row r="57" spans="1:22" ht="27.75" customHeight="1" x14ac:dyDescent="0.25">
      <c r="A57" s="187" t="s">
        <v>131</v>
      </c>
      <c r="B57" s="187" t="s">
        <v>483</v>
      </c>
      <c r="C57" s="193" t="s">
        <v>475</v>
      </c>
      <c r="D57" s="188" t="s">
        <v>650</v>
      </c>
      <c r="E57" s="188" t="s">
        <v>476</v>
      </c>
      <c r="F57" s="189" t="s">
        <v>973</v>
      </c>
      <c r="G57" s="21" t="s">
        <v>628</v>
      </c>
      <c r="H57" s="190">
        <v>6112</v>
      </c>
      <c r="I57" s="190" t="s">
        <v>516</v>
      </c>
      <c r="J57" s="191" t="s">
        <v>505</v>
      </c>
      <c r="K57" s="191" t="s">
        <v>506</v>
      </c>
      <c r="L57" s="192">
        <v>45747</v>
      </c>
      <c r="M57" s="191" t="s">
        <v>507</v>
      </c>
      <c r="N57" s="191" t="s">
        <v>508</v>
      </c>
      <c r="O57" s="192" t="s">
        <v>490</v>
      </c>
      <c r="P57" s="202">
        <v>2184</v>
      </c>
      <c r="Q57" s="22" t="s">
        <v>1216</v>
      </c>
      <c r="R57" s="194">
        <v>1</v>
      </c>
      <c r="S57" s="166">
        <v>11.862499</v>
      </c>
      <c r="T57" s="166">
        <v>0</v>
      </c>
      <c r="U57" s="166">
        <f t="shared" si="0"/>
        <v>11.862499</v>
      </c>
      <c r="V57" s="248" t="s">
        <v>1720</v>
      </c>
    </row>
    <row r="58" spans="1:22" ht="27.75" customHeight="1" x14ac:dyDescent="0.25">
      <c r="A58" s="187" t="s">
        <v>132</v>
      </c>
      <c r="B58" s="187" t="s">
        <v>483</v>
      </c>
      <c r="C58" s="193" t="s">
        <v>475</v>
      </c>
      <c r="D58" s="188" t="s">
        <v>650</v>
      </c>
      <c r="E58" s="188" t="s">
        <v>476</v>
      </c>
      <c r="F58" s="189" t="s">
        <v>973</v>
      </c>
      <c r="G58" s="21" t="s">
        <v>628</v>
      </c>
      <c r="H58" s="190">
        <v>6112</v>
      </c>
      <c r="I58" s="190" t="s">
        <v>513</v>
      </c>
      <c r="J58" s="191" t="s">
        <v>505</v>
      </c>
      <c r="K58" s="191" t="s">
        <v>506</v>
      </c>
      <c r="L58" s="192">
        <v>45747</v>
      </c>
      <c r="M58" s="191" t="s">
        <v>507</v>
      </c>
      <c r="N58" s="191" t="s">
        <v>508</v>
      </c>
      <c r="O58" s="192" t="s">
        <v>490</v>
      </c>
      <c r="P58" s="202">
        <v>2184</v>
      </c>
      <c r="Q58" s="22" t="s">
        <v>584</v>
      </c>
      <c r="R58" s="194">
        <v>1</v>
      </c>
      <c r="S58" s="166">
        <v>10.496600000000001</v>
      </c>
      <c r="T58" s="166">
        <v>0</v>
      </c>
      <c r="U58" s="166">
        <f t="shared" si="0"/>
        <v>10.496600000000001</v>
      </c>
      <c r="V58" s="248" t="s">
        <v>1720</v>
      </c>
    </row>
    <row r="59" spans="1:22" ht="27.75" customHeight="1" x14ac:dyDescent="0.25">
      <c r="A59" s="187" t="s">
        <v>133</v>
      </c>
      <c r="B59" s="187" t="s">
        <v>483</v>
      </c>
      <c r="C59" s="193" t="s">
        <v>473</v>
      </c>
      <c r="D59" s="188" t="s">
        <v>358</v>
      </c>
      <c r="E59" s="188" t="s">
        <v>470</v>
      </c>
      <c r="F59" s="189" t="s">
        <v>893</v>
      </c>
      <c r="G59" s="21" t="s">
        <v>716</v>
      </c>
      <c r="H59" s="190">
        <v>5212</v>
      </c>
      <c r="I59" s="190" t="s">
        <v>541</v>
      </c>
      <c r="J59" s="191" t="s">
        <v>505</v>
      </c>
      <c r="K59" s="191" t="s">
        <v>506</v>
      </c>
      <c r="L59" s="192">
        <v>45747</v>
      </c>
      <c r="M59" s="191" t="s">
        <v>507</v>
      </c>
      <c r="N59" s="191" t="s">
        <v>508</v>
      </c>
      <c r="O59" s="192" t="s">
        <v>490</v>
      </c>
      <c r="P59" s="202">
        <v>2184</v>
      </c>
      <c r="Q59" s="22" t="s">
        <v>681</v>
      </c>
      <c r="R59" s="194">
        <v>1</v>
      </c>
      <c r="S59" s="166">
        <v>16.377410999999999</v>
      </c>
      <c r="T59" s="166">
        <v>0</v>
      </c>
      <c r="U59" s="166">
        <f t="shared" si="0"/>
        <v>16.377410999999999</v>
      </c>
      <c r="V59" s="248" t="s">
        <v>1720</v>
      </c>
    </row>
    <row r="60" spans="1:22" ht="27.75" customHeight="1" x14ac:dyDescent="0.25">
      <c r="A60" s="187" t="s">
        <v>134</v>
      </c>
      <c r="B60" s="187" t="s">
        <v>483</v>
      </c>
      <c r="C60" s="193" t="s">
        <v>473</v>
      </c>
      <c r="D60" s="188" t="s">
        <v>358</v>
      </c>
      <c r="E60" s="188" t="s">
        <v>470</v>
      </c>
      <c r="F60" s="189" t="s">
        <v>893</v>
      </c>
      <c r="G60" s="21" t="s">
        <v>716</v>
      </c>
      <c r="H60" s="190">
        <v>5212</v>
      </c>
      <c r="I60" s="190" t="s">
        <v>537</v>
      </c>
      <c r="J60" s="191" t="s">
        <v>505</v>
      </c>
      <c r="K60" s="191" t="s">
        <v>506</v>
      </c>
      <c r="L60" s="192">
        <v>45747</v>
      </c>
      <c r="M60" s="191" t="s">
        <v>507</v>
      </c>
      <c r="N60" s="191" t="s">
        <v>508</v>
      </c>
      <c r="O60" s="192" t="s">
        <v>490</v>
      </c>
      <c r="P60" s="202">
        <v>2184</v>
      </c>
      <c r="Q60" s="22" t="s">
        <v>682</v>
      </c>
      <c r="R60" s="194">
        <v>1</v>
      </c>
      <c r="S60" s="166">
        <v>25.911704</v>
      </c>
      <c r="T60" s="166">
        <v>0</v>
      </c>
      <c r="U60" s="166">
        <f t="shared" si="0"/>
        <v>25.911704</v>
      </c>
      <c r="V60" s="248" t="s">
        <v>1720</v>
      </c>
    </row>
    <row r="61" spans="1:22" ht="27.75" customHeight="1" x14ac:dyDescent="0.25">
      <c r="A61" s="187" t="s">
        <v>135</v>
      </c>
      <c r="B61" s="187" t="s">
        <v>483</v>
      </c>
      <c r="C61" s="193" t="s">
        <v>496</v>
      </c>
      <c r="D61" s="188" t="s">
        <v>650</v>
      </c>
      <c r="E61" s="188" t="s">
        <v>497</v>
      </c>
      <c r="F61" s="189" t="s">
        <v>927</v>
      </c>
      <c r="G61" s="21" t="s">
        <v>472</v>
      </c>
      <c r="H61" s="190">
        <v>4215</v>
      </c>
      <c r="I61" s="190" t="s">
        <v>564</v>
      </c>
      <c r="J61" s="191" t="s">
        <v>505</v>
      </c>
      <c r="K61" s="191" t="s">
        <v>506</v>
      </c>
      <c r="L61" s="192">
        <v>45747</v>
      </c>
      <c r="M61" s="191" t="s">
        <v>507</v>
      </c>
      <c r="N61" s="191" t="s">
        <v>508</v>
      </c>
      <c r="O61" s="192" t="s">
        <v>490</v>
      </c>
      <c r="P61" s="202">
        <v>2184</v>
      </c>
      <c r="Q61" s="22" t="s">
        <v>619</v>
      </c>
      <c r="R61" s="194">
        <v>1</v>
      </c>
      <c r="S61" s="166">
        <v>7.7068279999999998</v>
      </c>
      <c r="T61" s="166">
        <v>0</v>
      </c>
      <c r="U61" s="166">
        <f t="shared" si="0"/>
        <v>7.7068279999999998</v>
      </c>
      <c r="V61" s="248" t="s">
        <v>1720</v>
      </c>
    </row>
    <row r="62" spans="1:22" ht="27.75" customHeight="1" x14ac:dyDescent="0.25">
      <c r="A62" s="187" t="s">
        <v>136</v>
      </c>
      <c r="B62" s="187" t="s">
        <v>483</v>
      </c>
      <c r="C62" s="193" t="s">
        <v>496</v>
      </c>
      <c r="D62" s="188" t="s">
        <v>650</v>
      </c>
      <c r="E62" s="188" t="s">
        <v>497</v>
      </c>
      <c r="F62" s="189" t="s">
        <v>927</v>
      </c>
      <c r="G62" s="21" t="s">
        <v>472</v>
      </c>
      <c r="H62" s="190">
        <v>4215</v>
      </c>
      <c r="I62" s="190" t="s">
        <v>563</v>
      </c>
      <c r="J62" s="191" t="s">
        <v>505</v>
      </c>
      <c r="K62" s="191" t="s">
        <v>506</v>
      </c>
      <c r="L62" s="192">
        <v>45747</v>
      </c>
      <c r="M62" s="191" t="s">
        <v>507</v>
      </c>
      <c r="N62" s="191" t="s">
        <v>508</v>
      </c>
      <c r="O62" s="192" t="s">
        <v>490</v>
      </c>
      <c r="P62" s="202">
        <v>2184</v>
      </c>
      <c r="Q62" s="22" t="s">
        <v>618</v>
      </c>
      <c r="R62" s="194">
        <v>1</v>
      </c>
      <c r="S62" s="166">
        <v>19.260347000000003</v>
      </c>
      <c r="T62" s="166">
        <v>0</v>
      </c>
      <c r="U62" s="166">
        <f t="shared" si="0"/>
        <v>19.260347000000003</v>
      </c>
      <c r="V62" s="248" t="s">
        <v>1720</v>
      </c>
    </row>
    <row r="63" spans="1:22" ht="27.75" customHeight="1" x14ac:dyDescent="0.25">
      <c r="A63" s="187" t="s">
        <v>137</v>
      </c>
      <c r="B63" s="187" t="s">
        <v>483</v>
      </c>
      <c r="C63" s="193" t="s">
        <v>496</v>
      </c>
      <c r="D63" s="188" t="s">
        <v>650</v>
      </c>
      <c r="E63" s="188" t="s">
        <v>497</v>
      </c>
      <c r="F63" s="189" t="s">
        <v>965</v>
      </c>
      <c r="G63" s="21" t="s">
        <v>472</v>
      </c>
      <c r="H63" s="190">
        <v>4222</v>
      </c>
      <c r="I63" s="190" t="s">
        <v>504</v>
      </c>
      <c r="J63" s="191" t="s">
        <v>505</v>
      </c>
      <c r="K63" s="191" t="s">
        <v>506</v>
      </c>
      <c r="L63" s="192">
        <v>45747</v>
      </c>
      <c r="M63" s="191" t="s">
        <v>507</v>
      </c>
      <c r="N63" s="191" t="s">
        <v>508</v>
      </c>
      <c r="O63" s="192" t="s">
        <v>490</v>
      </c>
      <c r="P63" s="202">
        <v>2184</v>
      </c>
      <c r="Q63" s="22" t="s">
        <v>581</v>
      </c>
      <c r="R63" s="194">
        <v>1</v>
      </c>
      <c r="S63" s="166">
        <v>10.922840000000001</v>
      </c>
      <c r="T63" s="166">
        <v>0</v>
      </c>
      <c r="U63" s="166">
        <f t="shared" si="0"/>
        <v>10.922840000000001</v>
      </c>
      <c r="V63" s="248" t="s">
        <v>1720</v>
      </c>
    </row>
    <row r="64" spans="1:22" ht="27.75" customHeight="1" x14ac:dyDescent="0.25">
      <c r="A64" s="187" t="s">
        <v>138</v>
      </c>
      <c r="B64" s="187" t="s">
        <v>483</v>
      </c>
      <c r="C64" s="193" t="s">
        <v>496</v>
      </c>
      <c r="D64" s="188" t="s">
        <v>650</v>
      </c>
      <c r="E64" s="188" t="s">
        <v>497</v>
      </c>
      <c r="F64" s="189" t="s">
        <v>965</v>
      </c>
      <c r="G64" s="21" t="s">
        <v>472</v>
      </c>
      <c r="H64" s="190">
        <v>4222</v>
      </c>
      <c r="I64" s="190" t="s">
        <v>510</v>
      </c>
      <c r="J64" s="191" t="s">
        <v>505</v>
      </c>
      <c r="K64" s="191" t="s">
        <v>506</v>
      </c>
      <c r="L64" s="192">
        <v>45747</v>
      </c>
      <c r="M64" s="191" t="s">
        <v>507</v>
      </c>
      <c r="N64" s="191" t="s">
        <v>508</v>
      </c>
      <c r="O64" s="192" t="s">
        <v>490</v>
      </c>
      <c r="P64" s="202">
        <v>2184</v>
      </c>
      <c r="Q64" s="22" t="s">
        <v>1211</v>
      </c>
      <c r="R64" s="194">
        <v>1</v>
      </c>
      <c r="S64" s="166">
        <v>4.5020000000000004E-2</v>
      </c>
      <c r="T64" s="166">
        <v>0</v>
      </c>
      <c r="U64" s="166">
        <f t="shared" si="0"/>
        <v>4.5020000000000004E-2</v>
      </c>
      <c r="V64" s="248" t="s">
        <v>1720</v>
      </c>
    </row>
    <row r="65" spans="1:22" ht="27.75" customHeight="1" x14ac:dyDescent="0.25">
      <c r="A65" s="187" t="s">
        <v>139</v>
      </c>
      <c r="B65" s="187" t="s">
        <v>483</v>
      </c>
      <c r="C65" s="193" t="s">
        <v>496</v>
      </c>
      <c r="D65" s="188" t="s">
        <v>650</v>
      </c>
      <c r="E65" s="188" t="s">
        <v>497</v>
      </c>
      <c r="F65" s="189" t="s">
        <v>928</v>
      </c>
      <c r="G65" s="21" t="s">
        <v>472</v>
      </c>
      <c r="H65" s="190">
        <v>4211</v>
      </c>
      <c r="I65" s="190" t="s">
        <v>509</v>
      </c>
      <c r="J65" s="191" t="s">
        <v>505</v>
      </c>
      <c r="K65" s="191" t="s">
        <v>506</v>
      </c>
      <c r="L65" s="192">
        <v>45747</v>
      </c>
      <c r="M65" s="191" t="s">
        <v>507</v>
      </c>
      <c r="N65" s="191" t="s">
        <v>508</v>
      </c>
      <c r="O65" s="192" t="s">
        <v>490</v>
      </c>
      <c r="P65" s="202">
        <v>2184</v>
      </c>
      <c r="Q65" s="22" t="s">
        <v>582</v>
      </c>
      <c r="R65" s="194">
        <v>1</v>
      </c>
      <c r="S65" s="166">
        <v>17.746829999999999</v>
      </c>
      <c r="T65" s="166">
        <v>0</v>
      </c>
      <c r="U65" s="166">
        <f t="shared" si="0"/>
        <v>17.746829999999999</v>
      </c>
      <c r="V65" s="248" t="s">
        <v>1720</v>
      </c>
    </row>
    <row r="66" spans="1:22" ht="27.75" customHeight="1" x14ac:dyDescent="0.25">
      <c r="A66" s="187" t="s">
        <v>140</v>
      </c>
      <c r="B66" s="187" t="s">
        <v>483</v>
      </c>
      <c r="C66" s="193" t="s">
        <v>496</v>
      </c>
      <c r="D66" s="188" t="s">
        <v>358</v>
      </c>
      <c r="E66" s="188" t="s">
        <v>497</v>
      </c>
      <c r="F66" s="189" t="s">
        <v>928</v>
      </c>
      <c r="G66" s="21" t="s">
        <v>472</v>
      </c>
      <c r="H66" s="190">
        <v>4211</v>
      </c>
      <c r="I66" s="190" t="s">
        <v>531</v>
      </c>
      <c r="J66" s="191" t="s">
        <v>505</v>
      </c>
      <c r="K66" s="191" t="s">
        <v>506</v>
      </c>
      <c r="L66" s="192">
        <v>45747</v>
      </c>
      <c r="M66" s="191" t="s">
        <v>507</v>
      </c>
      <c r="N66" s="191" t="s">
        <v>508</v>
      </c>
      <c r="O66" s="192" t="s">
        <v>490</v>
      </c>
      <c r="P66" s="202">
        <v>2184</v>
      </c>
      <c r="Q66" s="22" t="s">
        <v>1212</v>
      </c>
      <c r="R66" s="194">
        <v>1</v>
      </c>
      <c r="S66" s="166">
        <v>39.953789999999998</v>
      </c>
      <c r="T66" s="166">
        <v>0</v>
      </c>
      <c r="U66" s="166">
        <f t="shared" si="0"/>
        <v>39.953789999999998</v>
      </c>
      <c r="V66" s="248" t="s">
        <v>1720</v>
      </c>
    </row>
    <row r="67" spans="1:22" ht="27.75" customHeight="1" x14ac:dyDescent="0.25">
      <c r="A67" s="187" t="s">
        <v>141</v>
      </c>
      <c r="B67" s="187" t="s">
        <v>483</v>
      </c>
      <c r="C67" s="193" t="s">
        <v>496</v>
      </c>
      <c r="D67" s="188" t="s">
        <v>358</v>
      </c>
      <c r="E67" s="188" t="s">
        <v>497</v>
      </c>
      <c r="F67" s="189" t="s">
        <v>928</v>
      </c>
      <c r="G67" s="21" t="s">
        <v>472</v>
      </c>
      <c r="H67" s="190">
        <v>4211</v>
      </c>
      <c r="I67" s="190" t="s">
        <v>545</v>
      </c>
      <c r="J67" s="191" t="s">
        <v>505</v>
      </c>
      <c r="K67" s="191" t="s">
        <v>506</v>
      </c>
      <c r="L67" s="192">
        <v>45747</v>
      </c>
      <c r="M67" s="191" t="s">
        <v>507</v>
      </c>
      <c r="N67" s="191" t="s">
        <v>508</v>
      </c>
      <c r="O67" s="192" t="s">
        <v>490</v>
      </c>
      <c r="P67" s="202">
        <v>2184</v>
      </c>
      <c r="Q67" s="22" t="s">
        <v>1213</v>
      </c>
      <c r="R67" s="194">
        <v>1</v>
      </c>
      <c r="S67" s="166">
        <v>40.316180000000003</v>
      </c>
      <c r="T67" s="166">
        <v>0</v>
      </c>
      <c r="U67" s="166">
        <f t="shared" si="0"/>
        <v>40.316180000000003</v>
      </c>
      <c r="V67" s="248" t="s">
        <v>1720</v>
      </c>
    </row>
    <row r="68" spans="1:22" ht="27.75" customHeight="1" x14ac:dyDescent="0.25">
      <c r="A68" s="187" t="s">
        <v>142</v>
      </c>
      <c r="B68" s="187" t="s">
        <v>483</v>
      </c>
      <c r="C68" s="193" t="s">
        <v>496</v>
      </c>
      <c r="D68" s="188" t="s">
        <v>358</v>
      </c>
      <c r="E68" s="188" t="s">
        <v>497</v>
      </c>
      <c r="F68" s="189" t="s">
        <v>928</v>
      </c>
      <c r="G68" s="21" t="s">
        <v>472</v>
      </c>
      <c r="H68" s="190">
        <v>4211</v>
      </c>
      <c r="I68" s="190" t="s">
        <v>533</v>
      </c>
      <c r="J68" s="191" t="s">
        <v>505</v>
      </c>
      <c r="K68" s="191" t="s">
        <v>506</v>
      </c>
      <c r="L68" s="192">
        <v>45747</v>
      </c>
      <c r="M68" s="191" t="s">
        <v>507</v>
      </c>
      <c r="N68" s="191" t="s">
        <v>508</v>
      </c>
      <c r="O68" s="192" t="s">
        <v>490</v>
      </c>
      <c r="P68" s="202">
        <v>2184</v>
      </c>
      <c r="Q68" s="22" t="s">
        <v>600</v>
      </c>
      <c r="R68" s="194">
        <v>1</v>
      </c>
      <c r="S68" s="166">
        <v>39.59639</v>
      </c>
      <c r="T68" s="166">
        <v>0</v>
      </c>
      <c r="U68" s="166">
        <f t="shared" si="0"/>
        <v>39.59639</v>
      </c>
      <c r="V68" s="248" t="s">
        <v>1720</v>
      </c>
    </row>
    <row r="69" spans="1:22" ht="27.75" customHeight="1" x14ac:dyDescent="0.25">
      <c r="A69" s="187" t="s">
        <v>143</v>
      </c>
      <c r="B69" s="187" t="s">
        <v>483</v>
      </c>
      <c r="C69" s="193" t="s">
        <v>469</v>
      </c>
      <c r="D69" s="188" t="s">
        <v>358</v>
      </c>
      <c r="E69" s="188" t="s">
        <v>499</v>
      </c>
      <c r="F69" s="189" t="s">
        <v>865</v>
      </c>
      <c r="G69" s="21" t="s">
        <v>658</v>
      </c>
      <c r="H69" s="190">
        <v>3232</v>
      </c>
      <c r="I69" s="190" t="s">
        <v>536</v>
      </c>
      <c r="J69" s="191" t="s">
        <v>505</v>
      </c>
      <c r="K69" s="191" t="s">
        <v>506</v>
      </c>
      <c r="L69" s="192">
        <v>45747</v>
      </c>
      <c r="M69" s="191" t="s">
        <v>507</v>
      </c>
      <c r="N69" s="191" t="s">
        <v>508</v>
      </c>
      <c r="O69" s="192" t="s">
        <v>490</v>
      </c>
      <c r="P69" s="202">
        <v>2184</v>
      </c>
      <c r="Q69" s="22" t="s">
        <v>683</v>
      </c>
      <c r="R69" s="194">
        <v>1</v>
      </c>
      <c r="S69" s="166">
        <v>17.48723</v>
      </c>
      <c r="T69" s="166">
        <v>0</v>
      </c>
      <c r="U69" s="166">
        <f t="shared" si="0"/>
        <v>17.48723</v>
      </c>
      <c r="V69" s="248" t="s">
        <v>1720</v>
      </c>
    </row>
    <row r="70" spans="1:22" ht="27.75" customHeight="1" x14ac:dyDescent="0.25">
      <c r="A70" s="187" t="s">
        <v>144</v>
      </c>
      <c r="B70" s="187" t="s">
        <v>483</v>
      </c>
      <c r="C70" s="193" t="s">
        <v>469</v>
      </c>
      <c r="D70" s="188" t="s">
        <v>358</v>
      </c>
      <c r="E70" s="188" t="s">
        <v>499</v>
      </c>
      <c r="F70" s="189" t="s">
        <v>865</v>
      </c>
      <c r="G70" s="21" t="s">
        <v>658</v>
      </c>
      <c r="H70" s="190">
        <v>3232</v>
      </c>
      <c r="I70" s="190" t="s">
        <v>537</v>
      </c>
      <c r="J70" s="191" t="s">
        <v>505</v>
      </c>
      <c r="K70" s="191" t="s">
        <v>506</v>
      </c>
      <c r="L70" s="192">
        <v>45747</v>
      </c>
      <c r="M70" s="191" t="s">
        <v>507</v>
      </c>
      <c r="N70" s="191" t="s">
        <v>508</v>
      </c>
      <c r="O70" s="192" t="s">
        <v>490</v>
      </c>
      <c r="P70" s="202">
        <v>2184</v>
      </c>
      <c r="Q70" s="22" t="s">
        <v>684</v>
      </c>
      <c r="R70" s="194">
        <v>1</v>
      </c>
      <c r="S70" s="166">
        <v>17.162019000000001</v>
      </c>
      <c r="T70" s="166">
        <v>0</v>
      </c>
      <c r="U70" s="166">
        <f t="shared" si="0"/>
        <v>17.162019000000001</v>
      </c>
      <c r="V70" s="248" t="s">
        <v>1720</v>
      </c>
    </row>
    <row r="71" spans="1:22" ht="27.75" customHeight="1" x14ac:dyDescent="0.25">
      <c r="A71" s="187" t="s">
        <v>145</v>
      </c>
      <c r="B71" s="187" t="s">
        <v>483</v>
      </c>
      <c r="C71" s="193" t="s">
        <v>479</v>
      </c>
      <c r="D71" s="188" t="s">
        <v>650</v>
      </c>
      <c r="E71" s="188" t="s">
        <v>481</v>
      </c>
      <c r="F71" s="189" t="s">
        <v>1051</v>
      </c>
      <c r="G71" s="21" t="s">
        <v>636</v>
      </c>
      <c r="H71" s="190">
        <v>6223</v>
      </c>
      <c r="I71" s="190" t="s">
        <v>572</v>
      </c>
      <c r="J71" s="191" t="s">
        <v>505</v>
      </c>
      <c r="K71" s="191" t="s">
        <v>506</v>
      </c>
      <c r="L71" s="192">
        <v>45747</v>
      </c>
      <c r="M71" s="191" t="s">
        <v>507</v>
      </c>
      <c r="N71" s="191" t="s">
        <v>508</v>
      </c>
      <c r="O71" s="192" t="s">
        <v>490</v>
      </c>
      <c r="P71" s="202">
        <v>2184</v>
      </c>
      <c r="Q71" s="22" t="s">
        <v>1439</v>
      </c>
      <c r="R71" s="194">
        <v>1</v>
      </c>
      <c r="S71" s="166">
        <v>5.79434</v>
      </c>
      <c r="T71" s="166">
        <v>0</v>
      </c>
      <c r="U71" s="166">
        <f t="shared" si="0"/>
        <v>5.79434</v>
      </c>
      <c r="V71" s="248" t="s">
        <v>1720</v>
      </c>
    </row>
    <row r="72" spans="1:22" ht="27.75" customHeight="1" x14ac:dyDescent="0.25">
      <c r="A72" s="187" t="s">
        <v>146</v>
      </c>
      <c r="B72" s="187" t="s">
        <v>483</v>
      </c>
      <c r="C72" s="193" t="s">
        <v>479</v>
      </c>
      <c r="D72" s="188" t="s">
        <v>650</v>
      </c>
      <c r="E72" s="188" t="s">
        <v>481</v>
      </c>
      <c r="F72" s="189" t="s">
        <v>1051</v>
      </c>
      <c r="G72" s="21" t="s">
        <v>636</v>
      </c>
      <c r="H72" s="190">
        <v>6223</v>
      </c>
      <c r="I72" s="190" t="s">
        <v>1436</v>
      </c>
      <c r="J72" s="191" t="s">
        <v>505</v>
      </c>
      <c r="K72" s="191" t="s">
        <v>506</v>
      </c>
      <c r="L72" s="192">
        <v>45747</v>
      </c>
      <c r="M72" s="191" t="s">
        <v>507</v>
      </c>
      <c r="N72" s="191" t="s">
        <v>508</v>
      </c>
      <c r="O72" s="192" t="s">
        <v>490</v>
      </c>
      <c r="P72" s="202">
        <v>2184</v>
      </c>
      <c r="Q72" s="22" t="s">
        <v>1440</v>
      </c>
      <c r="R72" s="194">
        <v>1</v>
      </c>
      <c r="S72" s="166">
        <v>0</v>
      </c>
      <c r="T72" s="166">
        <v>0</v>
      </c>
      <c r="U72" s="166">
        <f t="shared" si="0"/>
        <v>0</v>
      </c>
      <c r="V72" s="248" t="s">
        <v>1720</v>
      </c>
    </row>
    <row r="73" spans="1:22" ht="27.75" customHeight="1" x14ac:dyDescent="0.25">
      <c r="A73" s="187" t="s">
        <v>147</v>
      </c>
      <c r="B73" s="187" t="s">
        <v>483</v>
      </c>
      <c r="C73" s="193" t="s">
        <v>475</v>
      </c>
      <c r="D73" s="188" t="s">
        <v>650</v>
      </c>
      <c r="E73" s="188" t="s">
        <v>476</v>
      </c>
      <c r="F73" s="189" t="s">
        <v>973</v>
      </c>
      <c r="G73" s="21" t="s">
        <v>630</v>
      </c>
      <c r="H73" s="190">
        <v>6112</v>
      </c>
      <c r="I73" s="190" t="s">
        <v>515</v>
      </c>
      <c r="J73" s="191" t="s">
        <v>505</v>
      </c>
      <c r="K73" s="191" t="s">
        <v>506</v>
      </c>
      <c r="L73" s="192">
        <v>45747</v>
      </c>
      <c r="M73" s="191" t="s">
        <v>507</v>
      </c>
      <c r="N73" s="191" t="s">
        <v>508</v>
      </c>
      <c r="O73" s="192" t="s">
        <v>490</v>
      </c>
      <c r="P73" s="202">
        <v>2184</v>
      </c>
      <c r="Q73" s="22" t="s">
        <v>586</v>
      </c>
      <c r="R73" s="194">
        <v>1</v>
      </c>
      <c r="S73" s="166">
        <v>23.133738000000001</v>
      </c>
      <c r="T73" s="166">
        <v>0</v>
      </c>
      <c r="U73" s="166">
        <f t="shared" si="0"/>
        <v>23.133738000000001</v>
      </c>
      <c r="V73" s="248" t="s">
        <v>1720</v>
      </c>
    </row>
    <row r="74" spans="1:22" ht="27.75" customHeight="1" x14ac:dyDescent="0.25">
      <c r="A74" s="187" t="s">
        <v>148</v>
      </c>
      <c r="B74" s="187" t="s">
        <v>483</v>
      </c>
      <c r="C74" s="193" t="s">
        <v>496</v>
      </c>
      <c r="D74" s="188" t="s">
        <v>358</v>
      </c>
      <c r="E74" s="188" t="s">
        <v>497</v>
      </c>
      <c r="F74" s="189" t="s">
        <v>941</v>
      </c>
      <c r="G74" s="21" t="s">
        <v>641</v>
      </c>
      <c r="H74" s="190">
        <v>4212</v>
      </c>
      <c r="I74" s="190" t="s">
        <v>546</v>
      </c>
      <c r="J74" s="191" t="s">
        <v>505</v>
      </c>
      <c r="K74" s="191" t="s">
        <v>506</v>
      </c>
      <c r="L74" s="192">
        <v>45747</v>
      </c>
      <c r="M74" s="191" t="s">
        <v>507</v>
      </c>
      <c r="N74" s="191" t="s">
        <v>508</v>
      </c>
      <c r="O74" s="192" t="s">
        <v>490</v>
      </c>
      <c r="P74" s="202">
        <v>2184</v>
      </c>
      <c r="Q74" s="22" t="s">
        <v>685</v>
      </c>
      <c r="R74" s="194">
        <v>1</v>
      </c>
      <c r="S74" s="166">
        <v>19.273479999999999</v>
      </c>
      <c r="T74" s="166">
        <v>0</v>
      </c>
      <c r="U74" s="166">
        <f t="shared" si="0"/>
        <v>19.273479999999999</v>
      </c>
      <c r="V74" s="248" t="s">
        <v>1720</v>
      </c>
    </row>
    <row r="75" spans="1:22" ht="27.75" customHeight="1" x14ac:dyDescent="0.25">
      <c r="A75" s="187" t="s">
        <v>149</v>
      </c>
      <c r="B75" s="187" t="s">
        <v>483</v>
      </c>
      <c r="C75" s="193" t="s">
        <v>496</v>
      </c>
      <c r="D75" s="188" t="s">
        <v>358</v>
      </c>
      <c r="E75" s="188" t="s">
        <v>497</v>
      </c>
      <c r="F75" s="189" t="s">
        <v>941</v>
      </c>
      <c r="G75" s="21" t="s">
        <v>641</v>
      </c>
      <c r="H75" s="190">
        <v>4212</v>
      </c>
      <c r="I75" s="190" t="s">
        <v>547</v>
      </c>
      <c r="J75" s="191" t="s">
        <v>505</v>
      </c>
      <c r="K75" s="191" t="s">
        <v>506</v>
      </c>
      <c r="L75" s="192">
        <v>45747</v>
      </c>
      <c r="M75" s="191" t="s">
        <v>507</v>
      </c>
      <c r="N75" s="191" t="s">
        <v>508</v>
      </c>
      <c r="O75" s="192" t="s">
        <v>490</v>
      </c>
      <c r="P75" s="202">
        <v>2184</v>
      </c>
      <c r="Q75" s="22" t="s">
        <v>607</v>
      </c>
      <c r="R75" s="194">
        <v>1</v>
      </c>
      <c r="S75" s="166">
        <v>11.816739999999999</v>
      </c>
      <c r="T75" s="166">
        <v>0</v>
      </c>
      <c r="U75" s="166">
        <f t="shared" si="0"/>
        <v>11.816739999999999</v>
      </c>
      <c r="V75" s="248" t="s">
        <v>1720</v>
      </c>
    </row>
    <row r="76" spans="1:22" ht="27.75" customHeight="1" x14ac:dyDescent="0.25">
      <c r="A76" s="187" t="s">
        <v>150</v>
      </c>
      <c r="B76" s="187" t="s">
        <v>483</v>
      </c>
      <c r="C76" s="193" t="s">
        <v>475</v>
      </c>
      <c r="D76" s="188" t="s">
        <v>358</v>
      </c>
      <c r="E76" s="188" t="s">
        <v>478</v>
      </c>
      <c r="F76" s="189" t="s">
        <v>503</v>
      </c>
      <c r="G76" s="21" t="s">
        <v>649</v>
      </c>
      <c r="H76" s="190"/>
      <c r="I76" s="190" t="s">
        <v>666</v>
      </c>
      <c r="J76" s="191" t="s">
        <v>505</v>
      </c>
      <c r="K76" s="191" t="s">
        <v>506</v>
      </c>
      <c r="L76" s="192">
        <v>45747</v>
      </c>
      <c r="M76" s="191" t="s">
        <v>507</v>
      </c>
      <c r="N76" s="191" t="s">
        <v>508</v>
      </c>
      <c r="O76" s="192" t="s">
        <v>490</v>
      </c>
      <c r="P76" s="202">
        <v>2184</v>
      </c>
      <c r="Q76" s="22" t="s">
        <v>805</v>
      </c>
      <c r="R76" s="194">
        <v>1</v>
      </c>
      <c r="S76" s="166">
        <v>-24.198322000000001</v>
      </c>
      <c r="T76" s="166">
        <v>0</v>
      </c>
      <c r="U76" s="166">
        <f t="shared" si="0"/>
        <v>-24.198322000000001</v>
      </c>
      <c r="V76" s="248" t="s">
        <v>1720</v>
      </c>
    </row>
    <row r="77" spans="1:22" ht="27.75" customHeight="1" x14ac:dyDescent="0.25">
      <c r="A77" s="187" t="s">
        <v>151</v>
      </c>
      <c r="B77" s="187" t="s">
        <v>483</v>
      </c>
      <c r="C77" s="193" t="s">
        <v>475</v>
      </c>
      <c r="D77" s="188" t="s">
        <v>358</v>
      </c>
      <c r="E77" s="188" t="s">
        <v>654</v>
      </c>
      <c r="F77" s="189" t="s">
        <v>503</v>
      </c>
      <c r="G77" s="21" t="s">
        <v>649</v>
      </c>
      <c r="H77" s="190"/>
      <c r="I77" s="190" t="s">
        <v>667</v>
      </c>
      <c r="J77" s="191" t="s">
        <v>505</v>
      </c>
      <c r="K77" s="191" t="s">
        <v>506</v>
      </c>
      <c r="L77" s="192">
        <v>45747</v>
      </c>
      <c r="M77" s="191" t="s">
        <v>507</v>
      </c>
      <c r="N77" s="191" t="s">
        <v>508</v>
      </c>
      <c r="O77" s="192" t="s">
        <v>490</v>
      </c>
      <c r="P77" s="202">
        <v>2184</v>
      </c>
      <c r="Q77" s="22" t="s">
        <v>1441</v>
      </c>
      <c r="R77" s="194">
        <v>1</v>
      </c>
      <c r="S77" s="166">
        <v>-15.915969999999998</v>
      </c>
      <c r="T77" s="166">
        <v>0</v>
      </c>
      <c r="U77" s="166">
        <f t="shared" si="0"/>
        <v>-15.915969999999998</v>
      </c>
      <c r="V77" s="248" t="s">
        <v>1720</v>
      </c>
    </row>
    <row r="78" spans="1:22" ht="27.75" customHeight="1" x14ac:dyDescent="0.25">
      <c r="A78" s="187" t="s">
        <v>152</v>
      </c>
      <c r="B78" s="187" t="s">
        <v>483</v>
      </c>
      <c r="C78" s="193" t="s">
        <v>475</v>
      </c>
      <c r="D78" s="188" t="s">
        <v>358</v>
      </c>
      <c r="E78" s="188" t="s">
        <v>478</v>
      </c>
      <c r="F78" s="189" t="s">
        <v>1015</v>
      </c>
      <c r="G78" s="21" t="s">
        <v>649</v>
      </c>
      <c r="H78" s="190">
        <v>6152</v>
      </c>
      <c r="I78" s="190" t="s">
        <v>541</v>
      </c>
      <c r="J78" s="191" t="s">
        <v>505</v>
      </c>
      <c r="K78" s="191" t="s">
        <v>506</v>
      </c>
      <c r="L78" s="192">
        <v>45747</v>
      </c>
      <c r="M78" s="191" t="s">
        <v>507</v>
      </c>
      <c r="N78" s="191" t="s">
        <v>508</v>
      </c>
      <c r="O78" s="192" t="s">
        <v>490</v>
      </c>
      <c r="P78" s="202">
        <v>2184</v>
      </c>
      <c r="Q78" s="22" t="s">
        <v>1299</v>
      </c>
      <c r="R78" s="194">
        <v>1</v>
      </c>
      <c r="S78" s="166">
        <v>21.239733999999999</v>
      </c>
      <c r="T78" s="166">
        <v>0</v>
      </c>
      <c r="U78" s="166">
        <f t="shared" si="0"/>
        <v>21.239733999999999</v>
      </c>
      <c r="V78" s="248" t="s">
        <v>1720</v>
      </c>
    </row>
    <row r="79" spans="1:22" ht="27.75" customHeight="1" x14ac:dyDescent="0.25">
      <c r="A79" s="187" t="s">
        <v>153</v>
      </c>
      <c r="B79" s="187" t="s">
        <v>483</v>
      </c>
      <c r="C79" s="193" t="s">
        <v>475</v>
      </c>
      <c r="D79" s="188" t="s">
        <v>358</v>
      </c>
      <c r="E79" s="188" t="s">
        <v>478</v>
      </c>
      <c r="F79" s="189" t="s">
        <v>1015</v>
      </c>
      <c r="G79" s="21" t="s">
        <v>649</v>
      </c>
      <c r="H79" s="190">
        <v>6152</v>
      </c>
      <c r="I79" s="190" t="s">
        <v>543</v>
      </c>
      <c r="J79" s="191" t="s">
        <v>505</v>
      </c>
      <c r="K79" s="191" t="s">
        <v>506</v>
      </c>
      <c r="L79" s="192">
        <v>45747</v>
      </c>
      <c r="M79" s="191" t="s">
        <v>507</v>
      </c>
      <c r="N79" s="191" t="s">
        <v>508</v>
      </c>
      <c r="O79" s="192" t="s">
        <v>490</v>
      </c>
      <c r="P79" s="202">
        <v>2184</v>
      </c>
      <c r="Q79" s="22" t="s">
        <v>624</v>
      </c>
      <c r="R79" s="194">
        <v>1</v>
      </c>
      <c r="S79" s="166">
        <v>20.933014999999997</v>
      </c>
      <c r="T79" s="166">
        <v>0</v>
      </c>
      <c r="U79" s="166">
        <f t="shared" si="0"/>
        <v>20.933014999999997</v>
      </c>
      <c r="V79" s="248" t="s">
        <v>1720</v>
      </c>
    </row>
    <row r="80" spans="1:22" ht="27.75" customHeight="1" x14ac:dyDescent="0.25">
      <c r="A80" s="187" t="s">
        <v>154</v>
      </c>
      <c r="B80" s="187" t="s">
        <v>483</v>
      </c>
      <c r="C80" s="193" t="s">
        <v>475</v>
      </c>
      <c r="D80" s="188" t="s">
        <v>358</v>
      </c>
      <c r="E80" s="188" t="s">
        <v>478</v>
      </c>
      <c r="F80" s="189" t="s">
        <v>1015</v>
      </c>
      <c r="G80" s="21" t="s">
        <v>649</v>
      </c>
      <c r="H80" s="190">
        <v>6152</v>
      </c>
      <c r="I80" s="190" t="s">
        <v>544</v>
      </c>
      <c r="J80" s="191" t="s">
        <v>505</v>
      </c>
      <c r="K80" s="191" t="s">
        <v>506</v>
      </c>
      <c r="L80" s="192">
        <v>45747</v>
      </c>
      <c r="M80" s="191" t="s">
        <v>507</v>
      </c>
      <c r="N80" s="191" t="s">
        <v>508</v>
      </c>
      <c r="O80" s="192" t="s">
        <v>490</v>
      </c>
      <c r="P80" s="202">
        <v>2184</v>
      </c>
      <c r="Q80" s="22" t="s">
        <v>625</v>
      </c>
      <c r="R80" s="194">
        <v>1</v>
      </c>
      <c r="S80" s="166">
        <v>32.879548999999997</v>
      </c>
      <c r="T80" s="166">
        <v>0</v>
      </c>
      <c r="U80" s="166">
        <f t="shared" si="0"/>
        <v>32.879548999999997</v>
      </c>
      <c r="V80" s="248" t="s">
        <v>1720</v>
      </c>
    </row>
    <row r="81" spans="1:22" ht="27.75" customHeight="1" x14ac:dyDescent="0.25">
      <c r="A81" s="187" t="s">
        <v>155</v>
      </c>
      <c r="B81" s="187" t="s">
        <v>483</v>
      </c>
      <c r="C81" s="193" t="s">
        <v>822</v>
      </c>
      <c r="D81" s="188" t="s">
        <v>358</v>
      </c>
      <c r="E81" s="188" t="s">
        <v>470</v>
      </c>
      <c r="F81" s="189" t="s">
        <v>823</v>
      </c>
      <c r="G81" s="21" t="s">
        <v>659</v>
      </c>
      <c r="H81" s="190">
        <v>3211</v>
      </c>
      <c r="I81" s="190" t="s">
        <v>554</v>
      </c>
      <c r="J81" s="191" t="s">
        <v>505</v>
      </c>
      <c r="K81" s="191" t="s">
        <v>506</v>
      </c>
      <c r="L81" s="192">
        <v>45747</v>
      </c>
      <c r="M81" s="191" t="s">
        <v>507</v>
      </c>
      <c r="N81" s="191" t="s">
        <v>508</v>
      </c>
      <c r="O81" s="192" t="s">
        <v>490</v>
      </c>
      <c r="P81" s="202">
        <v>2184</v>
      </c>
      <c r="Q81" s="22" t="s">
        <v>686</v>
      </c>
      <c r="R81" s="194">
        <v>1</v>
      </c>
      <c r="S81" s="166">
        <v>16.980871</v>
      </c>
      <c r="T81" s="166">
        <v>0</v>
      </c>
      <c r="U81" s="166">
        <f t="shared" si="0"/>
        <v>16.980871</v>
      </c>
      <c r="V81" s="248" t="s">
        <v>1720</v>
      </c>
    </row>
    <row r="82" spans="1:22" ht="27.75" customHeight="1" x14ac:dyDescent="0.25">
      <c r="A82" s="187" t="s">
        <v>156</v>
      </c>
      <c r="B82" s="187" t="s">
        <v>483</v>
      </c>
      <c r="C82" s="193" t="s">
        <v>822</v>
      </c>
      <c r="D82" s="188" t="s">
        <v>358</v>
      </c>
      <c r="E82" s="188" t="s">
        <v>470</v>
      </c>
      <c r="F82" s="189" t="s">
        <v>823</v>
      </c>
      <c r="G82" s="21" t="s">
        <v>659</v>
      </c>
      <c r="H82" s="190">
        <v>3211</v>
      </c>
      <c r="I82" s="190" t="s">
        <v>554</v>
      </c>
      <c r="J82" s="191" t="s">
        <v>505</v>
      </c>
      <c r="K82" s="191" t="s">
        <v>506</v>
      </c>
      <c r="L82" s="192">
        <v>45747</v>
      </c>
      <c r="M82" s="191" t="s">
        <v>507</v>
      </c>
      <c r="N82" s="191" t="s">
        <v>508</v>
      </c>
      <c r="O82" s="192" t="s">
        <v>490</v>
      </c>
      <c r="P82" s="202">
        <v>2184</v>
      </c>
      <c r="Q82" s="22" t="s">
        <v>717</v>
      </c>
      <c r="R82" s="194">
        <v>1</v>
      </c>
      <c r="S82" s="166">
        <v>16.994238000000003</v>
      </c>
      <c r="T82" s="166">
        <v>0</v>
      </c>
      <c r="U82" s="166">
        <f t="shared" si="0"/>
        <v>16.994238000000003</v>
      </c>
      <c r="V82" s="248" t="s">
        <v>1720</v>
      </c>
    </row>
    <row r="83" spans="1:22" ht="27.75" customHeight="1" x14ac:dyDescent="0.25">
      <c r="A83" s="187" t="s">
        <v>157</v>
      </c>
      <c r="B83" s="187" t="s">
        <v>483</v>
      </c>
      <c r="C83" s="193" t="s">
        <v>496</v>
      </c>
      <c r="D83" s="188" t="s">
        <v>358</v>
      </c>
      <c r="E83" s="188" t="s">
        <v>497</v>
      </c>
      <c r="F83" s="189" t="s">
        <v>927</v>
      </c>
      <c r="G83" s="21" t="s">
        <v>793</v>
      </c>
      <c r="H83" s="190">
        <v>4215</v>
      </c>
      <c r="I83" s="190" t="s">
        <v>536</v>
      </c>
      <c r="J83" s="191" t="s">
        <v>505</v>
      </c>
      <c r="K83" s="191" t="s">
        <v>506</v>
      </c>
      <c r="L83" s="192">
        <v>45747</v>
      </c>
      <c r="M83" s="191" t="s">
        <v>507</v>
      </c>
      <c r="N83" s="191" t="s">
        <v>508</v>
      </c>
      <c r="O83" s="192" t="s">
        <v>490</v>
      </c>
      <c r="P83" s="202">
        <v>2184</v>
      </c>
      <c r="Q83" s="22" t="s">
        <v>806</v>
      </c>
      <c r="R83" s="194">
        <v>1</v>
      </c>
      <c r="S83" s="166">
        <v>6.4406130000000008</v>
      </c>
      <c r="T83" s="166">
        <v>0</v>
      </c>
      <c r="U83" s="166">
        <f t="shared" si="0"/>
        <v>6.4406130000000008</v>
      </c>
      <c r="V83" s="248" t="s">
        <v>1720</v>
      </c>
    </row>
    <row r="84" spans="1:22" ht="27.75" customHeight="1" x14ac:dyDescent="0.25">
      <c r="A84" s="187" t="s">
        <v>158</v>
      </c>
      <c r="B84" s="187" t="s">
        <v>483</v>
      </c>
      <c r="C84" s="193" t="s">
        <v>496</v>
      </c>
      <c r="D84" s="188" t="s">
        <v>358</v>
      </c>
      <c r="E84" s="188" t="s">
        <v>497</v>
      </c>
      <c r="F84" s="189" t="s">
        <v>927</v>
      </c>
      <c r="G84" s="21" t="s">
        <v>793</v>
      </c>
      <c r="H84" s="190">
        <v>4215</v>
      </c>
      <c r="I84" s="190" t="s">
        <v>543</v>
      </c>
      <c r="J84" s="191" t="s">
        <v>505</v>
      </c>
      <c r="K84" s="191" t="s">
        <v>506</v>
      </c>
      <c r="L84" s="192">
        <v>45747</v>
      </c>
      <c r="M84" s="191" t="s">
        <v>507</v>
      </c>
      <c r="N84" s="191" t="s">
        <v>508</v>
      </c>
      <c r="O84" s="192" t="s">
        <v>490</v>
      </c>
      <c r="P84" s="202">
        <v>2184</v>
      </c>
      <c r="Q84" s="22" t="s">
        <v>790</v>
      </c>
      <c r="R84" s="194">
        <v>1</v>
      </c>
      <c r="S84" s="166">
        <v>6.0850730000000004</v>
      </c>
      <c r="T84" s="166">
        <v>0</v>
      </c>
      <c r="U84" s="166">
        <f t="shared" si="0"/>
        <v>6.0850730000000004</v>
      </c>
      <c r="V84" s="248" t="s">
        <v>1720</v>
      </c>
    </row>
    <row r="85" spans="1:22" ht="27.75" customHeight="1" x14ac:dyDescent="0.25">
      <c r="A85" s="187" t="s">
        <v>159</v>
      </c>
      <c r="B85" s="187" t="s">
        <v>483</v>
      </c>
      <c r="C85" s="193" t="s">
        <v>479</v>
      </c>
      <c r="D85" s="188" t="s">
        <v>358</v>
      </c>
      <c r="E85" s="188" t="s">
        <v>482</v>
      </c>
      <c r="F85" s="189" t="s">
        <v>1043</v>
      </c>
      <c r="G85" s="21" t="s">
        <v>647</v>
      </c>
      <c r="H85" s="190">
        <v>6233</v>
      </c>
      <c r="I85" s="190" t="s">
        <v>554</v>
      </c>
      <c r="J85" s="191" t="s">
        <v>505</v>
      </c>
      <c r="K85" s="191" t="s">
        <v>506</v>
      </c>
      <c r="L85" s="192">
        <v>45747</v>
      </c>
      <c r="M85" s="191" t="s">
        <v>507</v>
      </c>
      <c r="N85" s="191" t="s">
        <v>508</v>
      </c>
      <c r="O85" s="192" t="s">
        <v>490</v>
      </c>
      <c r="P85" s="202">
        <v>2184</v>
      </c>
      <c r="Q85" s="22" t="s">
        <v>611</v>
      </c>
      <c r="R85" s="194">
        <v>1</v>
      </c>
      <c r="S85" s="166">
        <v>7.9536420000000003</v>
      </c>
      <c r="T85" s="166">
        <v>0</v>
      </c>
      <c r="U85" s="166">
        <f t="shared" si="0"/>
        <v>7.9536420000000003</v>
      </c>
      <c r="V85" s="248" t="s">
        <v>1720</v>
      </c>
    </row>
    <row r="86" spans="1:22" ht="27.75" customHeight="1" x14ac:dyDescent="0.25">
      <c r="A86" s="187" t="s">
        <v>160</v>
      </c>
      <c r="B86" s="187" t="s">
        <v>483</v>
      </c>
      <c r="C86" s="193" t="s">
        <v>479</v>
      </c>
      <c r="D86" s="188" t="s">
        <v>358</v>
      </c>
      <c r="E86" s="188" t="s">
        <v>482</v>
      </c>
      <c r="F86" s="189" t="s">
        <v>1043</v>
      </c>
      <c r="G86" s="21" t="s">
        <v>647</v>
      </c>
      <c r="H86" s="190">
        <v>6233</v>
      </c>
      <c r="I86" s="190" t="s">
        <v>668</v>
      </c>
      <c r="J86" s="191" t="s">
        <v>505</v>
      </c>
      <c r="K86" s="191" t="s">
        <v>506</v>
      </c>
      <c r="L86" s="192">
        <v>45747</v>
      </c>
      <c r="M86" s="191" t="s">
        <v>507</v>
      </c>
      <c r="N86" s="191" t="s">
        <v>508</v>
      </c>
      <c r="O86" s="192" t="s">
        <v>490</v>
      </c>
      <c r="P86" s="202">
        <v>2184</v>
      </c>
      <c r="Q86" s="22" t="s">
        <v>687</v>
      </c>
      <c r="R86" s="194">
        <v>1</v>
      </c>
      <c r="S86" s="166">
        <v>7.9697600000000008</v>
      </c>
      <c r="T86" s="166">
        <v>0</v>
      </c>
      <c r="U86" s="166">
        <f t="shared" si="0"/>
        <v>7.9697600000000008</v>
      </c>
      <c r="V86" s="248" t="s">
        <v>1720</v>
      </c>
    </row>
    <row r="87" spans="1:22" ht="27.75" customHeight="1" x14ac:dyDescent="0.25">
      <c r="A87" s="187" t="s">
        <v>161</v>
      </c>
      <c r="B87" s="187" t="s">
        <v>483</v>
      </c>
      <c r="C87" s="193" t="s">
        <v>475</v>
      </c>
      <c r="D87" s="188" t="s">
        <v>650</v>
      </c>
      <c r="E87" s="188" t="s">
        <v>476</v>
      </c>
      <c r="F87" s="189" t="s">
        <v>973</v>
      </c>
      <c r="G87" s="21" t="s">
        <v>629</v>
      </c>
      <c r="H87" s="190">
        <v>6112</v>
      </c>
      <c r="I87" s="190" t="s">
        <v>569</v>
      </c>
      <c r="J87" s="191" t="s">
        <v>505</v>
      </c>
      <c r="K87" s="191" t="s">
        <v>506</v>
      </c>
      <c r="L87" s="192">
        <v>45747</v>
      </c>
      <c r="M87" s="191" t="s">
        <v>507</v>
      </c>
      <c r="N87" s="191" t="s">
        <v>508</v>
      </c>
      <c r="O87" s="192" t="s">
        <v>490</v>
      </c>
      <c r="P87" s="202">
        <v>2184</v>
      </c>
      <c r="Q87" s="22" t="s">
        <v>1813</v>
      </c>
      <c r="R87" s="194">
        <v>1</v>
      </c>
      <c r="S87" s="166">
        <v>25.574420000000003</v>
      </c>
      <c r="T87" s="166">
        <v>0</v>
      </c>
      <c r="U87" s="166">
        <f t="shared" si="0"/>
        <v>25.574420000000003</v>
      </c>
      <c r="V87" s="248" t="s">
        <v>1720</v>
      </c>
    </row>
    <row r="88" spans="1:22" ht="27.75" customHeight="1" x14ac:dyDescent="0.25">
      <c r="A88" s="187" t="s">
        <v>162</v>
      </c>
      <c r="B88" s="187" t="s">
        <v>483</v>
      </c>
      <c r="C88" s="193" t="s">
        <v>475</v>
      </c>
      <c r="D88" s="188" t="s">
        <v>650</v>
      </c>
      <c r="E88" s="188" t="s">
        <v>476</v>
      </c>
      <c r="F88" s="189" t="s">
        <v>973</v>
      </c>
      <c r="G88" s="21" t="s">
        <v>629</v>
      </c>
      <c r="H88" s="190">
        <v>6112</v>
      </c>
      <c r="I88" s="190" t="s">
        <v>568</v>
      </c>
      <c r="J88" s="191" t="s">
        <v>505</v>
      </c>
      <c r="K88" s="191" t="s">
        <v>506</v>
      </c>
      <c r="L88" s="192">
        <v>45747</v>
      </c>
      <c r="M88" s="191" t="s">
        <v>507</v>
      </c>
      <c r="N88" s="191" t="s">
        <v>508</v>
      </c>
      <c r="O88" s="192" t="s">
        <v>490</v>
      </c>
      <c r="P88" s="202">
        <v>2184</v>
      </c>
      <c r="Q88" s="22" t="s">
        <v>807</v>
      </c>
      <c r="R88" s="194">
        <v>1</v>
      </c>
      <c r="S88" s="166">
        <v>13.657705999999997</v>
      </c>
      <c r="T88" s="166">
        <v>0</v>
      </c>
      <c r="U88" s="166">
        <f t="shared" si="0"/>
        <v>13.657705999999997</v>
      </c>
      <c r="V88" s="248" t="s">
        <v>1720</v>
      </c>
    </row>
    <row r="89" spans="1:22" ht="27.75" customHeight="1" x14ac:dyDescent="0.25">
      <c r="A89" s="187" t="s">
        <v>163</v>
      </c>
      <c r="B89" s="187" t="s">
        <v>483</v>
      </c>
      <c r="C89" s="193" t="s">
        <v>475</v>
      </c>
      <c r="D89" s="188" t="s">
        <v>650</v>
      </c>
      <c r="E89" s="188" t="s">
        <v>476</v>
      </c>
      <c r="F89" s="189" t="s">
        <v>973</v>
      </c>
      <c r="G89" s="21" t="s">
        <v>629</v>
      </c>
      <c r="H89" s="190">
        <v>6112</v>
      </c>
      <c r="I89" s="190" t="s">
        <v>808</v>
      </c>
      <c r="J89" s="191" t="s">
        <v>505</v>
      </c>
      <c r="K89" s="191" t="s">
        <v>506</v>
      </c>
      <c r="L89" s="192">
        <v>45747</v>
      </c>
      <c r="M89" s="191" t="s">
        <v>507</v>
      </c>
      <c r="N89" s="191" t="s">
        <v>508</v>
      </c>
      <c r="O89" s="192" t="s">
        <v>490</v>
      </c>
      <c r="P89" s="202">
        <v>2184</v>
      </c>
      <c r="Q89" s="22" t="s">
        <v>809</v>
      </c>
      <c r="R89" s="194">
        <v>1</v>
      </c>
      <c r="S89" s="166">
        <v>3.0445869999999999</v>
      </c>
      <c r="T89" s="166">
        <v>0</v>
      </c>
      <c r="U89" s="166">
        <f t="shared" si="0"/>
        <v>3.0445869999999999</v>
      </c>
      <c r="V89" s="248" t="s">
        <v>1720</v>
      </c>
    </row>
    <row r="90" spans="1:22" ht="27.75" customHeight="1" x14ac:dyDescent="0.25">
      <c r="A90" s="187" t="s">
        <v>164</v>
      </c>
      <c r="B90" s="187" t="s">
        <v>483</v>
      </c>
      <c r="C90" s="193" t="s">
        <v>475</v>
      </c>
      <c r="D90" s="188" t="s">
        <v>650</v>
      </c>
      <c r="E90" s="188" t="s">
        <v>476</v>
      </c>
      <c r="F90" s="189" t="s">
        <v>973</v>
      </c>
      <c r="G90" s="21" t="s">
        <v>629</v>
      </c>
      <c r="H90" s="190">
        <v>6112</v>
      </c>
      <c r="I90" s="190" t="s">
        <v>514</v>
      </c>
      <c r="J90" s="191" t="s">
        <v>505</v>
      </c>
      <c r="K90" s="191" t="s">
        <v>506</v>
      </c>
      <c r="L90" s="192">
        <v>45747</v>
      </c>
      <c r="M90" s="191" t="s">
        <v>507</v>
      </c>
      <c r="N90" s="191" t="s">
        <v>508</v>
      </c>
      <c r="O90" s="192" t="s">
        <v>490</v>
      </c>
      <c r="P90" s="202">
        <v>2184</v>
      </c>
      <c r="Q90" s="22" t="s">
        <v>585</v>
      </c>
      <c r="R90" s="194">
        <v>1</v>
      </c>
      <c r="S90" s="166">
        <v>23.745884</v>
      </c>
      <c r="T90" s="166">
        <v>0</v>
      </c>
      <c r="U90" s="166">
        <f t="shared" si="0"/>
        <v>23.745884</v>
      </c>
      <c r="V90" s="248" t="s">
        <v>1720</v>
      </c>
    </row>
    <row r="91" spans="1:22" ht="27.75" customHeight="1" x14ac:dyDescent="0.25">
      <c r="A91" s="187" t="s">
        <v>165</v>
      </c>
      <c r="B91" s="187" t="s">
        <v>483</v>
      </c>
      <c r="C91" s="193" t="s">
        <v>475</v>
      </c>
      <c r="D91" s="188" t="s">
        <v>651</v>
      </c>
      <c r="E91" s="188" t="s">
        <v>476</v>
      </c>
      <c r="F91" s="189" t="s">
        <v>973</v>
      </c>
      <c r="G91" s="21" t="s">
        <v>629</v>
      </c>
      <c r="H91" s="190">
        <v>6112</v>
      </c>
      <c r="I91" s="190" t="s">
        <v>567</v>
      </c>
      <c r="J91" s="191" t="s">
        <v>505</v>
      </c>
      <c r="K91" s="191" t="s">
        <v>506</v>
      </c>
      <c r="L91" s="192">
        <v>45747</v>
      </c>
      <c r="M91" s="191" t="s">
        <v>507</v>
      </c>
      <c r="N91" s="191" t="s">
        <v>508</v>
      </c>
      <c r="O91" s="192" t="s">
        <v>490</v>
      </c>
      <c r="P91" s="202">
        <v>2184</v>
      </c>
      <c r="Q91" s="22" t="s">
        <v>620</v>
      </c>
      <c r="R91" s="194">
        <v>1</v>
      </c>
      <c r="S91" s="166">
        <v>24.588850999999998</v>
      </c>
      <c r="T91" s="166">
        <v>0</v>
      </c>
      <c r="U91" s="166">
        <f t="shared" si="0"/>
        <v>24.588850999999998</v>
      </c>
      <c r="V91" s="248" t="s">
        <v>1720</v>
      </c>
    </row>
    <row r="92" spans="1:22" ht="27.75" customHeight="1" x14ac:dyDescent="0.25">
      <c r="A92" s="187" t="s">
        <v>166</v>
      </c>
      <c r="B92" s="187" t="s">
        <v>483</v>
      </c>
      <c r="C92" s="193" t="s">
        <v>475</v>
      </c>
      <c r="D92" s="188" t="s">
        <v>358</v>
      </c>
      <c r="E92" s="188" t="s">
        <v>476</v>
      </c>
      <c r="F92" s="189" t="s">
        <v>973</v>
      </c>
      <c r="G92" s="21" t="s">
        <v>629</v>
      </c>
      <c r="H92" s="190">
        <v>6112</v>
      </c>
      <c r="I92" s="190" t="s">
        <v>575</v>
      </c>
      <c r="J92" s="191" t="s">
        <v>505</v>
      </c>
      <c r="K92" s="191" t="s">
        <v>506</v>
      </c>
      <c r="L92" s="192">
        <v>45747</v>
      </c>
      <c r="M92" s="191" t="s">
        <v>507</v>
      </c>
      <c r="N92" s="191" t="s">
        <v>508</v>
      </c>
      <c r="O92" s="192" t="s">
        <v>490</v>
      </c>
      <c r="P92" s="202">
        <v>2184</v>
      </c>
      <c r="Q92" s="22" t="s">
        <v>810</v>
      </c>
      <c r="R92" s="194">
        <v>1</v>
      </c>
      <c r="S92" s="166">
        <v>32.418451000000005</v>
      </c>
      <c r="T92" s="166">
        <v>0</v>
      </c>
      <c r="U92" s="166">
        <f t="shared" si="0"/>
        <v>32.418451000000005</v>
      </c>
      <c r="V92" s="248" t="s">
        <v>1720</v>
      </c>
    </row>
    <row r="93" spans="1:22" ht="27.75" customHeight="1" x14ac:dyDescent="0.25">
      <c r="A93" s="187" t="s">
        <v>167</v>
      </c>
      <c r="B93" s="187" t="s">
        <v>483</v>
      </c>
      <c r="C93" s="193" t="s">
        <v>475</v>
      </c>
      <c r="D93" s="188" t="s">
        <v>358</v>
      </c>
      <c r="E93" s="188" t="s">
        <v>476</v>
      </c>
      <c r="F93" s="189" t="s">
        <v>973</v>
      </c>
      <c r="G93" s="21" t="s">
        <v>629</v>
      </c>
      <c r="H93" s="190">
        <v>6112</v>
      </c>
      <c r="I93" s="190" t="s">
        <v>550</v>
      </c>
      <c r="J93" s="191" t="s">
        <v>505</v>
      </c>
      <c r="K93" s="191" t="s">
        <v>506</v>
      </c>
      <c r="L93" s="192">
        <v>45747</v>
      </c>
      <c r="M93" s="191" t="s">
        <v>507</v>
      </c>
      <c r="N93" s="191" t="s">
        <v>508</v>
      </c>
      <c r="O93" s="192" t="s">
        <v>490</v>
      </c>
      <c r="P93" s="202">
        <v>2184</v>
      </c>
      <c r="Q93" s="22" t="s">
        <v>1300</v>
      </c>
      <c r="R93" s="194">
        <v>1</v>
      </c>
      <c r="S93" s="166">
        <v>6.0193600000000007</v>
      </c>
      <c r="T93" s="166">
        <v>0</v>
      </c>
      <c r="U93" s="166">
        <f t="shared" si="0"/>
        <v>6.0193600000000007</v>
      </c>
      <c r="V93" s="248" t="s">
        <v>1720</v>
      </c>
    </row>
    <row r="94" spans="1:22" ht="27.75" customHeight="1" x14ac:dyDescent="0.25">
      <c r="A94" s="187" t="s">
        <v>168</v>
      </c>
      <c r="B94" s="187" t="s">
        <v>483</v>
      </c>
      <c r="C94" s="193" t="s">
        <v>475</v>
      </c>
      <c r="D94" s="188" t="s">
        <v>651</v>
      </c>
      <c r="E94" s="188" t="s">
        <v>476</v>
      </c>
      <c r="F94" s="189" t="s">
        <v>973</v>
      </c>
      <c r="G94" s="21" t="s">
        <v>631</v>
      </c>
      <c r="H94" s="190">
        <v>6112</v>
      </c>
      <c r="I94" s="190" t="s">
        <v>517</v>
      </c>
      <c r="J94" s="191" t="s">
        <v>505</v>
      </c>
      <c r="K94" s="191" t="s">
        <v>506</v>
      </c>
      <c r="L94" s="192">
        <v>45747</v>
      </c>
      <c r="M94" s="191" t="s">
        <v>507</v>
      </c>
      <c r="N94" s="191" t="s">
        <v>508</v>
      </c>
      <c r="O94" s="192" t="s">
        <v>490</v>
      </c>
      <c r="P94" s="202">
        <v>2184</v>
      </c>
      <c r="Q94" s="22" t="s">
        <v>587</v>
      </c>
      <c r="R94" s="194">
        <v>1</v>
      </c>
      <c r="S94" s="166">
        <v>49.527369999999998</v>
      </c>
      <c r="T94" s="166">
        <v>0</v>
      </c>
      <c r="U94" s="166">
        <f t="shared" si="0"/>
        <v>49.527369999999998</v>
      </c>
      <c r="V94" s="248" t="s">
        <v>1720</v>
      </c>
    </row>
    <row r="95" spans="1:22" ht="27.75" customHeight="1" x14ac:dyDescent="0.25">
      <c r="A95" s="187" t="s">
        <v>169</v>
      </c>
      <c r="B95" s="187" t="s">
        <v>483</v>
      </c>
      <c r="C95" s="193" t="s">
        <v>475</v>
      </c>
      <c r="D95" s="188" t="s">
        <v>651</v>
      </c>
      <c r="E95" s="188" t="s">
        <v>476</v>
      </c>
      <c r="F95" s="189" t="s">
        <v>973</v>
      </c>
      <c r="G95" s="21" t="s">
        <v>631</v>
      </c>
      <c r="H95" s="190">
        <v>6112</v>
      </c>
      <c r="I95" s="190" t="s">
        <v>518</v>
      </c>
      <c r="J95" s="191" t="s">
        <v>505</v>
      </c>
      <c r="K95" s="191" t="s">
        <v>506</v>
      </c>
      <c r="L95" s="192">
        <v>45747</v>
      </c>
      <c r="M95" s="191" t="s">
        <v>507</v>
      </c>
      <c r="N95" s="191" t="s">
        <v>508</v>
      </c>
      <c r="O95" s="192" t="s">
        <v>490</v>
      </c>
      <c r="P95" s="202">
        <v>2184</v>
      </c>
      <c r="Q95" s="22" t="s">
        <v>588</v>
      </c>
      <c r="R95" s="194">
        <v>1</v>
      </c>
      <c r="S95" s="166">
        <v>51.495649999999998</v>
      </c>
      <c r="T95" s="166">
        <v>0</v>
      </c>
      <c r="U95" s="166">
        <f t="shared" si="0"/>
        <v>51.495649999999998</v>
      </c>
      <c r="V95" s="248" t="s">
        <v>1720</v>
      </c>
    </row>
    <row r="96" spans="1:22" ht="27.75" customHeight="1" x14ac:dyDescent="0.25">
      <c r="A96" s="187" t="s">
        <v>170</v>
      </c>
      <c r="B96" s="187" t="s">
        <v>483</v>
      </c>
      <c r="C96" s="193" t="s">
        <v>475</v>
      </c>
      <c r="D96" s="188" t="s">
        <v>651</v>
      </c>
      <c r="E96" s="188" t="s">
        <v>476</v>
      </c>
      <c r="F96" s="189" t="s">
        <v>973</v>
      </c>
      <c r="G96" s="21" t="s">
        <v>631</v>
      </c>
      <c r="H96" s="190">
        <v>6112</v>
      </c>
      <c r="I96" s="190" t="s">
        <v>570</v>
      </c>
      <c r="J96" s="191" t="s">
        <v>505</v>
      </c>
      <c r="K96" s="191" t="s">
        <v>506</v>
      </c>
      <c r="L96" s="192">
        <v>45747</v>
      </c>
      <c r="M96" s="191" t="s">
        <v>507</v>
      </c>
      <c r="N96" s="191" t="s">
        <v>508</v>
      </c>
      <c r="O96" s="192" t="s">
        <v>490</v>
      </c>
      <c r="P96" s="202">
        <v>2184</v>
      </c>
      <c r="Q96" s="22" t="s">
        <v>621</v>
      </c>
      <c r="R96" s="194">
        <v>1</v>
      </c>
      <c r="S96" s="166">
        <v>0.53702499999999997</v>
      </c>
      <c r="T96" s="166">
        <v>0</v>
      </c>
      <c r="U96" s="166">
        <f t="shared" si="0"/>
        <v>0.53702499999999997</v>
      </c>
      <c r="V96" s="248" t="s">
        <v>1720</v>
      </c>
    </row>
    <row r="97" spans="1:22" ht="27.75" customHeight="1" x14ac:dyDescent="0.25">
      <c r="A97" s="187" t="s">
        <v>171</v>
      </c>
      <c r="B97" s="187" t="s">
        <v>483</v>
      </c>
      <c r="C97" s="193" t="s">
        <v>475</v>
      </c>
      <c r="D97" s="188" t="s">
        <v>651</v>
      </c>
      <c r="E97" s="188" t="s">
        <v>476</v>
      </c>
      <c r="F97" s="189" t="s">
        <v>973</v>
      </c>
      <c r="G97" s="21" t="s">
        <v>631</v>
      </c>
      <c r="H97" s="190">
        <v>6112</v>
      </c>
      <c r="I97" s="190" t="s">
        <v>715</v>
      </c>
      <c r="J97" s="191" t="s">
        <v>505</v>
      </c>
      <c r="K97" s="191" t="s">
        <v>506</v>
      </c>
      <c r="L97" s="192">
        <v>45747</v>
      </c>
      <c r="M97" s="191" t="s">
        <v>507</v>
      </c>
      <c r="N97" s="191" t="s">
        <v>508</v>
      </c>
      <c r="O97" s="192" t="s">
        <v>490</v>
      </c>
      <c r="P97" s="202">
        <v>2184</v>
      </c>
      <c r="Q97" s="22" t="s">
        <v>592</v>
      </c>
      <c r="R97" s="194">
        <v>1</v>
      </c>
      <c r="S97" s="166">
        <v>4.7578100000000001</v>
      </c>
      <c r="T97" s="166">
        <v>0</v>
      </c>
      <c r="U97" s="166">
        <f t="shared" ref="U97:U162" si="1">S97-T97</f>
        <v>4.7578100000000001</v>
      </c>
      <c r="V97" s="248" t="s">
        <v>1720</v>
      </c>
    </row>
    <row r="98" spans="1:22" ht="27.75" customHeight="1" x14ac:dyDescent="0.25">
      <c r="A98" s="187" t="s">
        <v>172</v>
      </c>
      <c r="B98" s="187" t="s">
        <v>483</v>
      </c>
      <c r="C98" s="193" t="s">
        <v>475</v>
      </c>
      <c r="D98" s="188" t="s">
        <v>651</v>
      </c>
      <c r="E98" s="188" t="s">
        <v>476</v>
      </c>
      <c r="F98" s="189" t="s">
        <v>973</v>
      </c>
      <c r="G98" s="21" t="s">
        <v>631</v>
      </c>
      <c r="H98" s="190">
        <v>6112</v>
      </c>
      <c r="I98" s="190" t="s">
        <v>519</v>
      </c>
      <c r="J98" s="191" t="s">
        <v>505</v>
      </c>
      <c r="K98" s="191" t="s">
        <v>506</v>
      </c>
      <c r="L98" s="192">
        <v>45747</v>
      </c>
      <c r="M98" s="191" t="s">
        <v>507</v>
      </c>
      <c r="N98" s="191" t="s">
        <v>508</v>
      </c>
      <c r="O98" s="192" t="s">
        <v>490</v>
      </c>
      <c r="P98" s="202">
        <v>2184</v>
      </c>
      <c r="Q98" s="22" t="s">
        <v>589</v>
      </c>
      <c r="R98" s="194">
        <v>1</v>
      </c>
      <c r="S98" s="166">
        <v>35.350090000000002</v>
      </c>
      <c r="T98" s="166">
        <v>0</v>
      </c>
      <c r="U98" s="166">
        <f t="shared" si="1"/>
        <v>35.350090000000002</v>
      </c>
      <c r="V98" s="248" t="s">
        <v>1720</v>
      </c>
    </row>
    <row r="99" spans="1:22" ht="27.75" customHeight="1" x14ac:dyDescent="0.25">
      <c r="A99" s="187" t="s">
        <v>173</v>
      </c>
      <c r="B99" s="187" t="s">
        <v>483</v>
      </c>
      <c r="C99" s="193" t="s">
        <v>475</v>
      </c>
      <c r="D99" s="188" t="s">
        <v>652</v>
      </c>
      <c r="E99" s="188" t="s">
        <v>476</v>
      </c>
      <c r="F99" s="189" t="s">
        <v>973</v>
      </c>
      <c r="G99" s="21" t="s">
        <v>631</v>
      </c>
      <c r="H99" s="190">
        <v>6112</v>
      </c>
      <c r="I99" s="190" t="s">
        <v>520</v>
      </c>
      <c r="J99" s="191" t="s">
        <v>505</v>
      </c>
      <c r="K99" s="191" t="s">
        <v>506</v>
      </c>
      <c r="L99" s="192">
        <v>45747</v>
      </c>
      <c r="M99" s="191" t="s">
        <v>507</v>
      </c>
      <c r="N99" s="191" t="s">
        <v>508</v>
      </c>
      <c r="O99" s="192" t="s">
        <v>490</v>
      </c>
      <c r="P99" s="202">
        <v>2184</v>
      </c>
      <c r="Q99" s="22" t="s">
        <v>590</v>
      </c>
      <c r="R99" s="194">
        <v>1</v>
      </c>
      <c r="S99" s="166">
        <v>228.59503999999998</v>
      </c>
      <c r="T99" s="166">
        <v>0</v>
      </c>
      <c r="U99" s="166">
        <f t="shared" si="1"/>
        <v>228.59503999999998</v>
      </c>
      <c r="V99" s="248" t="s">
        <v>1720</v>
      </c>
    </row>
    <row r="100" spans="1:22" ht="27.75" customHeight="1" x14ac:dyDescent="0.25">
      <c r="A100" s="187" t="s">
        <v>174</v>
      </c>
      <c r="B100" s="187" t="s">
        <v>483</v>
      </c>
      <c r="C100" s="193" t="s">
        <v>475</v>
      </c>
      <c r="D100" s="188" t="s">
        <v>652</v>
      </c>
      <c r="E100" s="188" t="s">
        <v>476</v>
      </c>
      <c r="F100" s="189" t="s">
        <v>973</v>
      </c>
      <c r="G100" s="21" t="s">
        <v>631</v>
      </c>
      <c r="H100" s="190">
        <v>6112</v>
      </c>
      <c r="I100" s="190" t="s">
        <v>521</v>
      </c>
      <c r="J100" s="191" t="s">
        <v>505</v>
      </c>
      <c r="K100" s="191" t="s">
        <v>506</v>
      </c>
      <c r="L100" s="192">
        <v>45747</v>
      </c>
      <c r="M100" s="191" t="s">
        <v>507</v>
      </c>
      <c r="N100" s="191" t="s">
        <v>508</v>
      </c>
      <c r="O100" s="192" t="s">
        <v>490</v>
      </c>
      <c r="P100" s="202">
        <v>2184</v>
      </c>
      <c r="Q100" s="22" t="s">
        <v>591</v>
      </c>
      <c r="R100" s="194">
        <v>1</v>
      </c>
      <c r="S100" s="166">
        <v>230.59836999999999</v>
      </c>
      <c r="T100" s="166">
        <v>0</v>
      </c>
      <c r="U100" s="166">
        <f t="shared" si="1"/>
        <v>230.59836999999999</v>
      </c>
      <c r="V100" s="248" t="s">
        <v>1720</v>
      </c>
    </row>
    <row r="101" spans="1:22" ht="27.75" customHeight="1" x14ac:dyDescent="0.25">
      <c r="A101" s="187" t="s">
        <v>175</v>
      </c>
      <c r="B101" s="187" t="s">
        <v>483</v>
      </c>
      <c r="C101" s="193" t="s">
        <v>475</v>
      </c>
      <c r="D101" s="188" t="s">
        <v>358</v>
      </c>
      <c r="E101" s="188" t="s">
        <v>476</v>
      </c>
      <c r="F101" s="189" t="s">
        <v>973</v>
      </c>
      <c r="G101" s="21" t="s">
        <v>631</v>
      </c>
      <c r="H101" s="190">
        <v>6112</v>
      </c>
      <c r="I101" s="190" t="s">
        <v>551</v>
      </c>
      <c r="J101" s="191" t="s">
        <v>505</v>
      </c>
      <c r="K101" s="191" t="s">
        <v>506</v>
      </c>
      <c r="L101" s="192">
        <v>45747</v>
      </c>
      <c r="M101" s="191" t="s">
        <v>507</v>
      </c>
      <c r="N101" s="191" t="s">
        <v>508</v>
      </c>
      <c r="O101" s="192" t="s">
        <v>490</v>
      </c>
      <c r="P101" s="202">
        <v>2184</v>
      </c>
      <c r="Q101" s="22" t="s">
        <v>610</v>
      </c>
      <c r="R101" s="194">
        <v>1</v>
      </c>
      <c r="S101" s="166">
        <v>12.090059999999999</v>
      </c>
      <c r="T101" s="166">
        <v>0</v>
      </c>
      <c r="U101" s="166">
        <f t="shared" si="1"/>
        <v>12.090059999999999</v>
      </c>
      <c r="V101" s="248" t="s">
        <v>1720</v>
      </c>
    </row>
    <row r="102" spans="1:22" ht="27.75" customHeight="1" x14ac:dyDescent="0.25">
      <c r="A102" s="187" t="s">
        <v>176</v>
      </c>
      <c r="B102" s="187" t="s">
        <v>483</v>
      </c>
      <c r="C102" s="193" t="s">
        <v>475</v>
      </c>
      <c r="D102" s="188" t="s">
        <v>651</v>
      </c>
      <c r="E102" s="188" t="s">
        <v>476</v>
      </c>
      <c r="F102" s="189" t="s">
        <v>973</v>
      </c>
      <c r="G102" s="21" t="s">
        <v>631</v>
      </c>
      <c r="H102" s="190">
        <v>6112</v>
      </c>
      <c r="I102" s="190" t="s">
        <v>522</v>
      </c>
      <c r="J102" s="191" t="s">
        <v>505</v>
      </c>
      <c r="K102" s="191" t="s">
        <v>506</v>
      </c>
      <c r="L102" s="192">
        <v>45747</v>
      </c>
      <c r="M102" s="191" t="s">
        <v>507</v>
      </c>
      <c r="N102" s="191" t="s">
        <v>508</v>
      </c>
      <c r="O102" s="192" t="s">
        <v>490</v>
      </c>
      <c r="P102" s="202">
        <v>2184</v>
      </c>
      <c r="Q102" s="22" t="s">
        <v>1301</v>
      </c>
      <c r="R102" s="194">
        <v>1</v>
      </c>
      <c r="S102" s="166">
        <v>3.6569999999999998E-2</v>
      </c>
      <c r="T102" s="166">
        <v>0</v>
      </c>
      <c r="U102" s="166">
        <f t="shared" si="1"/>
        <v>3.6569999999999998E-2</v>
      </c>
      <c r="V102" s="248" t="s">
        <v>1720</v>
      </c>
    </row>
    <row r="103" spans="1:22" ht="27.75" customHeight="1" x14ac:dyDescent="0.25">
      <c r="A103" s="187" t="s">
        <v>177</v>
      </c>
      <c r="B103" s="187" t="s">
        <v>483</v>
      </c>
      <c r="C103" s="193" t="s">
        <v>475</v>
      </c>
      <c r="D103" s="188" t="s">
        <v>650</v>
      </c>
      <c r="E103" s="188" t="s">
        <v>476</v>
      </c>
      <c r="F103" s="189" t="s">
        <v>1015</v>
      </c>
      <c r="G103" s="21" t="s">
        <v>632</v>
      </c>
      <c r="H103" s="190">
        <v>6152</v>
      </c>
      <c r="I103" s="190" t="s">
        <v>523</v>
      </c>
      <c r="J103" s="191" t="s">
        <v>505</v>
      </c>
      <c r="K103" s="191" t="s">
        <v>506</v>
      </c>
      <c r="L103" s="192">
        <v>45747</v>
      </c>
      <c r="M103" s="191" t="s">
        <v>507</v>
      </c>
      <c r="N103" s="191" t="s">
        <v>508</v>
      </c>
      <c r="O103" s="192" t="s">
        <v>490</v>
      </c>
      <c r="P103" s="202">
        <v>2184</v>
      </c>
      <c r="Q103" s="22" t="s">
        <v>593</v>
      </c>
      <c r="R103" s="194">
        <v>1</v>
      </c>
      <c r="S103" s="166">
        <v>12.369269000000001</v>
      </c>
      <c r="T103" s="166">
        <v>0</v>
      </c>
      <c r="U103" s="166">
        <f t="shared" si="1"/>
        <v>12.369269000000001</v>
      </c>
      <c r="V103" s="248" t="s">
        <v>1720</v>
      </c>
    </row>
    <row r="104" spans="1:22" ht="27.75" customHeight="1" x14ac:dyDescent="0.25">
      <c r="A104" s="187" t="s">
        <v>178</v>
      </c>
      <c r="B104" s="187" t="s">
        <v>483</v>
      </c>
      <c r="C104" s="193" t="s">
        <v>479</v>
      </c>
      <c r="D104" s="188" t="s">
        <v>650</v>
      </c>
      <c r="E104" s="188" t="s">
        <v>481</v>
      </c>
      <c r="F104" s="189" t="s">
        <v>1066</v>
      </c>
      <c r="G104" s="21" t="s">
        <v>648</v>
      </c>
      <c r="H104" s="190">
        <v>6212</v>
      </c>
      <c r="I104" s="190" t="s">
        <v>669</v>
      </c>
      <c r="J104" s="191" t="s">
        <v>505</v>
      </c>
      <c r="K104" s="191" t="s">
        <v>506</v>
      </c>
      <c r="L104" s="192">
        <v>45747</v>
      </c>
      <c r="M104" s="191" t="s">
        <v>507</v>
      </c>
      <c r="N104" s="191" t="s">
        <v>508</v>
      </c>
      <c r="O104" s="192" t="s">
        <v>490</v>
      </c>
      <c r="P104" s="202">
        <v>2184</v>
      </c>
      <c r="Q104" s="22" t="s">
        <v>688</v>
      </c>
      <c r="R104" s="194">
        <v>1</v>
      </c>
      <c r="S104" s="166">
        <v>3.6354999999999998E-2</v>
      </c>
      <c r="T104" s="166">
        <v>0</v>
      </c>
      <c r="U104" s="166">
        <f t="shared" si="1"/>
        <v>3.6354999999999998E-2</v>
      </c>
      <c r="V104" s="248" t="s">
        <v>1720</v>
      </c>
    </row>
    <row r="105" spans="1:22" ht="27.75" customHeight="1" x14ac:dyDescent="0.25">
      <c r="A105" s="187" t="s">
        <v>179</v>
      </c>
      <c r="B105" s="187" t="s">
        <v>483</v>
      </c>
      <c r="C105" s="193" t="s">
        <v>475</v>
      </c>
      <c r="D105" s="188" t="s">
        <v>358</v>
      </c>
      <c r="E105" s="188" t="s">
        <v>476</v>
      </c>
      <c r="F105" s="189" t="s">
        <v>982</v>
      </c>
      <c r="G105" s="21" t="s">
        <v>646</v>
      </c>
      <c r="H105" s="190">
        <v>6111</v>
      </c>
      <c r="I105" s="190" t="s">
        <v>536</v>
      </c>
      <c r="J105" s="191" t="s">
        <v>505</v>
      </c>
      <c r="K105" s="191" t="s">
        <v>506</v>
      </c>
      <c r="L105" s="192">
        <v>45747</v>
      </c>
      <c r="M105" s="191" t="s">
        <v>507</v>
      </c>
      <c r="N105" s="191" t="s">
        <v>508</v>
      </c>
      <c r="O105" s="192" t="s">
        <v>490</v>
      </c>
      <c r="P105" s="202">
        <v>2184</v>
      </c>
      <c r="Q105" s="22" t="s">
        <v>1814</v>
      </c>
      <c r="R105" s="194">
        <v>1</v>
      </c>
      <c r="S105" s="166">
        <v>33.002940000000002</v>
      </c>
      <c r="T105" s="166">
        <v>0</v>
      </c>
      <c r="U105" s="166">
        <f t="shared" si="1"/>
        <v>33.002940000000002</v>
      </c>
      <c r="V105" s="248" t="s">
        <v>1720</v>
      </c>
    </row>
    <row r="106" spans="1:22" ht="27.75" customHeight="1" x14ac:dyDescent="0.25">
      <c r="A106" s="187" t="s">
        <v>180</v>
      </c>
      <c r="B106" s="187" t="s">
        <v>483</v>
      </c>
      <c r="C106" s="193" t="s">
        <v>475</v>
      </c>
      <c r="D106" s="188" t="s">
        <v>358</v>
      </c>
      <c r="E106" s="188" t="s">
        <v>476</v>
      </c>
      <c r="F106" s="189" t="s">
        <v>982</v>
      </c>
      <c r="G106" s="21" t="s">
        <v>646</v>
      </c>
      <c r="H106" s="190">
        <v>6111</v>
      </c>
      <c r="I106" s="190" t="s">
        <v>537</v>
      </c>
      <c r="J106" s="191" t="s">
        <v>505</v>
      </c>
      <c r="K106" s="191" t="s">
        <v>506</v>
      </c>
      <c r="L106" s="192">
        <v>45747</v>
      </c>
      <c r="M106" s="191" t="s">
        <v>507</v>
      </c>
      <c r="N106" s="191" t="s">
        <v>508</v>
      </c>
      <c r="O106" s="192" t="s">
        <v>490</v>
      </c>
      <c r="P106" s="202">
        <v>2184</v>
      </c>
      <c r="Q106" s="22" t="s">
        <v>1815</v>
      </c>
      <c r="R106" s="194">
        <v>1</v>
      </c>
      <c r="S106" s="166">
        <v>34.123031000000005</v>
      </c>
      <c r="T106" s="166">
        <v>0</v>
      </c>
      <c r="U106" s="166">
        <f t="shared" si="1"/>
        <v>34.123031000000005</v>
      </c>
      <c r="V106" s="248" t="s">
        <v>1720</v>
      </c>
    </row>
    <row r="107" spans="1:22" ht="27.75" customHeight="1" x14ac:dyDescent="0.25">
      <c r="A107" s="187" t="s">
        <v>181</v>
      </c>
      <c r="B107" s="187" t="s">
        <v>483</v>
      </c>
      <c r="C107" s="193" t="s">
        <v>475</v>
      </c>
      <c r="D107" s="188" t="s">
        <v>358</v>
      </c>
      <c r="E107" s="188" t="s">
        <v>476</v>
      </c>
      <c r="F107" s="189" t="s">
        <v>982</v>
      </c>
      <c r="G107" s="21" t="s">
        <v>646</v>
      </c>
      <c r="H107" s="190">
        <v>6111</v>
      </c>
      <c r="I107" s="190" t="s">
        <v>544</v>
      </c>
      <c r="J107" s="191" t="s">
        <v>505</v>
      </c>
      <c r="K107" s="191" t="s">
        <v>506</v>
      </c>
      <c r="L107" s="192">
        <v>45747</v>
      </c>
      <c r="M107" s="191" t="s">
        <v>507</v>
      </c>
      <c r="N107" s="191" t="s">
        <v>508</v>
      </c>
      <c r="O107" s="192" t="s">
        <v>490</v>
      </c>
      <c r="P107" s="202">
        <v>2184</v>
      </c>
      <c r="Q107" s="22" t="s">
        <v>1816</v>
      </c>
      <c r="R107" s="194">
        <v>1</v>
      </c>
      <c r="S107" s="166">
        <v>34.532668000000001</v>
      </c>
      <c r="T107" s="166">
        <v>0</v>
      </c>
      <c r="U107" s="166">
        <f t="shared" si="1"/>
        <v>34.532668000000001</v>
      </c>
      <c r="V107" s="248" t="s">
        <v>1720</v>
      </c>
    </row>
    <row r="108" spans="1:22" ht="27.75" customHeight="1" x14ac:dyDescent="0.25">
      <c r="A108" s="187" t="s">
        <v>182</v>
      </c>
      <c r="B108" s="187" t="s">
        <v>483</v>
      </c>
      <c r="C108" s="193" t="s">
        <v>475</v>
      </c>
      <c r="D108" s="188" t="s">
        <v>358</v>
      </c>
      <c r="E108" s="188" t="s">
        <v>476</v>
      </c>
      <c r="F108" s="189" t="s">
        <v>982</v>
      </c>
      <c r="G108" s="21" t="s">
        <v>646</v>
      </c>
      <c r="H108" s="190">
        <v>6111</v>
      </c>
      <c r="I108" s="190" t="s">
        <v>579</v>
      </c>
      <c r="J108" s="191" t="s">
        <v>505</v>
      </c>
      <c r="K108" s="191" t="s">
        <v>506</v>
      </c>
      <c r="L108" s="192">
        <v>45747</v>
      </c>
      <c r="M108" s="191" t="s">
        <v>507</v>
      </c>
      <c r="N108" s="191" t="s">
        <v>508</v>
      </c>
      <c r="O108" s="192" t="s">
        <v>490</v>
      </c>
      <c r="P108" s="202">
        <v>2184</v>
      </c>
      <c r="Q108" s="22" t="s">
        <v>1817</v>
      </c>
      <c r="R108" s="194">
        <v>1</v>
      </c>
      <c r="S108" s="166">
        <v>0.72126800000000002</v>
      </c>
      <c r="T108" s="166">
        <v>0</v>
      </c>
      <c r="U108" s="166">
        <f t="shared" si="1"/>
        <v>0.72126800000000002</v>
      </c>
      <c r="V108" s="248" t="s">
        <v>1720</v>
      </c>
    </row>
    <row r="109" spans="1:22" ht="27.75" customHeight="1" x14ac:dyDescent="0.25">
      <c r="A109" s="187" t="s">
        <v>183</v>
      </c>
      <c r="B109" s="187" t="s">
        <v>483</v>
      </c>
      <c r="C109" s="193" t="s">
        <v>475</v>
      </c>
      <c r="D109" s="188" t="s">
        <v>358</v>
      </c>
      <c r="E109" s="188" t="s">
        <v>477</v>
      </c>
      <c r="F109" s="189" t="s">
        <v>1006</v>
      </c>
      <c r="G109" s="21" t="s">
        <v>660</v>
      </c>
      <c r="H109" s="190">
        <v>6121</v>
      </c>
      <c r="I109" s="190" t="s">
        <v>536</v>
      </c>
      <c r="J109" s="191" t="s">
        <v>505</v>
      </c>
      <c r="K109" s="191" t="s">
        <v>506</v>
      </c>
      <c r="L109" s="192">
        <v>45747</v>
      </c>
      <c r="M109" s="191" t="s">
        <v>507</v>
      </c>
      <c r="N109" s="191" t="s">
        <v>508</v>
      </c>
      <c r="O109" s="192" t="s">
        <v>490</v>
      </c>
      <c r="P109" s="202">
        <v>2184</v>
      </c>
      <c r="Q109" s="22" t="s">
        <v>1818</v>
      </c>
      <c r="R109" s="194">
        <v>1</v>
      </c>
      <c r="S109" s="166">
        <v>32.416115000000005</v>
      </c>
      <c r="T109" s="166">
        <v>0</v>
      </c>
      <c r="U109" s="166">
        <f t="shared" si="1"/>
        <v>32.416115000000005</v>
      </c>
      <c r="V109" s="248" t="s">
        <v>1720</v>
      </c>
    </row>
    <row r="110" spans="1:22" ht="27.75" customHeight="1" x14ac:dyDescent="0.25">
      <c r="A110" s="187" t="s">
        <v>184</v>
      </c>
      <c r="B110" s="187" t="s">
        <v>483</v>
      </c>
      <c r="C110" s="193" t="s">
        <v>475</v>
      </c>
      <c r="D110" s="188" t="s">
        <v>358</v>
      </c>
      <c r="E110" s="188" t="s">
        <v>477</v>
      </c>
      <c r="F110" s="189" t="s">
        <v>1006</v>
      </c>
      <c r="G110" s="21" t="s">
        <v>660</v>
      </c>
      <c r="H110" s="190">
        <v>6121</v>
      </c>
      <c r="I110" s="190" t="s">
        <v>543</v>
      </c>
      <c r="J110" s="191" t="s">
        <v>505</v>
      </c>
      <c r="K110" s="191" t="s">
        <v>506</v>
      </c>
      <c r="L110" s="192">
        <v>45747</v>
      </c>
      <c r="M110" s="191" t="s">
        <v>507</v>
      </c>
      <c r="N110" s="191" t="s">
        <v>508</v>
      </c>
      <c r="O110" s="192" t="s">
        <v>490</v>
      </c>
      <c r="P110" s="202">
        <v>2184</v>
      </c>
      <c r="Q110" s="22" t="s">
        <v>1819</v>
      </c>
      <c r="R110" s="194">
        <v>1</v>
      </c>
      <c r="S110" s="166">
        <v>20.361515000000001</v>
      </c>
      <c r="T110" s="166">
        <v>0</v>
      </c>
      <c r="U110" s="166">
        <f t="shared" si="1"/>
        <v>20.361515000000001</v>
      </c>
      <c r="V110" s="248" t="s">
        <v>1720</v>
      </c>
    </row>
    <row r="111" spans="1:22" ht="27.75" customHeight="1" x14ac:dyDescent="0.25">
      <c r="A111" s="187" t="s">
        <v>185</v>
      </c>
      <c r="B111" s="187" t="s">
        <v>483</v>
      </c>
      <c r="C111" s="193" t="s">
        <v>475</v>
      </c>
      <c r="D111" s="188" t="s">
        <v>358</v>
      </c>
      <c r="E111" s="188" t="s">
        <v>477</v>
      </c>
      <c r="F111" s="189" t="s">
        <v>1006</v>
      </c>
      <c r="G111" s="21" t="s">
        <v>660</v>
      </c>
      <c r="H111" s="190">
        <v>6121</v>
      </c>
      <c r="I111" s="190" t="s">
        <v>544</v>
      </c>
      <c r="J111" s="191" t="s">
        <v>505</v>
      </c>
      <c r="K111" s="191" t="s">
        <v>506</v>
      </c>
      <c r="L111" s="192">
        <v>45747</v>
      </c>
      <c r="M111" s="191" t="s">
        <v>507</v>
      </c>
      <c r="N111" s="191" t="s">
        <v>508</v>
      </c>
      <c r="O111" s="192" t="s">
        <v>490</v>
      </c>
      <c r="P111" s="202">
        <v>2184</v>
      </c>
      <c r="Q111" s="22" t="s">
        <v>811</v>
      </c>
      <c r="R111" s="194">
        <v>1</v>
      </c>
      <c r="S111" s="166">
        <v>33.211933000000002</v>
      </c>
      <c r="T111" s="166">
        <v>0</v>
      </c>
      <c r="U111" s="166">
        <f t="shared" si="1"/>
        <v>33.211933000000002</v>
      </c>
      <c r="V111" s="248" t="s">
        <v>1720</v>
      </c>
    </row>
    <row r="112" spans="1:22" ht="27.75" customHeight="1" x14ac:dyDescent="0.25">
      <c r="A112" s="187" t="s">
        <v>186</v>
      </c>
      <c r="B112" s="187" t="s">
        <v>483</v>
      </c>
      <c r="C112" s="193" t="s">
        <v>469</v>
      </c>
      <c r="D112" s="188" t="s">
        <v>650</v>
      </c>
      <c r="E112" s="188" t="s">
        <v>499</v>
      </c>
      <c r="F112" s="189" t="s">
        <v>871</v>
      </c>
      <c r="G112" s="21" t="s">
        <v>639</v>
      </c>
      <c r="H112" s="190">
        <v>3231</v>
      </c>
      <c r="I112" s="190" t="s">
        <v>509</v>
      </c>
      <c r="J112" s="191" t="s">
        <v>505</v>
      </c>
      <c r="K112" s="191" t="s">
        <v>506</v>
      </c>
      <c r="L112" s="192">
        <v>45747</v>
      </c>
      <c r="M112" s="191" t="s">
        <v>507</v>
      </c>
      <c r="N112" s="191" t="s">
        <v>508</v>
      </c>
      <c r="O112" s="192" t="s">
        <v>490</v>
      </c>
      <c r="P112" s="202">
        <v>2184</v>
      </c>
      <c r="Q112" s="22" t="s">
        <v>718</v>
      </c>
      <c r="R112" s="194">
        <v>1</v>
      </c>
      <c r="S112" s="166">
        <v>16.819220000000001</v>
      </c>
      <c r="T112" s="166">
        <v>0</v>
      </c>
      <c r="U112" s="166">
        <f t="shared" si="1"/>
        <v>16.819220000000001</v>
      </c>
      <c r="V112" s="248" t="s">
        <v>1720</v>
      </c>
    </row>
    <row r="113" spans="1:22" ht="27.75" customHeight="1" x14ac:dyDescent="0.25">
      <c r="A113" s="187" t="s">
        <v>187</v>
      </c>
      <c r="B113" s="187" t="s">
        <v>483</v>
      </c>
      <c r="C113" s="193" t="s">
        <v>469</v>
      </c>
      <c r="D113" s="188" t="s">
        <v>358</v>
      </c>
      <c r="E113" s="188" t="s">
        <v>499</v>
      </c>
      <c r="F113" s="189" t="s">
        <v>871</v>
      </c>
      <c r="G113" s="21" t="s">
        <v>639</v>
      </c>
      <c r="H113" s="190">
        <v>3231</v>
      </c>
      <c r="I113" s="190" t="s">
        <v>538</v>
      </c>
      <c r="J113" s="191" t="s">
        <v>505</v>
      </c>
      <c r="K113" s="191" t="s">
        <v>506</v>
      </c>
      <c r="L113" s="192">
        <v>45747</v>
      </c>
      <c r="M113" s="191" t="s">
        <v>507</v>
      </c>
      <c r="N113" s="191" t="s">
        <v>508</v>
      </c>
      <c r="O113" s="192" t="s">
        <v>490</v>
      </c>
      <c r="P113" s="202">
        <v>2184</v>
      </c>
      <c r="Q113" s="22" t="s">
        <v>1820</v>
      </c>
      <c r="R113" s="194">
        <v>1</v>
      </c>
      <c r="S113" s="166">
        <v>13.49174</v>
      </c>
      <c r="T113" s="166">
        <v>0</v>
      </c>
      <c r="U113" s="166">
        <f t="shared" si="1"/>
        <v>13.49174</v>
      </c>
      <c r="V113" s="248" t="s">
        <v>1720</v>
      </c>
    </row>
    <row r="114" spans="1:22" ht="27.75" customHeight="1" x14ac:dyDescent="0.25">
      <c r="A114" s="187" t="s">
        <v>188</v>
      </c>
      <c r="B114" s="187" t="s">
        <v>483</v>
      </c>
      <c r="C114" s="193" t="s">
        <v>469</v>
      </c>
      <c r="D114" s="188" t="s">
        <v>358</v>
      </c>
      <c r="E114" s="188" t="s">
        <v>499</v>
      </c>
      <c r="F114" s="189" t="s">
        <v>871</v>
      </c>
      <c r="G114" s="21" t="s">
        <v>639</v>
      </c>
      <c r="H114" s="190">
        <v>3231</v>
      </c>
      <c r="I114" s="190" t="s">
        <v>539</v>
      </c>
      <c r="J114" s="191" t="s">
        <v>505</v>
      </c>
      <c r="K114" s="191" t="s">
        <v>506</v>
      </c>
      <c r="L114" s="192">
        <v>45747</v>
      </c>
      <c r="M114" s="191" t="s">
        <v>507</v>
      </c>
      <c r="N114" s="191" t="s">
        <v>508</v>
      </c>
      <c r="O114" s="192" t="s">
        <v>490</v>
      </c>
      <c r="P114" s="202">
        <v>2184</v>
      </c>
      <c r="Q114" s="22" t="s">
        <v>605</v>
      </c>
      <c r="R114" s="194">
        <v>1</v>
      </c>
      <c r="S114" s="166">
        <v>13.6721</v>
      </c>
      <c r="T114" s="166">
        <v>0</v>
      </c>
      <c r="U114" s="166">
        <f t="shared" si="1"/>
        <v>13.6721</v>
      </c>
      <c r="V114" s="248" t="s">
        <v>1720</v>
      </c>
    </row>
    <row r="115" spans="1:22" ht="27.75" customHeight="1" x14ac:dyDescent="0.25">
      <c r="A115" s="187" t="s">
        <v>189</v>
      </c>
      <c r="B115" s="187" t="s">
        <v>483</v>
      </c>
      <c r="C115" s="193" t="s">
        <v>469</v>
      </c>
      <c r="D115" s="188" t="s">
        <v>358</v>
      </c>
      <c r="E115" s="188" t="s">
        <v>499</v>
      </c>
      <c r="F115" s="189" t="s">
        <v>871</v>
      </c>
      <c r="G115" s="21" t="s">
        <v>639</v>
      </c>
      <c r="H115" s="190">
        <v>3231</v>
      </c>
      <c r="I115" s="190" t="s">
        <v>540</v>
      </c>
      <c r="J115" s="191" t="s">
        <v>505</v>
      </c>
      <c r="K115" s="191" t="s">
        <v>506</v>
      </c>
      <c r="L115" s="192">
        <v>45747</v>
      </c>
      <c r="M115" s="191" t="s">
        <v>507</v>
      </c>
      <c r="N115" s="191" t="s">
        <v>508</v>
      </c>
      <c r="O115" s="192" t="s">
        <v>490</v>
      </c>
      <c r="P115" s="202">
        <v>2184</v>
      </c>
      <c r="Q115" s="22" t="s">
        <v>1297</v>
      </c>
      <c r="R115" s="194">
        <v>1</v>
      </c>
      <c r="S115" s="166">
        <v>0</v>
      </c>
      <c r="T115" s="166">
        <v>0</v>
      </c>
      <c r="U115" s="166">
        <f t="shared" si="1"/>
        <v>0</v>
      </c>
      <c r="V115" s="248" t="s">
        <v>1720</v>
      </c>
    </row>
    <row r="116" spans="1:22" ht="27.75" customHeight="1" x14ac:dyDescent="0.25">
      <c r="A116" s="187" t="s">
        <v>190</v>
      </c>
      <c r="B116" s="187" t="s">
        <v>483</v>
      </c>
      <c r="C116" s="193" t="s">
        <v>479</v>
      </c>
      <c r="D116" s="188" t="s">
        <v>650</v>
      </c>
      <c r="E116" s="188" t="s">
        <v>481</v>
      </c>
      <c r="F116" s="189" t="s">
        <v>1061</v>
      </c>
      <c r="G116" s="21" t="s">
        <v>634</v>
      </c>
      <c r="H116" s="190">
        <v>6221</v>
      </c>
      <c r="I116" s="190" t="s">
        <v>1437</v>
      </c>
      <c r="J116" s="191" t="s">
        <v>505</v>
      </c>
      <c r="K116" s="191" t="s">
        <v>506</v>
      </c>
      <c r="L116" s="192">
        <v>45747</v>
      </c>
      <c r="M116" s="191" t="s">
        <v>507</v>
      </c>
      <c r="N116" s="191" t="s">
        <v>508</v>
      </c>
      <c r="O116" s="192" t="s">
        <v>490</v>
      </c>
      <c r="P116" s="202">
        <v>2184</v>
      </c>
      <c r="Q116" s="22" t="s">
        <v>1302</v>
      </c>
      <c r="R116" s="194">
        <v>1</v>
      </c>
      <c r="S116" s="166">
        <v>17.850397000000001</v>
      </c>
      <c r="T116" s="166">
        <v>0</v>
      </c>
      <c r="U116" s="166">
        <f t="shared" si="1"/>
        <v>17.850397000000001</v>
      </c>
      <c r="V116" s="248" t="s">
        <v>1720</v>
      </c>
    </row>
    <row r="117" spans="1:22" ht="27.75" customHeight="1" x14ac:dyDescent="0.25">
      <c r="A117" s="187" t="s">
        <v>191</v>
      </c>
      <c r="B117" s="187" t="s">
        <v>483</v>
      </c>
      <c r="C117" s="193" t="s">
        <v>479</v>
      </c>
      <c r="D117" s="188" t="s">
        <v>650</v>
      </c>
      <c r="E117" s="188" t="s">
        <v>481</v>
      </c>
      <c r="F117" s="189" t="s">
        <v>1061</v>
      </c>
      <c r="G117" s="21" t="s">
        <v>634</v>
      </c>
      <c r="H117" s="190">
        <v>6221</v>
      </c>
      <c r="I117" s="190" t="s">
        <v>525</v>
      </c>
      <c r="J117" s="191" t="s">
        <v>505</v>
      </c>
      <c r="K117" s="191" t="s">
        <v>506</v>
      </c>
      <c r="L117" s="192">
        <v>45747</v>
      </c>
      <c r="M117" s="191" t="s">
        <v>507</v>
      </c>
      <c r="N117" s="191" t="s">
        <v>508</v>
      </c>
      <c r="O117" s="192" t="s">
        <v>490</v>
      </c>
      <c r="P117" s="202">
        <v>2184</v>
      </c>
      <c r="Q117" s="22" t="s">
        <v>595</v>
      </c>
      <c r="R117" s="194">
        <v>1</v>
      </c>
      <c r="S117" s="166">
        <v>33.406478</v>
      </c>
      <c r="T117" s="166">
        <v>0</v>
      </c>
      <c r="U117" s="166">
        <f t="shared" si="1"/>
        <v>33.406478</v>
      </c>
      <c r="V117" s="248" t="s">
        <v>1720</v>
      </c>
    </row>
    <row r="118" spans="1:22" ht="27.75" customHeight="1" x14ac:dyDescent="0.25">
      <c r="A118" s="187" t="s">
        <v>192</v>
      </c>
      <c r="B118" s="187" t="s">
        <v>483</v>
      </c>
      <c r="C118" s="193" t="s">
        <v>479</v>
      </c>
      <c r="D118" s="188" t="s">
        <v>358</v>
      </c>
      <c r="E118" s="188" t="s">
        <v>481</v>
      </c>
      <c r="F118" s="189" t="s">
        <v>1061</v>
      </c>
      <c r="G118" s="21" t="s">
        <v>634</v>
      </c>
      <c r="H118" s="190">
        <v>6221</v>
      </c>
      <c r="I118" s="190" t="s">
        <v>578</v>
      </c>
      <c r="J118" s="191" t="s">
        <v>505</v>
      </c>
      <c r="K118" s="191" t="s">
        <v>506</v>
      </c>
      <c r="L118" s="192">
        <v>45747</v>
      </c>
      <c r="M118" s="191" t="s">
        <v>507</v>
      </c>
      <c r="N118" s="191" t="s">
        <v>508</v>
      </c>
      <c r="O118" s="192" t="s">
        <v>490</v>
      </c>
      <c r="P118" s="202">
        <v>2184</v>
      </c>
      <c r="Q118" s="22" t="s">
        <v>812</v>
      </c>
      <c r="R118" s="194">
        <v>1</v>
      </c>
      <c r="S118" s="166">
        <v>-21.288160000000001</v>
      </c>
      <c r="T118" s="166">
        <v>0</v>
      </c>
      <c r="U118" s="166">
        <f t="shared" si="1"/>
        <v>-21.288160000000001</v>
      </c>
      <c r="V118" s="248" t="s">
        <v>1720</v>
      </c>
    </row>
    <row r="119" spans="1:22" ht="27.75" customHeight="1" x14ac:dyDescent="0.25">
      <c r="A119" s="187" t="s">
        <v>193</v>
      </c>
      <c r="B119" s="187" t="s">
        <v>483</v>
      </c>
      <c r="C119" s="193" t="s">
        <v>479</v>
      </c>
      <c r="D119" s="188" t="s">
        <v>651</v>
      </c>
      <c r="E119" s="188" t="s">
        <v>481</v>
      </c>
      <c r="F119" s="189" t="s">
        <v>1061</v>
      </c>
      <c r="G119" s="21" t="s">
        <v>634</v>
      </c>
      <c r="H119" s="190">
        <v>6221</v>
      </c>
      <c r="I119" s="190" t="s">
        <v>528</v>
      </c>
      <c r="J119" s="191" t="s">
        <v>505</v>
      </c>
      <c r="K119" s="191" t="s">
        <v>506</v>
      </c>
      <c r="L119" s="192">
        <v>45747</v>
      </c>
      <c r="M119" s="191" t="s">
        <v>507</v>
      </c>
      <c r="N119" s="191" t="s">
        <v>508</v>
      </c>
      <c r="O119" s="192" t="s">
        <v>490</v>
      </c>
      <c r="P119" s="202">
        <v>2184</v>
      </c>
      <c r="Q119" s="22" t="s">
        <v>598</v>
      </c>
      <c r="R119" s="194">
        <v>1</v>
      </c>
      <c r="S119" s="166">
        <v>34.593678999999995</v>
      </c>
      <c r="T119" s="166">
        <v>0</v>
      </c>
      <c r="U119" s="166">
        <f t="shared" si="1"/>
        <v>34.593678999999995</v>
      </c>
      <c r="V119" s="248" t="s">
        <v>1720</v>
      </c>
    </row>
    <row r="120" spans="1:22" ht="27.75" customHeight="1" x14ac:dyDescent="0.25">
      <c r="A120" s="187" t="s">
        <v>194</v>
      </c>
      <c r="B120" s="187" t="s">
        <v>483</v>
      </c>
      <c r="C120" s="193" t="s">
        <v>479</v>
      </c>
      <c r="D120" s="188" t="s">
        <v>651</v>
      </c>
      <c r="E120" s="188" t="s">
        <v>481</v>
      </c>
      <c r="F120" s="189" t="s">
        <v>1061</v>
      </c>
      <c r="G120" s="21" t="s">
        <v>634</v>
      </c>
      <c r="H120" s="190">
        <v>6221</v>
      </c>
      <c r="I120" s="190" t="s">
        <v>529</v>
      </c>
      <c r="J120" s="191" t="s">
        <v>505</v>
      </c>
      <c r="K120" s="191" t="s">
        <v>506</v>
      </c>
      <c r="L120" s="192">
        <v>45747</v>
      </c>
      <c r="M120" s="191" t="s">
        <v>507</v>
      </c>
      <c r="N120" s="191" t="s">
        <v>508</v>
      </c>
      <c r="O120" s="192" t="s">
        <v>490</v>
      </c>
      <c r="P120" s="202">
        <v>2184</v>
      </c>
      <c r="Q120" s="22" t="s">
        <v>599</v>
      </c>
      <c r="R120" s="194">
        <v>1</v>
      </c>
      <c r="S120" s="166">
        <v>36.903119000000004</v>
      </c>
      <c r="T120" s="166">
        <v>0</v>
      </c>
      <c r="U120" s="166">
        <f t="shared" si="1"/>
        <v>36.903119000000004</v>
      </c>
      <c r="V120" s="248" t="s">
        <v>1720</v>
      </c>
    </row>
    <row r="121" spans="1:22" ht="27.75" customHeight="1" x14ac:dyDescent="0.25">
      <c r="A121" s="187" t="s">
        <v>195</v>
      </c>
      <c r="B121" s="187" t="s">
        <v>483</v>
      </c>
      <c r="C121" s="193" t="s">
        <v>479</v>
      </c>
      <c r="D121" s="188" t="s">
        <v>651</v>
      </c>
      <c r="E121" s="188" t="s">
        <v>481</v>
      </c>
      <c r="F121" s="189" t="s">
        <v>1061</v>
      </c>
      <c r="G121" s="21" t="s">
        <v>634</v>
      </c>
      <c r="H121" s="190">
        <v>6221</v>
      </c>
      <c r="I121" s="190" t="s">
        <v>573</v>
      </c>
      <c r="J121" s="191" t="s">
        <v>505</v>
      </c>
      <c r="K121" s="191" t="s">
        <v>506</v>
      </c>
      <c r="L121" s="192">
        <v>45747</v>
      </c>
      <c r="M121" s="191" t="s">
        <v>507</v>
      </c>
      <c r="N121" s="191" t="s">
        <v>508</v>
      </c>
      <c r="O121" s="192" t="s">
        <v>490</v>
      </c>
      <c r="P121" s="202">
        <v>2184</v>
      </c>
      <c r="Q121" s="22" t="s">
        <v>622</v>
      </c>
      <c r="R121" s="194">
        <v>1</v>
      </c>
      <c r="S121" s="166">
        <v>5.1879400000000002</v>
      </c>
      <c r="T121" s="166">
        <v>0</v>
      </c>
      <c r="U121" s="166">
        <f t="shared" si="1"/>
        <v>5.1879400000000002</v>
      </c>
      <c r="V121" s="248" t="s">
        <v>1720</v>
      </c>
    </row>
    <row r="122" spans="1:22" ht="27.75" customHeight="1" x14ac:dyDescent="0.25">
      <c r="A122" s="187" t="s">
        <v>196</v>
      </c>
      <c r="B122" s="187" t="s">
        <v>483</v>
      </c>
      <c r="C122" s="193" t="s">
        <v>479</v>
      </c>
      <c r="D122" s="188" t="s">
        <v>358</v>
      </c>
      <c r="E122" s="188" t="s">
        <v>481</v>
      </c>
      <c r="F122" s="189" t="s">
        <v>1051</v>
      </c>
      <c r="G122" s="21" t="s">
        <v>634</v>
      </c>
      <c r="H122" s="190">
        <v>6223</v>
      </c>
      <c r="I122" s="190" t="s">
        <v>670</v>
      </c>
      <c r="J122" s="191" t="s">
        <v>505</v>
      </c>
      <c r="K122" s="191" t="s">
        <v>506</v>
      </c>
      <c r="L122" s="192">
        <v>45747</v>
      </c>
      <c r="M122" s="191" t="s">
        <v>507</v>
      </c>
      <c r="N122" s="191" t="s">
        <v>508</v>
      </c>
      <c r="O122" s="192" t="s">
        <v>490</v>
      </c>
      <c r="P122" s="202">
        <v>2184</v>
      </c>
      <c r="Q122" s="22" t="s">
        <v>689</v>
      </c>
      <c r="R122" s="194">
        <v>1</v>
      </c>
      <c r="S122" s="166">
        <v>9.7971000000000003E-2</v>
      </c>
      <c r="T122" s="166">
        <v>0</v>
      </c>
      <c r="U122" s="166">
        <f t="shared" si="1"/>
        <v>9.7971000000000003E-2</v>
      </c>
      <c r="V122" s="248" t="s">
        <v>1720</v>
      </c>
    </row>
    <row r="123" spans="1:22" ht="27.75" customHeight="1" x14ac:dyDescent="0.25">
      <c r="A123" s="187" t="s">
        <v>197</v>
      </c>
      <c r="B123" s="187" t="s">
        <v>483</v>
      </c>
      <c r="C123" s="193" t="s">
        <v>479</v>
      </c>
      <c r="D123" s="188" t="s">
        <v>651</v>
      </c>
      <c r="E123" s="188" t="s">
        <v>481</v>
      </c>
      <c r="F123" s="189" t="s">
        <v>1061</v>
      </c>
      <c r="G123" s="21" t="s">
        <v>634</v>
      </c>
      <c r="H123" s="190">
        <v>6221</v>
      </c>
      <c r="I123" s="190" t="s">
        <v>671</v>
      </c>
      <c r="J123" s="191" t="s">
        <v>505</v>
      </c>
      <c r="K123" s="191" t="s">
        <v>506</v>
      </c>
      <c r="L123" s="192">
        <v>45747</v>
      </c>
      <c r="M123" s="191" t="s">
        <v>507</v>
      </c>
      <c r="N123" s="191" t="s">
        <v>508</v>
      </c>
      <c r="O123" s="192" t="s">
        <v>490</v>
      </c>
      <c r="P123" s="202">
        <v>2184</v>
      </c>
      <c r="Q123" s="22" t="s">
        <v>623</v>
      </c>
      <c r="R123" s="194">
        <v>1</v>
      </c>
      <c r="S123" s="166">
        <v>23.658719999999999</v>
      </c>
      <c r="T123" s="166">
        <v>0</v>
      </c>
      <c r="U123" s="166">
        <f t="shared" si="1"/>
        <v>23.658719999999999</v>
      </c>
      <c r="V123" s="248" t="s">
        <v>1720</v>
      </c>
    </row>
    <row r="124" spans="1:22" ht="27.75" customHeight="1" x14ac:dyDescent="0.25">
      <c r="A124" s="187" t="s">
        <v>198</v>
      </c>
      <c r="B124" s="187" t="s">
        <v>483</v>
      </c>
      <c r="C124" s="193" t="s">
        <v>479</v>
      </c>
      <c r="D124" s="188" t="s">
        <v>651</v>
      </c>
      <c r="E124" s="188" t="s">
        <v>481</v>
      </c>
      <c r="F124" s="189" t="s">
        <v>1061</v>
      </c>
      <c r="G124" s="21" t="s">
        <v>634</v>
      </c>
      <c r="H124" s="190">
        <v>6221</v>
      </c>
      <c r="I124" s="190" t="s">
        <v>574</v>
      </c>
      <c r="J124" s="191" t="s">
        <v>505</v>
      </c>
      <c r="K124" s="191" t="s">
        <v>506</v>
      </c>
      <c r="L124" s="192">
        <v>45747</v>
      </c>
      <c r="M124" s="191" t="s">
        <v>507</v>
      </c>
      <c r="N124" s="191" t="s">
        <v>508</v>
      </c>
      <c r="O124" s="192" t="s">
        <v>490</v>
      </c>
      <c r="P124" s="202">
        <v>2184</v>
      </c>
      <c r="Q124" s="22" t="s">
        <v>1719</v>
      </c>
      <c r="R124" s="194">
        <v>1</v>
      </c>
      <c r="S124" s="166">
        <v>2.2720000000000004E-2</v>
      </c>
      <c r="T124" s="166">
        <v>0</v>
      </c>
      <c r="U124" s="166">
        <f t="shared" si="1"/>
        <v>2.2720000000000004E-2</v>
      </c>
      <c r="V124" s="248" t="s">
        <v>1720</v>
      </c>
    </row>
    <row r="125" spans="1:22" ht="27.75" customHeight="1" x14ac:dyDescent="0.25">
      <c r="A125" s="187" t="s">
        <v>199</v>
      </c>
      <c r="B125" s="187" t="s">
        <v>483</v>
      </c>
      <c r="C125" s="193" t="s">
        <v>479</v>
      </c>
      <c r="D125" s="188" t="s">
        <v>358</v>
      </c>
      <c r="E125" s="188" t="s">
        <v>481</v>
      </c>
      <c r="F125" s="189" t="s">
        <v>1061</v>
      </c>
      <c r="G125" s="21" t="s">
        <v>634</v>
      </c>
      <c r="H125" s="190">
        <v>6221</v>
      </c>
      <c r="I125" s="190" t="s">
        <v>543</v>
      </c>
      <c r="J125" s="191" t="s">
        <v>505</v>
      </c>
      <c r="K125" s="191" t="s">
        <v>506</v>
      </c>
      <c r="L125" s="192">
        <v>45747</v>
      </c>
      <c r="M125" s="191" t="s">
        <v>507</v>
      </c>
      <c r="N125" s="191" t="s">
        <v>508</v>
      </c>
      <c r="O125" s="192" t="s">
        <v>490</v>
      </c>
      <c r="P125" s="202">
        <v>2184</v>
      </c>
      <c r="Q125" s="22" t="s">
        <v>690</v>
      </c>
      <c r="R125" s="194">
        <v>1</v>
      </c>
      <c r="S125" s="166">
        <v>14.442129999999999</v>
      </c>
      <c r="T125" s="166">
        <v>0</v>
      </c>
      <c r="U125" s="166">
        <f t="shared" si="1"/>
        <v>14.442129999999999</v>
      </c>
      <c r="V125" s="248" t="s">
        <v>1720</v>
      </c>
    </row>
    <row r="126" spans="1:22" ht="27.75" customHeight="1" x14ac:dyDescent="0.25">
      <c r="A126" s="187" t="s">
        <v>200</v>
      </c>
      <c r="B126" s="187" t="s">
        <v>483</v>
      </c>
      <c r="C126" s="193" t="s">
        <v>479</v>
      </c>
      <c r="D126" s="188" t="s">
        <v>358</v>
      </c>
      <c r="E126" s="188" t="s">
        <v>481</v>
      </c>
      <c r="F126" s="189" t="s">
        <v>1061</v>
      </c>
      <c r="G126" s="21" t="s">
        <v>634</v>
      </c>
      <c r="H126" s="190">
        <v>6221</v>
      </c>
      <c r="I126" s="190" t="s">
        <v>553</v>
      </c>
      <c r="J126" s="191" t="s">
        <v>505</v>
      </c>
      <c r="K126" s="191" t="s">
        <v>506</v>
      </c>
      <c r="L126" s="192">
        <v>45747</v>
      </c>
      <c r="M126" s="191" t="s">
        <v>507</v>
      </c>
      <c r="N126" s="191" t="s">
        <v>508</v>
      </c>
      <c r="O126" s="192" t="s">
        <v>490</v>
      </c>
      <c r="P126" s="202">
        <v>2184</v>
      </c>
      <c r="Q126" s="22" t="s">
        <v>813</v>
      </c>
      <c r="R126" s="194">
        <v>1</v>
      </c>
      <c r="S126" s="166">
        <v>14.126325000000001</v>
      </c>
      <c r="T126" s="166">
        <v>0</v>
      </c>
      <c r="U126" s="166">
        <f t="shared" si="1"/>
        <v>14.126325000000001</v>
      </c>
      <c r="V126" s="248" t="s">
        <v>1720</v>
      </c>
    </row>
    <row r="127" spans="1:22" ht="27.75" customHeight="1" x14ac:dyDescent="0.25">
      <c r="A127" s="187" t="s">
        <v>201</v>
      </c>
      <c r="B127" s="187" t="s">
        <v>483</v>
      </c>
      <c r="C127" s="193" t="s">
        <v>479</v>
      </c>
      <c r="D127" s="188" t="s">
        <v>358</v>
      </c>
      <c r="E127" s="188" t="s">
        <v>481</v>
      </c>
      <c r="F127" s="189" t="s">
        <v>1061</v>
      </c>
      <c r="G127" s="21" t="s">
        <v>634</v>
      </c>
      <c r="H127" s="190">
        <v>6221</v>
      </c>
      <c r="I127" s="190" t="s">
        <v>552</v>
      </c>
      <c r="J127" s="191" t="s">
        <v>505</v>
      </c>
      <c r="K127" s="191" t="s">
        <v>506</v>
      </c>
      <c r="L127" s="192">
        <v>45747</v>
      </c>
      <c r="M127" s="191" t="s">
        <v>507</v>
      </c>
      <c r="N127" s="191" t="s">
        <v>508</v>
      </c>
      <c r="O127" s="192" t="s">
        <v>490</v>
      </c>
      <c r="P127" s="202">
        <v>2184</v>
      </c>
      <c r="Q127" s="22" t="s">
        <v>814</v>
      </c>
      <c r="R127" s="194">
        <v>1</v>
      </c>
      <c r="S127" s="166">
        <v>14.451719999999998</v>
      </c>
      <c r="T127" s="166">
        <v>0</v>
      </c>
      <c r="U127" s="166">
        <f t="shared" si="1"/>
        <v>14.451719999999998</v>
      </c>
      <c r="V127" s="248" t="s">
        <v>1720</v>
      </c>
    </row>
    <row r="128" spans="1:22" ht="27.75" customHeight="1" x14ac:dyDescent="0.25">
      <c r="A128" s="187" t="s">
        <v>202</v>
      </c>
      <c r="B128" s="187" t="s">
        <v>483</v>
      </c>
      <c r="C128" s="193" t="s">
        <v>479</v>
      </c>
      <c r="D128" s="188" t="s">
        <v>358</v>
      </c>
      <c r="E128" s="188" t="s">
        <v>481</v>
      </c>
      <c r="F128" s="189" t="s">
        <v>1061</v>
      </c>
      <c r="G128" s="21" t="s">
        <v>634</v>
      </c>
      <c r="H128" s="190">
        <v>6221</v>
      </c>
      <c r="I128" s="190" t="s">
        <v>576</v>
      </c>
      <c r="J128" s="191" t="s">
        <v>505</v>
      </c>
      <c r="K128" s="191" t="s">
        <v>506</v>
      </c>
      <c r="L128" s="192">
        <v>45747</v>
      </c>
      <c r="M128" s="191" t="s">
        <v>507</v>
      </c>
      <c r="N128" s="191" t="s">
        <v>508</v>
      </c>
      <c r="O128" s="192" t="s">
        <v>490</v>
      </c>
      <c r="P128" s="202">
        <v>2184</v>
      </c>
      <c r="Q128" s="22" t="s">
        <v>815</v>
      </c>
      <c r="R128" s="194">
        <v>1</v>
      </c>
      <c r="S128" s="166">
        <v>22.628270000000004</v>
      </c>
      <c r="T128" s="166">
        <v>0</v>
      </c>
      <c r="U128" s="166">
        <f t="shared" si="1"/>
        <v>22.628270000000004</v>
      </c>
      <c r="V128" s="248" t="s">
        <v>1720</v>
      </c>
    </row>
    <row r="129" spans="1:22" ht="27.75" customHeight="1" x14ac:dyDescent="0.25">
      <c r="A129" s="187" t="s">
        <v>203</v>
      </c>
      <c r="B129" s="187" t="s">
        <v>483</v>
      </c>
      <c r="C129" s="193" t="s">
        <v>479</v>
      </c>
      <c r="D129" s="188" t="s">
        <v>651</v>
      </c>
      <c r="E129" s="188" t="s">
        <v>481</v>
      </c>
      <c r="F129" s="189" t="s">
        <v>1061</v>
      </c>
      <c r="G129" s="21" t="s">
        <v>634</v>
      </c>
      <c r="H129" s="190">
        <v>6221</v>
      </c>
      <c r="I129" s="190" t="s">
        <v>577</v>
      </c>
      <c r="J129" s="191" t="s">
        <v>505</v>
      </c>
      <c r="K129" s="191" t="s">
        <v>506</v>
      </c>
      <c r="L129" s="192">
        <v>45747</v>
      </c>
      <c r="M129" s="191" t="s">
        <v>507</v>
      </c>
      <c r="N129" s="191" t="s">
        <v>508</v>
      </c>
      <c r="O129" s="192" t="s">
        <v>490</v>
      </c>
      <c r="P129" s="202">
        <v>2184</v>
      </c>
      <c r="Q129" s="22" t="s">
        <v>1442</v>
      </c>
      <c r="R129" s="194">
        <v>1</v>
      </c>
      <c r="S129" s="166">
        <v>0.73170000000000002</v>
      </c>
      <c r="T129" s="166">
        <v>0</v>
      </c>
      <c r="U129" s="166">
        <f t="shared" si="1"/>
        <v>0.73170000000000002</v>
      </c>
      <c r="V129" s="248" t="s">
        <v>1720</v>
      </c>
    </row>
    <row r="130" spans="1:22" ht="27.75" customHeight="1" x14ac:dyDescent="0.25">
      <c r="A130" s="187" t="s">
        <v>204</v>
      </c>
      <c r="B130" s="187" t="s">
        <v>483</v>
      </c>
      <c r="C130" s="193" t="s">
        <v>475</v>
      </c>
      <c r="D130" s="188" t="s">
        <v>650</v>
      </c>
      <c r="E130" s="188" t="s">
        <v>476</v>
      </c>
      <c r="F130" s="189" t="s">
        <v>973</v>
      </c>
      <c r="G130" s="21" t="s">
        <v>643</v>
      </c>
      <c r="H130" s="190">
        <v>6112</v>
      </c>
      <c r="I130" s="190" t="s">
        <v>556</v>
      </c>
      <c r="J130" s="191" t="s">
        <v>505</v>
      </c>
      <c r="K130" s="191" t="s">
        <v>506</v>
      </c>
      <c r="L130" s="192">
        <v>45747</v>
      </c>
      <c r="M130" s="191" t="s">
        <v>507</v>
      </c>
      <c r="N130" s="191" t="s">
        <v>508</v>
      </c>
      <c r="O130" s="192" t="s">
        <v>490</v>
      </c>
      <c r="P130" s="202">
        <v>2184</v>
      </c>
      <c r="Q130" s="22" t="s">
        <v>613</v>
      </c>
      <c r="R130" s="194">
        <v>1</v>
      </c>
      <c r="S130" s="166">
        <v>6.4196799999999996</v>
      </c>
      <c r="T130" s="166">
        <v>0</v>
      </c>
      <c r="U130" s="166">
        <f t="shared" si="1"/>
        <v>6.4196799999999996</v>
      </c>
      <c r="V130" s="248" t="s">
        <v>1720</v>
      </c>
    </row>
    <row r="131" spans="1:22" ht="27.75" customHeight="1" x14ac:dyDescent="0.25">
      <c r="A131" s="187" t="s">
        <v>205</v>
      </c>
      <c r="B131" s="187" t="s">
        <v>483</v>
      </c>
      <c r="C131" s="193" t="s">
        <v>479</v>
      </c>
      <c r="D131" s="188" t="s">
        <v>358</v>
      </c>
      <c r="E131" s="188" t="s">
        <v>481</v>
      </c>
      <c r="F131" s="189" t="s">
        <v>1061</v>
      </c>
      <c r="G131" s="21" t="s">
        <v>645</v>
      </c>
      <c r="H131" s="190">
        <v>6221</v>
      </c>
      <c r="I131" s="190" t="s">
        <v>562</v>
      </c>
      <c r="J131" s="191" t="s">
        <v>505</v>
      </c>
      <c r="K131" s="191" t="s">
        <v>506</v>
      </c>
      <c r="L131" s="192">
        <v>45747</v>
      </c>
      <c r="M131" s="191" t="s">
        <v>507</v>
      </c>
      <c r="N131" s="191" t="s">
        <v>508</v>
      </c>
      <c r="O131" s="192" t="s">
        <v>490</v>
      </c>
      <c r="P131" s="202">
        <v>2184</v>
      </c>
      <c r="Q131" s="22" t="s">
        <v>617</v>
      </c>
      <c r="R131" s="194">
        <v>1</v>
      </c>
      <c r="S131" s="166">
        <v>2.6999999999999996E-2</v>
      </c>
      <c r="T131" s="166">
        <v>0</v>
      </c>
      <c r="U131" s="166">
        <f t="shared" si="1"/>
        <v>2.6999999999999996E-2</v>
      </c>
      <c r="V131" s="248" t="s">
        <v>1720</v>
      </c>
    </row>
    <row r="132" spans="1:22" ht="27.75" customHeight="1" x14ac:dyDescent="0.25">
      <c r="A132" s="187" t="s">
        <v>206</v>
      </c>
      <c r="B132" s="187" t="s">
        <v>483</v>
      </c>
      <c r="C132" s="193" t="s">
        <v>479</v>
      </c>
      <c r="D132" s="188" t="s">
        <v>650</v>
      </c>
      <c r="E132" s="188" t="s">
        <v>481</v>
      </c>
      <c r="F132" s="189" t="s">
        <v>1051</v>
      </c>
      <c r="G132" s="21" t="s">
        <v>645</v>
      </c>
      <c r="H132" s="190">
        <v>6223</v>
      </c>
      <c r="I132" s="190" t="s">
        <v>561</v>
      </c>
      <c r="J132" s="191" t="s">
        <v>505</v>
      </c>
      <c r="K132" s="191" t="s">
        <v>506</v>
      </c>
      <c r="L132" s="192">
        <v>45747</v>
      </c>
      <c r="M132" s="191" t="s">
        <v>507</v>
      </c>
      <c r="N132" s="191" t="s">
        <v>508</v>
      </c>
      <c r="O132" s="192" t="s">
        <v>490</v>
      </c>
      <c r="P132" s="202">
        <v>2184</v>
      </c>
      <c r="Q132" s="22" t="s">
        <v>616</v>
      </c>
      <c r="R132" s="194">
        <v>1</v>
      </c>
      <c r="S132" s="166">
        <v>1.989908</v>
      </c>
      <c r="T132" s="166">
        <v>0</v>
      </c>
      <c r="U132" s="166">
        <f t="shared" si="1"/>
        <v>1.989908</v>
      </c>
      <c r="V132" s="248" t="s">
        <v>1720</v>
      </c>
    </row>
    <row r="133" spans="1:22" ht="27.75" customHeight="1" x14ac:dyDescent="0.25">
      <c r="A133" s="187" t="s">
        <v>207</v>
      </c>
      <c r="B133" s="187" t="s">
        <v>483</v>
      </c>
      <c r="C133" s="193" t="s">
        <v>473</v>
      </c>
      <c r="D133" s="188" t="s">
        <v>358</v>
      </c>
      <c r="E133" s="188" t="s">
        <v>500</v>
      </c>
      <c r="F133" s="189" t="s">
        <v>901</v>
      </c>
      <c r="G133" s="21" t="s">
        <v>642</v>
      </c>
      <c r="H133" s="190">
        <v>5232</v>
      </c>
      <c r="I133" s="190" t="s">
        <v>548</v>
      </c>
      <c r="J133" s="191" t="s">
        <v>505</v>
      </c>
      <c r="K133" s="191" t="s">
        <v>506</v>
      </c>
      <c r="L133" s="192">
        <v>45747</v>
      </c>
      <c r="M133" s="191" t="s">
        <v>507</v>
      </c>
      <c r="N133" s="191" t="s">
        <v>508</v>
      </c>
      <c r="O133" s="192" t="s">
        <v>490</v>
      </c>
      <c r="P133" s="202">
        <v>2184</v>
      </c>
      <c r="Q133" s="22" t="s">
        <v>1821</v>
      </c>
      <c r="R133" s="194">
        <v>1</v>
      </c>
      <c r="S133" s="166">
        <v>8.7910540000000008</v>
      </c>
      <c r="T133" s="166">
        <v>0</v>
      </c>
      <c r="U133" s="166">
        <f t="shared" si="1"/>
        <v>8.7910540000000008</v>
      </c>
      <c r="V133" s="248" t="s">
        <v>1720</v>
      </c>
    </row>
    <row r="134" spans="1:22" ht="27.75" customHeight="1" x14ac:dyDescent="0.25">
      <c r="A134" s="187" t="s">
        <v>208</v>
      </c>
      <c r="B134" s="187" t="s">
        <v>483</v>
      </c>
      <c r="C134" s="193" t="s">
        <v>473</v>
      </c>
      <c r="D134" s="188" t="s">
        <v>358</v>
      </c>
      <c r="E134" s="188" t="s">
        <v>500</v>
      </c>
      <c r="F134" s="189" t="s">
        <v>901</v>
      </c>
      <c r="G134" s="21" t="s">
        <v>642</v>
      </c>
      <c r="H134" s="190">
        <v>5232</v>
      </c>
      <c r="I134" s="190" t="s">
        <v>532</v>
      </c>
      <c r="J134" s="191" t="s">
        <v>505</v>
      </c>
      <c r="K134" s="191" t="s">
        <v>506</v>
      </c>
      <c r="L134" s="192">
        <v>45747</v>
      </c>
      <c r="M134" s="191" t="s">
        <v>507</v>
      </c>
      <c r="N134" s="191" t="s">
        <v>508</v>
      </c>
      <c r="O134" s="192" t="s">
        <v>490</v>
      </c>
      <c r="P134" s="202">
        <v>2184</v>
      </c>
      <c r="Q134" s="22" t="s">
        <v>1822</v>
      </c>
      <c r="R134" s="194">
        <v>1</v>
      </c>
      <c r="S134" s="166">
        <v>8.7426259999999996</v>
      </c>
      <c r="T134" s="166">
        <v>0</v>
      </c>
      <c r="U134" s="166">
        <f t="shared" si="1"/>
        <v>8.7426259999999996</v>
      </c>
      <c r="V134" s="248" t="s">
        <v>1720</v>
      </c>
    </row>
    <row r="135" spans="1:22" ht="27.75" customHeight="1" x14ac:dyDescent="0.25">
      <c r="A135" s="187" t="s">
        <v>209</v>
      </c>
      <c r="B135" s="187" t="s">
        <v>483</v>
      </c>
      <c r="C135" s="193" t="s">
        <v>473</v>
      </c>
      <c r="D135" s="188" t="s">
        <v>358</v>
      </c>
      <c r="E135" s="188" t="s">
        <v>500</v>
      </c>
      <c r="F135" s="189" t="s">
        <v>901</v>
      </c>
      <c r="G135" s="21" t="s">
        <v>642</v>
      </c>
      <c r="H135" s="190">
        <v>5232</v>
      </c>
      <c r="I135" s="190" t="s">
        <v>549</v>
      </c>
      <c r="J135" s="191" t="s">
        <v>505</v>
      </c>
      <c r="K135" s="191" t="s">
        <v>506</v>
      </c>
      <c r="L135" s="192">
        <v>45747</v>
      </c>
      <c r="M135" s="191" t="s">
        <v>507</v>
      </c>
      <c r="N135" s="191" t="s">
        <v>508</v>
      </c>
      <c r="O135" s="192" t="s">
        <v>490</v>
      </c>
      <c r="P135" s="202">
        <v>2184</v>
      </c>
      <c r="Q135" s="22" t="s">
        <v>1823</v>
      </c>
      <c r="R135" s="194">
        <v>1</v>
      </c>
      <c r="S135" s="166">
        <v>14.019434</v>
      </c>
      <c r="T135" s="166">
        <v>0</v>
      </c>
      <c r="U135" s="166">
        <f t="shared" si="1"/>
        <v>14.019434</v>
      </c>
      <c r="V135" s="248" t="s">
        <v>1720</v>
      </c>
    </row>
    <row r="136" spans="1:22" ht="27.75" customHeight="1" x14ac:dyDescent="0.25">
      <c r="A136" s="187" t="s">
        <v>210</v>
      </c>
      <c r="B136" s="187" t="s">
        <v>483</v>
      </c>
      <c r="C136" s="193" t="s">
        <v>479</v>
      </c>
      <c r="D136" s="188" t="s">
        <v>358</v>
      </c>
      <c r="E136" s="188" t="s">
        <v>480</v>
      </c>
      <c r="F136" s="189" t="s">
        <v>1063</v>
      </c>
      <c r="G136" s="21" t="s">
        <v>794</v>
      </c>
      <c r="H136" s="190">
        <v>6211</v>
      </c>
      <c r="I136" s="190" t="s">
        <v>575</v>
      </c>
      <c r="J136" s="191" t="s">
        <v>505</v>
      </c>
      <c r="K136" s="191" t="s">
        <v>506</v>
      </c>
      <c r="L136" s="192">
        <v>45747</v>
      </c>
      <c r="M136" s="191" t="s">
        <v>507</v>
      </c>
      <c r="N136" s="191" t="s">
        <v>508</v>
      </c>
      <c r="O136" s="192" t="s">
        <v>490</v>
      </c>
      <c r="P136" s="202">
        <v>2184</v>
      </c>
      <c r="Q136" s="22" t="s">
        <v>1824</v>
      </c>
      <c r="R136" s="194">
        <v>1</v>
      </c>
      <c r="S136" s="166">
        <v>20.820522</v>
      </c>
      <c r="T136" s="166">
        <v>0</v>
      </c>
      <c r="U136" s="166">
        <f t="shared" si="1"/>
        <v>20.820522</v>
      </c>
      <c r="V136" s="248" t="s">
        <v>1720</v>
      </c>
    </row>
    <row r="137" spans="1:22" ht="27.75" customHeight="1" x14ac:dyDescent="0.25">
      <c r="A137" s="187" t="s">
        <v>211</v>
      </c>
      <c r="B137" s="187" t="s">
        <v>483</v>
      </c>
      <c r="C137" s="193" t="s">
        <v>479</v>
      </c>
      <c r="D137" s="188" t="s">
        <v>358</v>
      </c>
      <c r="E137" s="188" t="s">
        <v>480</v>
      </c>
      <c r="F137" s="189" t="s">
        <v>1063</v>
      </c>
      <c r="G137" s="21" t="s">
        <v>794</v>
      </c>
      <c r="H137" s="190">
        <v>6211</v>
      </c>
      <c r="I137" s="190" t="s">
        <v>558</v>
      </c>
      <c r="J137" s="191" t="s">
        <v>505</v>
      </c>
      <c r="K137" s="191" t="s">
        <v>506</v>
      </c>
      <c r="L137" s="192">
        <v>45747</v>
      </c>
      <c r="M137" s="191" t="s">
        <v>507</v>
      </c>
      <c r="N137" s="191" t="s">
        <v>508</v>
      </c>
      <c r="O137" s="192" t="s">
        <v>490</v>
      </c>
      <c r="P137" s="202">
        <v>2184</v>
      </c>
      <c r="Q137" s="22" t="s">
        <v>1303</v>
      </c>
      <c r="R137" s="194">
        <v>1</v>
      </c>
      <c r="S137" s="166">
        <v>13.379669999999999</v>
      </c>
      <c r="T137" s="166">
        <v>0</v>
      </c>
      <c r="U137" s="166">
        <f t="shared" si="1"/>
        <v>13.379669999999999</v>
      </c>
      <c r="V137" s="248" t="s">
        <v>1720</v>
      </c>
    </row>
    <row r="138" spans="1:22" ht="27.75" customHeight="1" x14ac:dyDescent="0.25">
      <c r="A138" s="187" t="s">
        <v>212</v>
      </c>
      <c r="B138" s="187" t="s">
        <v>483</v>
      </c>
      <c r="C138" s="193" t="s">
        <v>479</v>
      </c>
      <c r="D138" s="188" t="s">
        <v>358</v>
      </c>
      <c r="E138" s="188" t="s">
        <v>480</v>
      </c>
      <c r="F138" s="189" t="s">
        <v>1063</v>
      </c>
      <c r="G138" s="21" t="s">
        <v>795</v>
      </c>
      <c r="H138" s="190">
        <v>6211</v>
      </c>
      <c r="I138" s="190" t="s">
        <v>559</v>
      </c>
      <c r="J138" s="191" t="s">
        <v>505</v>
      </c>
      <c r="K138" s="191" t="s">
        <v>506</v>
      </c>
      <c r="L138" s="192">
        <v>45747</v>
      </c>
      <c r="M138" s="191" t="s">
        <v>507</v>
      </c>
      <c r="N138" s="191" t="s">
        <v>508</v>
      </c>
      <c r="O138" s="192" t="s">
        <v>490</v>
      </c>
      <c r="P138" s="202">
        <v>2184</v>
      </c>
      <c r="Q138" s="22" t="s">
        <v>614</v>
      </c>
      <c r="R138" s="194">
        <v>1</v>
      </c>
      <c r="S138" s="166">
        <v>9.4213000000000005E-2</v>
      </c>
      <c r="T138" s="166">
        <v>0</v>
      </c>
      <c r="U138" s="166">
        <f t="shared" si="1"/>
        <v>9.4213000000000005E-2</v>
      </c>
      <c r="V138" s="248" t="s">
        <v>1720</v>
      </c>
    </row>
    <row r="139" spans="1:22" ht="27.75" customHeight="1" x14ac:dyDescent="0.25">
      <c r="A139" s="187" t="s">
        <v>213</v>
      </c>
      <c r="B139" s="187" t="s">
        <v>483</v>
      </c>
      <c r="C139" s="193" t="s">
        <v>479</v>
      </c>
      <c r="D139" s="188" t="s">
        <v>650</v>
      </c>
      <c r="E139" s="188" t="s">
        <v>481</v>
      </c>
      <c r="F139" s="189" t="s">
        <v>1061</v>
      </c>
      <c r="G139" s="21" t="s">
        <v>661</v>
      </c>
      <c r="H139" s="190">
        <v>6221</v>
      </c>
      <c r="I139" s="190" t="s">
        <v>509</v>
      </c>
      <c r="J139" s="191" t="s">
        <v>505</v>
      </c>
      <c r="K139" s="191" t="s">
        <v>506</v>
      </c>
      <c r="L139" s="192">
        <v>45747</v>
      </c>
      <c r="M139" s="191" t="s">
        <v>507</v>
      </c>
      <c r="N139" s="191" t="s">
        <v>508</v>
      </c>
      <c r="O139" s="192" t="s">
        <v>490</v>
      </c>
      <c r="P139" s="202">
        <v>2184</v>
      </c>
      <c r="Q139" s="22" t="s">
        <v>691</v>
      </c>
      <c r="R139" s="194">
        <v>1</v>
      </c>
      <c r="S139" s="166">
        <v>8.5371999999999986</v>
      </c>
      <c r="T139" s="166">
        <v>0</v>
      </c>
      <c r="U139" s="166">
        <f t="shared" si="1"/>
        <v>8.5371999999999986</v>
      </c>
      <c r="V139" s="248" t="s">
        <v>1720</v>
      </c>
    </row>
    <row r="140" spans="1:22" ht="27.75" customHeight="1" x14ac:dyDescent="0.25">
      <c r="A140" s="187" t="s">
        <v>214</v>
      </c>
      <c r="B140" s="187" t="s">
        <v>483</v>
      </c>
      <c r="C140" s="193" t="s">
        <v>475</v>
      </c>
      <c r="D140" s="188" t="s">
        <v>650</v>
      </c>
      <c r="E140" s="188" t="s">
        <v>476</v>
      </c>
      <c r="F140" s="189" t="s">
        <v>973</v>
      </c>
      <c r="G140" s="21" t="s">
        <v>644</v>
      </c>
      <c r="H140" s="190">
        <v>6112</v>
      </c>
      <c r="I140" s="190" t="s">
        <v>560</v>
      </c>
      <c r="J140" s="191" t="s">
        <v>505</v>
      </c>
      <c r="K140" s="191" t="s">
        <v>506</v>
      </c>
      <c r="L140" s="192">
        <v>45747</v>
      </c>
      <c r="M140" s="191" t="s">
        <v>507</v>
      </c>
      <c r="N140" s="191" t="s">
        <v>508</v>
      </c>
      <c r="O140" s="192" t="s">
        <v>490</v>
      </c>
      <c r="P140" s="202">
        <v>2184</v>
      </c>
      <c r="Q140" s="22" t="s">
        <v>615</v>
      </c>
      <c r="R140" s="194">
        <v>1</v>
      </c>
      <c r="S140" s="166">
        <v>1.7778970000000001</v>
      </c>
      <c r="T140" s="166">
        <v>0</v>
      </c>
      <c r="U140" s="166">
        <f t="shared" si="1"/>
        <v>1.7778970000000001</v>
      </c>
      <c r="V140" s="248" t="s">
        <v>1720</v>
      </c>
    </row>
    <row r="141" spans="1:22" ht="27.75" customHeight="1" x14ac:dyDescent="0.25">
      <c r="A141" s="187" t="s">
        <v>215</v>
      </c>
      <c r="B141" s="187" t="s">
        <v>483</v>
      </c>
      <c r="C141" s="193" t="s">
        <v>475</v>
      </c>
      <c r="D141" s="188" t="s">
        <v>358</v>
      </c>
      <c r="E141" s="188" t="s">
        <v>476</v>
      </c>
      <c r="F141" s="189" t="s">
        <v>973</v>
      </c>
      <c r="G141" s="21" t="s">
        <v>644</v>
      </c>
      <c r="H141" s="190">
        <v>6112</v>
      </c>
      <c r="I141" s="190" t="s">
        <v>548</v>
      </c>
      <c r="J141" s="191" t="s">
        <v>505</v>
      </c>
      <c r="K141" s="191" t="s">
        <v>506</v>
      </c>
      <c r="L141" s="192">
        <v>45747</v>
      </c>
      <c r="M141" s="191" t="s">
        <v>507</v>
      </c>
      <c r="N141" s="191" t="s">
        <v>508</v>
      </c>
      <c r="O141" s="192" t="s">
        <v>490</v>
      </c>
      <c r="P141" s="202">
        <v>2184</v>
      </c>
      <c r="Q141" s="22" t="s">
        <v>609</v>
      </c>
      <c r="R141" s="194">
        <v>1</v>
      </c>
      <c r="S141" s="166">
        <v>2.420801</v>
      </c>
      <c r="T141" s="166">
        <v>0</v>
      </c>
      <c r="U141" s="166">
        <f t="shared" si="1"/>
        <v>2.420801</v>
      </c>
      <c r="V141" s="248" t="s">
        <v>1720</v>
      </c>
    </row>
    <row r="142" spans="1:22" ht="27.75" customHeight="1" x14ac:dyDescent="0.25">
      <c r="A142" s="187" t="s">
        <v>216</v>
      </c>
      <c r="B142" s="187" t="s">
        <v>483</v>
      </c>
      <c r="C142" s="193" t="s">
        <v>479</v>
      </c>
      <c r="D142" s="188" t="s">
        <v>650</v>
      </c>
      <c r="E142" s="188" t="s">
        <v>480</v>
      </c>
      <c r="F142" s="189" t="s">
        <v>1063</v>
      </c>
      <c r="G142" s="21" t="s">
        <v>633</v>
      </c>
      <c r="H142" s="190">
        <v>6211</v>
      </c>
      <c r="I142" s="190" t="s">
        <v>524</v>
      </c>
      <c r="J142" s="191" t="s">
        <v>505</v>
      </c>
      <c r="K142" s="191" t="s">
        <v>506</v>
      </c>
      <c r="L142" s="192">
        <v>45747</v>
      </c>
      <c r="M142" s="191" t="s">
        <v>507</v>
      </c>
      <c r="N142" s="191" t="s">
        <v>508</v>
      </c>
      <c r="O142" s="192" t="s">
        <v>490</v>
      </c>
      <c r="P142" s="202">
        <v>2184</v>
      </c>
      <c r="Q142" s="22" t="s">
        <v>594</v>
      </c>
      <c r="R142" s="194">
        <v>1</v>
      </c>
      <c r="S142" s="166">
        <v>29.046025</v>
      </c>
      <c r="T142" s="166">
        <v>0</v>
      </c>
      <c r="U142" s="166">
        <f t="shared" si="1"/>
        <v>29.046025</v>
      </c>
      <c r="V142" s="248" t="s">
        <v>1720</v>
      </c>
    </row>
    <row r="143" spans="1:22" ht="27.75" customHeight="1" x14ac:dyDescent="0.25">
      <c r="A143" s="187" t="s">
        <v>217</v>
      </c>
      <c r="B143" s="187" t="s">
        <v>483</v>
      </c>
      <c r="C143" s="193" t="s">
        <v>479</v>
      </c>
      <c r="D143" s="188" t="s">
        <v>650</v>
      </c>
      <c r="E143" s="188" t="s">
        <v>480</v>
      </c>
      <c r="F143" s="189" t="s">
        <v>1063</v>
      </c>
      <c r="G143" s="21" t="s">
        <v>633</v>
      </c>
      <c r="H143" s="190">
        <v>6211</v>
      </c>
      <c r="I143" s="190" t="s">
        <v>571</v>
      </c>
      <c r="J143" s="191" t="s">
        <v>505</v>
      </c>
      <c r="K143" s="191" t="s">
        <v>506</v>
      </c>
      <c r="L143" s="192">
        <v>45747</v>
      </c>
      <c r="M143" s="191" t="s">
        <v>507</v>
      </c>
      <c r="N143" s="191" t="s">
        <v>508</v>
      </c>
      <c r="O143" s="192" t="s">
        <v>490</v>
      </c>
      <c r="P143" s="202">
        <v>2184</v>
      </c>
      <c r="Q143" s="22" t="s">
        <v>720</v>
      </c>
      <c r="R143" s="194">
        <v>1</v>
      </c>
      <c r="S143" s="166">
        <v>19.338903999999999</v>
      </c>
      <c r="T143" s="166">
        <v>0</v>
      </c>
      <c r="U143" s="166">
        <f t="shared" si="1"/>
        <v>19.338903999999999</v>
      </c>
      <c r="V143" s="248" t="s">
        <v>1720</v>
      </c>
    </row>
    <row r="144" spans="1:22" ht="27.75" customHeight="1" x14ac:dyDescent="0.25">
      <c r="A144" s="187" t="s">
        <v>218</v>
      </c>
      <c r="B144" s="187" t="s">
        <v>483</v>
      </c>
      <c r="C144" s="193" t="s">
        <v>479</v>
      </c>
      <c r="D144" s="188" t="s">
        <v>650</v>
      </c>
      <c r="E144" s="188" t="s">
        <v>481</v>
      </c>
      <c r="F144" s="189" t="s">
        <v>1063</v>
      </c>
      <c r="G144" s="21" t="s">
        <v>633</v>
      </c>
      <c r="H144" s="190">
        <v>6211</v>
      </c>
      <c r="I144" s="190" t="s">
        <v>1438</v>
      </c>
      <c r="J144" s="191" t="s">
        <v>505</v>
      </c>
      <c r="K144" s="191" t="s">
        <v>506</v>
      </c>
      <c r="L144" s="192">
        <v>45747</v>
      </c>
      <c r="M144" s="191" t="s">
        <v>507</v>
      </c>
      <c r="N144" s="191" t="s">
        <v>508</v>
      </c>
      <c r="O144" s="192" t="s">
        <v>490</v>
      </c>
      <c r="P144" s="202">
        <v>2184</v>
      </c>
      <c r="Q144" s="22" t="s">
        <v>1443</v>
      </c>
      <c r="R144" s="194">
        <v>1</v>
      </c>
      <c r="S144" s="166">
        <v>0.22136400000000001</v>
      </c>
      <c r="T144" s="166">
        <v>0</v>
      </c>
      <c r="U144" s="166">
        <f t="shared" si="1"/>
        <v>0.22136400000000001</v>
      </c>
      <c r="V144" s="248" t="s">
        <v>1720</v>
      </c>
    </row>
    <row r="145" spans="1:22" ht="27.75" customHeight="1" x14ac:dyDescent="0.25">
      <c r="A145" s="187" t="s">
        <v>219</v>
      </c>
      <c r="B145" s="187" t="s">
        <v>483</v>
      </c>
      <c r="C145" s="193" t="s">
        <v>479</v>
      </c>
      <c r="D145" s="188" t="s">
        <v>358</v>
      </c>
      <c r="E145" s="188" t="s">
        <v>481</v>
      </c>
      <c r="F145" s="189" t="s">
        <v>1063</v>
      </c>
      <c r="G145" s="21" t="s">
        <v>633</v>
      </c>
      <c r="H145" s="190">
        <v>6211</v>
      </c>
      <c r="I145" s="190" t="s">
        <v>672</v>
      </c>
      <c r="J145" s="191" t="s">
        <v>505</v>
      </c>
      <c r="K145" s="191" t="s">
        <v>506</v>
      </c>
      <c r="L145" s="192">
        <v>45747</v>
      </c>
      <c r="M145" s="191" t="s">
        <v>507</v>
      </c>
      <c r="N145" s="191" t="s">
        <v>508</v>
      </c>
      <c r="O145" s="192" t="s">
        <v>490</v>
      </c>
      <c r="P145" s="202">
        <v>2184</v>
      </c>
      <c r="Q145" s="22" t="s">
        <v>1444</v>
      </c>
      <c r="R145" s="194">
        <v>1</v>
      </c>
      <c r="S145" s="166">
        <v>0</v>
      </c>
      <c r="T145" s="166">
        <v>0</v>
      </c>
      <c r="U145" s="166">
        <f t="shared" si="1"/>
        <v>0</v>
      </c>
      <c r="V145" s="248" t="s">
        <v>1720</v>
      </c>
    </row>
    <row r="146" spans="1:22" ht="27.75" customHeight="1" x14ac:dyDescent="0.25">
      <c r="A146" s="187" t="s">
        <v>220</v>
      </c>
      <c r="B146" s="187" t="s">
        <v>483</v>
      </c>
      <c r="C146" s="193" t="s">
        <v>479</v>
      </c>
      <c r="D146" s="188" t="s">
        <v>358</v>
      </c>
      <c r="E146" s="188" t="s">
        <v>481</v>
      </c>
      <c r="F146" s="189" t="s">
        <v>1063</v>
      </c>
      <c r="G146" s="21" t="s">
        <v>633</v>
      </c>
      <c r="H146" s="190">
        <v>6211</v>
      </c>
      <c r="I146" s="190" t="s">
        <v>555</v>
      </c>
      <c r="J146" s="191" t="s">
        <v>505</v>
      </c>
      <c r="K146" s="191" t="s">
        <v>506</v>
      </c>
      <c r="L146" s="192">
        <v>45747</v>
      </c>
      <c r="M146" s="191" t="s">
        <v>507</v>
      </c>
      <c r="N146" s="191" t="s">
        <v>508</v>
      </c>
      <c r="O146" s="192" t="s">
        <v>490</v>
      </c>
      <c r="P146" s="202">
        <v>2184</v>
      </c>
      <c r="Q146" s="22" t="s">
        <v>612</v>
      </c>
      <c r="R146" s="194">
        <v>1</v>
      </c>
      <c r="S146" s="166">
        <v>0</v>
      </c>
      <c r="T146" s="166">
        <v>0</v>
      </c>
      <c r="U146" s="166">
        <f t="shared" si="1"/>
        <v>0</v>
      </c>
      <c r="V146" s="248" t="s">
        <v>1720</v>
      </c>
    </row>
    <row r="147" spans="1:22" ht="27.75" customHeight="1" x14ac:dyDescent="0.25">
      <c r="A147" s="187" t="s">
        <v>221</v>
      </c>
      <c r="B147" s="187" t="s">
        <v>483</v>
      </c>
      <c r="C147" s="193" t="s">
        <v>479</v>
      </c>
      <c r="D147" s="188" t="s">
        <v>650</v>
      </c>
      <c r="E147" s="188" t="s">
        <v>480</v>
      </c>
      <c r="F147" s="189" t="s">
        <v>1063</v>
      </c>
      <c r="G147" s="21" t="s">
        <v>633</v>
      </c>
      <c r="H147" s="190">
        <v>6211</v>
      </c>
      <c r="I147" s="190" t="s">
        <v>509</v>
      </c>
      <c r="J147" s="191" t="s">
        <v>505</v>
      </c>
      <c r="K147" s="191" t="s">
        <v>506</v>
      </c>
      <c r="L147" s="192">
        <v>45747</v>
      </c>
      <c r="M147" s="191" t="s">
        <v>507</v>
      </c>
      <c r="N147" s="191" t="s">
        <v>508</v>
      </c>
      <c r="O147" s="192" t="s">
        <v>490</v>
      </c>
      <c r="P147" s="202">
        <v>2184</v>
      </c>
      <c r="Q147" s="22" t="s">
        <v>692</v>
      </c>
      <c r="R147" s="194">
        <v>1</v>
      </c>
      <c r="S147" s="166">
        <v>17.979903999999998</v>
      </c>
      <c r="T147" s="166">
        <v>0</v>
      </c>
      <c r="U147" s="166">
        <f t="shared" si="1"/>
        <v>17.979903999999998</v>
      </c>
      <c r="V147" s="248" t="s">
        <v>1720</v>
      </c>
    </row>
    <row r="148" spans="1:22" ht="27.75" customHeight="1" x14ac:dyDescent="0.25">
      <c r="A148" s="187" t="s">
        <v>222</v>
      </c>
      <c r="B148" s="187" t="s">
        <v>483</v>
      </c>
      <c r="C148" s="193" t="s">
        <v>479</v>
      </c>
      <c r="D148" s="188" t="s">
        <v>358</v>
      </c>
      <c r="E148" s="188" t="s">
        <v>480</v>
      </c>
      <c r="F148" s="189" t="s">
        <v>1063</v>
      </c>
      <c r="G148" s="21" t="s">
        <v>633</v>
      </c>
      <c r="H148" s="190">
        <v>6211</v>
      </c>
      <c r="I148" s="190" t="s">
        <v>541</v>
      </c>
      <c r="J148" s="191" t="s">
        <v>505</v>
      </c>
      <c r="K148" s="191" t="s">
        <v>506</v>
      </c>
      <c r="L148" s="192">
        <v>45747</v>
      </c>
      <c r="M148" s="191" t="s">
        <v>507</v>
      </c>
      <c r="N148" s="191" t="s">
        <v>508</v>
      </c>
      <c r="O148" s="192" t="s">
        <v>490</v>
      </c>
      <c r="P148" s="202">
        <v>2184</v>
      </c>
      <c r="Q148" s="22" t="s">
        <v>693</v>
      </c>
      <c r="R148" s="194">
        <v>1</v>
      </c>
      <c r="S148" s="166">
        <v>14.327605999999999</v>
      </c>
      <c r="T148" s="166">
        <v>0</v>
      </c>
      <c r="U148" s="166">
        <f t="shared" si="1"/>
        <v>14.327605999999999</v>
      </c>
      <c r="V148" s="248" t="s">
        <v>1720</v>
      </c>
    </row>
    <row r="149" spans="1:22" ht="27.75" customHeight="1" x14ac:dyDescent="0.25">
      <c r="A149" s="187" t="s">
        <v>223</v>
      </c>
      <c r="B149" s="187" t="s">
        <v>483</v>
      </c>
      <c r="C149" s="193" t="s">
        <v>479</v>
      </c>
      <c r="D149" s="188" t="s">
        <v>358</v>
      </c>
      <c r="E149" s="188" t="s">
        <v>480</v>
      </c>
      <c r="F149" s="189" t="s">
        <v>1063</v>
      </c>
      <c r="G149" s="21" t="s">
        <v>633</v>
      </c>
      <c r="H149" s="190">
        <v>6211</v>
      </c>
      <c r="I149" s="190" t="s">
        <v>543</v>
      </c>
      <c r="J149" s="191" t="s">
        <v>505</v>
      </c>
      <c r="K149" s="191" t="s">
        <v>506</v>
      </c>
      <c r="L149" s="192">
        <v>45747</v>
      </c>
      <c r="M149" s="191" t="s">
        <v>507</v>
      </c>
      <c r="N149" s="191" t="s">
        <v>508</v>
      </c>
      <c r="O149" s="192" t="s">
        <v>490</v>
      </c>
      <c r="P149" s="202">
        <v>2184</v>
      </c>
      <c r="Q149" s="22" t="s">
        <v>694</v>
      </c>
      <c r="R149" s="194">
        <v>1</v>
      </c>
      <c r="S149" s="166">
        <v>12.848843</v>
      </c>
      <c r="T149" s="166">
        <v>0</v>
      </c>
      <c r="U149" s="166">
        <f t="shared" si="1"/>
        <v>12.848843</v>
      </c>
      <c r="V149" s="248" t="s">
        <v>1720</v>
      </c>
    </row>
    <row r="150" spans="1:22" ht="27.75" customHeight="1" x14ac:dyDescent="0.25">
      <c r="A150" s="187" t="s">
        <v>224</v>
      </c>
      <c r="B150" s="187" t="s">
        <v>483</v>
      </c>
      <c r="C150" s="193" t="s">
        <v>479</v>
      </c>
      <c r="D150" s="188" t="s">
        <v>358</v>
      </c>
      <c r="E150" s="188" t="s">
        <v>480</v>
      </c>
      <c r="F150" s="189" t="s">
        <v>1063</v>
      </c>
      <c r="G150" s="21" t="s">
        <v>633</v>
      </c>
      <c r="H150" s="190">
        <v>6211</v>
      </c>
      <c r="I150" s="190" t="s">
        <v>544</v>
      </c>
      <c r="J150" s="191" t="s">
        <v>505</v>
      </c>
      <c r="K150" s="191" t="s">
        <v>506</v>
      </c>
      <c r="L150" s="192">
        <v>45747</v>
      </c>
      <c r="M150" s="191" t="s">
        <v>507</v>
      </c>
      <c r="N150" s="191" t="s">
        <v>508</v>
      </c>
      <c r="O150" s="192" t="s">
        <v>490</v>
      </c>
      <c r="P150" s="202">
        <v>2184</v>
      </c>
      <c r="Q150" s="22" t="s">
        <v>695</v>
      </c>
      <c r="R150" s="194">
        <v>1</v>
      </c>
      <c r="S150" s="166">
        <v>21.015230000000003</v>
      </c>
      <c r="T150" s="166">
        <v>0</v>
      </c>
      <c r="U150" s="166">
        <f t="shared" si="1"/>
        <v>21.015230000000003</v>
      </c>
      <c r="V150" s="248" t="s">
        <v>1720</v>
      </c>
    </row>
    <row r="151" spans="1:22" ht="27.75" customHeight="1" x14ac:dyDescent="0.25">
      <c r="A151" s="187" t="s">
        <v>225</v>
      </c>
      <c r="B151" s="187" t="s">
        <v>483</v>
      </c>
      <c r="C151" s="193" t="s">
        <v>473</v>
      </c>
      <c r="D151" s="188" t="s">
        <v>358</v>
      </c>
      <c r="E151" s="188" t="s">
        <v>500</v>
      </c>
      <c r="F151" s="189" t="s">
        <v>903</v>
      </c>
      <c r="G151" s="21" t="s">
        <v>662</v>
      </c>
      <c r="H151" s="190">
        <v>5231</v>
      </c>
      <c r="I151" s="190" t="s">
        <v>541</v>
      </c>
      <c r="J151" s="191" t="s">
        <v>505</v>
      </c>
      <c r="K151" s="191" t="s">
        <v>506</v>
      </c>
      <c r="L151" s="192">
        <v>45747</v>
      </c>
      <c r="M151" s="191" t="s">
        <v>507</v>
      </c>
      <c r="N151" s="191" t="s">
        <v>508</v>
      </c>
      <c r="O151" s="192" t="s">
        <v>490</v>
      </c>
      <c r="P151" s="202">
        <v>2184</v>
      </c>
      <c r="Q151" s="22" t="s">
        <v>1445</v>
      </c>
      <c r="R151" s="194">
        <v>1</v>
      </c>
      <c r="S151" s="166">
        <v>12.590164000000001</v>
      </c>
      <c r="T151" s="166">
        <v>0</v>
      </c>
      <c r="U151" s="166">
        <f t="shared" si="1"/>
        <v>12.590164000000001</v>
      </c>
      <c r="V151" s="248" t="s">
        <v>1720</v>
      </c>
    </row>
    <row r="152" spans="1:22" ht="27.75" customHeight="1" x14ac:dyDescent="0.25">
      <c r="A152" s="187" t="s">
        <v>226</v>
      </c>
      <c r="B152" s="187" t="s">
        <v>483</v>
      </c>
      <c r="C152" s="193" t="s">
        <v>473</v>
      </c>
      <c r="D152" s="188" t="s">
        <v>358</v>
      </c>
      <c r="E152" s="188" t="s">
        <v>500</v>
      </c>
      <c r="F152" s="189" t="s">
        <v>903</v>
      </c>
      <c r="G152" s="21" t="s">
        <v>662</v>
      </c>
      <c r="H152" s="190">
        <v>5231</v>
      </c>
      <c r="I152" s="190" t="s">
        <v>543</v>
      </c>
      <c r="J152" s="191" t="s">
        <v>505</v>
      </c>
      <c r="K152" s="191" t="s">
        <v>506</v>
      </c>
      <c r="L152" s="192">
        <v>45747</v>
      </c>
      <c r="M152" s="191" t="s">
        <v>507</v>
      </c>
      <c r="N152" s="191" t="s">
        <v>508</v>
      </c>
      <c r="O152" s="192" t="s">
        <v>490</v>
      </c>
      <c r="P152" s="202">
        <v>2184</v>
      </c>
      <c r="Q152" s="22" t="s">
        <v>1275</v>
      </c>
      <c r="R152" s="194">
        <v>1</v>
      </c>
      <c r="S152" s="166">
        <v>11.974243</v>
      </c>
      <c r="T152" s="166">
        <v>0</v>
      </c>
      <c r="U152" s="166">
        <f t="shared" si="1"/>
        <v>11.974243</v>
      </c>
      <c r="V152" s="248" t="s">
        <v>1720</v>
      </c>
    </row>
    <row r="153" spans="1:22" ht="27.75" customHeight="1" x14ac:dyDescent="0.25">
      <c r="A153" s="187" t="s">
        <v>227</v>
      </c>
      <c r="B153" s="187" t="s">
        <v>483</v>
      </c>
      <c r="C153" s="193" t="s">
        <v>473</v>
      </c>
      <c r="D153" s="188" t="s">
        <v>358</v>
      </c>
      <c r="E153" s="188" t="s">
        <v>500</v>
      </c>
      <c r="F153" s="189" t="s">
        <v>903</v>
      </c>
      <c r="G153" s="21" t="s">
        <v>662</v>
      </c>
      <c r="H153" s="190">
        <v>5231</v>
      </c>
      <c r="I153" s="190" t="s">
        <v>542</v>
      </c>
      <c r="J153" s="191" t="s">
        <v>505</v>
      </c>
      <c r="K153" s="191" t="s">
        <v>506</v>
      </c>
      <c r="L153" s="192">
        <v>45747</v>
      </c>
      <c r="M153" s="191" t="s">
        <v>507</v>
      </c>
      <c r="N153" s="191" t="s">
        <v>508</v>
      </c>
      <c r="O153" s="192" t="s">
        <v>490</v>
      </c>
      <c r="P153" s="202">
        <v>2184</v>
      </c>
      <c r="Q153" s="22" t="s">
        <v>1276</v>
      </c>
      <c r="R153" s="194">
        <v>1</v>
      </c>
      <c r="S153" s="166">
        <v>12.203195000000001</v>
      </c>
      <c r="T153" s="166">
        <v>0</v>
      </c>
      <c r="U153" s="166">
        <f t="shared" si="1"/>
        <v>12.203195000000001</v>
      </c>
      <c r="V153" s="248" t="s">
        <v>1720</v>
      </c>
    </row>
    <row r="154" spans="1:22" ht="27.75" customHeight="1" x14ac:dyDescent="0.25">
      <c r="A154" s="187" t="s">
        <v>228</v>
      </c>
      <c r="B154" s="187" t="s">
        <v>483</v>
      </c>
      <c r="C154" s="193" t="s">
        <v>469</v>
      </c>
      <c r="D154" s="188" t="s">
        <v>650</v>
      </c>
      <c r="E154" s="188" t="s">
        <v>501</v>
      </c>
      <c r="F154" s="189" t="s">
        <v>850</v>
      </c>
      <c r="G154" s="21" t="s">
        <v>627</v>
      </c>
      <c r="H154" s="190">
        <v>3242</v>
      </c>
      <c r="I154" s="190" t="s">
        <v>512</v>
      </c>
      <c r="J154" s="191" t="s">
        <v>505</v>
      </c>
      <c r="K154" s="191" t="s">
        <v>506</v>
      </c>
      <c r="L154" s="192">
        <v>45747</v>
      </c>
      <c r="M154" s="191" t="s">
        <v>507</v>
      </c>
      <c r="N154" s="191" t="s">
        <v>508</v>
      </c>
      <c r="O154" s="192" t="s">
        <v>490</v>
      </c>
      <c r="P154" s="202">
        <v>2184</v>
      </c>
      <c r="Q154" s="22" t="s">
        <v>583</v>
      </c>
      <c r="R154" s="194">
        <v>1</v>
      </c>
      <c r="S154" s="166">
        <v>8.9787439999999989</v>
      </c>
      <c r="T154" s="166">
        <v>0</v>
      </c>
      <c r="U154" s="166">
        <f t="shared" si="1"/>
        <v>8.9787439999999989</v>
      </c>
      <c r="V154" s="248" t="s">
        <v>1720</v>
      </c>
    </row>
    <row r="155" spans="1:22" ht="27.75" customHeight="1" x14ac:dyDescent="0.25">
      <c r="A155" s="187" t="s">
        <v>229</v>
      </c>
      <c r="B155" s="187" t="s">
        <v>483</v>
      </c>
      <c r="C155" s="193" t="s">
        <v>469</v>
      </c>
      <c r="D155" s="188" t="s">
        <v>650</v>
      </c>
      <c r="E155" s="188" t="s">
        <v>501</v>
      </c>
      <c r="F155" s="189" t="s">
        <v>850</v>
      </c>
      <c r="G155" s="21" t="s">
        <v>627</v>
      </c>
      <c r="H155" s="190">
        <v>3242</v>
      </c>
      <c r="I155" s="190" t="s">
        <v>566</v>
      </c>
      <c r="J155" s="191" t="s">
        <v>505</v>
      </c>
      <c r="K155" s="191" t="s">
        <v>506</v>
      </c>
      <c r="L155" s="192">
        <v>45747</v>
      </c>
      <c r="M155" s="191" t="s">
        <v>507</v>
      </c>
      <c r="N155" s="191" t="s">
        <v>508</v>
      </c>
      <c r="O155" s="192" t="s">
        <v>490</v>
      </c>
      <c r="P155" s="202">
        <v>2184</v>
      </c>
      <c r="Q155" s="22" t="s">
        <v>719</v>
      </c>
      <c r="R155" s="194">
        <v>1</v>
      </c>
      <c r="S155" s="166">
        <v>33.990943999999999</v>
      </c>
      <c r="T155" s="166">
        <v>0</v>
      </c>
      <c r="U155" s="166">
        <f t="shared" si="1"/>
        <v>33.990943999999999</v>
      </c>
      <c r="V155" s="248" t="s">
        <v>1720</v>
      </c>
    </row>
    <row r="156" spans="1:22" ht="27.75" customHeight="1" x14ac:dyDescent="0.25">
      <c r="A156" s="187" t="s">
        <v>230</v>
      </c>
      <c r="B156" s="187" t="s">
        <v>483</v>
      </c>
      <c r="C156" s="193" t="s">
        <v>469</v>
      </c>
      <c r="D156" s="188" t="s">
        <v>358</v>
      </c>
      <c r="E156" s="188" t="s">
        <v>501</v>
      </c>
      <c r="F156" s="189" t="s">
        <v>850</v>
      </c>
      <c r="G156" s="21" t="s">
        <v>627</v>
      </c>
      <c r="H156" s="190">
        <v>3242</v>
      </c>
      <c r="I156" s="190" t="s">
        <v>534</v>
      </c>
      <c r="J156" s="191" t="s">
        <v>505</v>
      </c>
      <c r="K156" s="191" t="s">
        <v>506</v>
      </c>
      <c r="L156" s="192">
        <v>45747</v>
      </c>
      <c r="M156" s="191" t="s">
        <v>507</v>
      </c>
      <c r="N156" s="191" t="s">
        <v>508</v>
      </c>
      <c r="O156" s="192" t="s">
        <v>490</v>
      </c>
      <c r="P156" s="202">
        <v>2184</v>
      </c>
      <c r="Q156" s="22" t="s">
        <v>601</v>
      </c>
      <c r="R156" s="194">
        <v>1</v>
      </c>
      <c r="S156" s="166">
        <v>9.0812010000000001</v>
      </c>
      <c r="T156" s="166">
        <v>0</v>
      </c>
      <c r="U156" s="166">
        <f t="shared" si="1"/>
        <v>9.0812010000000001</v>
      </c>
      <c r="V156" s="248" t="s">
        <v>1720</v>
      </c>
    </row>
    <row r="157" spans="1:22" ht="27.75" customHeight="1" x14ac:dyDescent="0.25">
      <c r="A157" s="187" t="s">
        <v>231</v>
      </c>
      <c r="B157" s="187" t="s">
        <v>483</v>
      </c>
      <c r="C157" s="193" t="s">
        <v>469</v>
      </c>
      <c r="D157" s="188" t="s">
        <v>358</v>
      </c>
      <c r="E157" s="188" t="s">
        <v>501</v>
      </c>
      <c r="F157" s="189" t="s">
        <v>850</v>
      </c>
      <c r="G157" s="21" t="s">
        <v>627</v>
      </c>
      <c r="H157" s="190">
        <v>3242</v>
      </c>
      <c r="I157" s="190" t="s">
        <v>535</v>
      </c>
      <c r="J157" s="191" t="s">
        <v>505</v>
      </c>
      <c r="K157" s="191" t="s">
        <v>506</v>
      </c>
      <c r="L157" s="192">
        <v>45747</v>
      </c>
      <c r="M157" s="191" t="s">
        <v>507</v>
      </c>
      <c r="N157" s="191" t="s">
        <v>508</v>
      </c>
      <c r="O157" s="192" t="s">
        <v>490</v>
      </c>
      <c r="P157" s="202">
        <v>2184</v>
      </c>
      <c r="Q157" s="22" t="s">
        <v>602</v>
      </c>
      <c r="R157" s="194">
        <v>1</v>
      </c>
      <c r="S157" s="166">
        <v>8.851344000000001</v>
      </c>
      <c r="T157" s="166">
        <v>0</v>
      </c>
      <c r="U157" s="166">
        <f t="shared" si="1"/>
        <v>8.851344000000001</v>
      </c>
      <c r="V157" s="248" t="s">
        <v>1720</v>
      </c>
    </row>
    <row r="158" spans="1:22" ht="27.75" customHeight="1" x14ac:dyDescent="0.25">
      <c r="A158" s="187" t="s">
        <v>232</v>
      </c>
      <c r="B158" s="187" t="s">
        <v>483</v>
      </c>
      <c r="C158" s="193" t="s">
        <v>469</v>
      </c>
      <c r="D158" s="188" t="s">
        <v>358</v>
      </c>
      <c r="E158" s="188" t="s">
        <v>502</v>
      </c>
      <c r="F158" s="189" t="s">
        <v>889</v>
      </c>
      <c r="G158" s="21" t="s">
        <v>663</v>
      </c>
      <c r="H158" s="190">
        <v>3251</v>
      </c>
      <c r="I158" s="190" t="s">
        <v>536</v>
      </c>
      <c r="J158" s="191" t="s">
        <v>505</v>
      </c>
      <c r="K158" s="191" t="s">
        <v>506</v>
      </c>
      <c r="L158" s="192">
        <v>45747</v>
      </c>
      <c r="M158" s="191" t="s">
        <v>507</v>
      </c>
      <c r="N158" s="191" t="s">
        <v>508</v>
      </c>
      <c r="O158" s="192" t="s">
        <v>490</v>
      </c>
      <c r="P158" s="202">
        <v>2184</v>
      </c>
      <c r="Q158" s="22" t="s">
        <v>1825</v>
      </c>
      <c r="R158" s="194">
        <v>1</v>
      </c>
      <c r="S158" s="166">
        <v>35.435000000000002</v>
      </c>
      <c r="T158" s="166">
        <v>0</v>
      </c>
      <c r="U158" s="166">
        <f t="shared" si="1"/>
        <v>35.435000000000002</v>
      </c>
      <c r="V158" s="248" t="s">
        <v>1720</v>
      </c>
    </row>
    <row r="159" spans="1:22" ht="27.75" customHeight="1" x14ac:dyDescent="0.25">
      <c r="A159" s="187" t="s">
        <v>721</v>
      </c>
      <c r="B159" s="187" t="s">
        <v>483</v>
      </c>
      <c r="C159" s="193" t="s">
        <v>469</v>
      </c>
      <c r="D159" s="188" t="s">
        <v>358</v>
      </c>
      <c r="E159" s="188" t="s">
        <v>502</v>
      </c>
      <c r="F159" s="189" t="s">
        <v>889</v>
      </c>
      <c r="G159" s="21" t="s">
        <v>663</v>
      </c>
      <c r="H159" s="190">
        <v>3251</v>
      </c>
      <c r="I159" s="190" t="s">
        <v>543</v>
      </c>
      <c r="J159" s="191" t="s">
        <v>505</v>
      </c>
      <c r="K159" s="191" t="s">
        <v>506</v>
      </c>
      <c r="L159" s="192">
        <v>45747</v>
      </c>
      <c r="M159" s="191" t="s">
        <v>507</v>
      </c>
      <c r="N159" s="191" t="s">
        <v>508</v>
      </c>
      <c r="O159" s="192" t="s">
        <v>490</v>
      </c>
      <c r="P159" s="202">
        <v>2184</v>
      </c>
      <c r="Q159" s="22" t="s">
        <v>696</v>
      </c>
      <c r="R159" s="194">
        <v>1</v>
      </c>
      <c r="S159" s="166">
        <v>26.907200000000003</v>
      </c>
      <c r="T159" s="166">
        <v>0</v>
      </c>
      <c r="U159" s="166">
        <f t="shared" si="1"/>
        <v>26.907200000000003</v>
      </c>
      <c r="V159" s="248" t="s">
        <v>1720</v>
      </c>
    </row>
    <row r="160" spans="1:22" ht="27.75" customHeight="1" x14ac:dyDescent="0.25">
      <c r="A160" s="187" t="s">
        <v>722</v>
      </c>
      <c r="B160" s="187" t="s">
        <v>483</v>
      </c>
      <c r="C160" s="187" t="s">
        <v>469</v>
      </c>
      <c r="D160" s="188" t="s">
        <v>358</v>
      </c>
      <c r="E160" s="188" t="s">
        <v>502</v>
      </c>
      <c r="F160" s="189" t="s">
        <v>889</v>
      </c>
      <c r="G160" s="21" t="s">
        <v>663</v>
      </c>
      <c r="H160" s="190">
        <v>3251</v>
      </c>
      <c r="I160" s="190" t="s">
        <v>544</v>
      </c>
      <c r="J160" s="191" t="s">
        <v>505</v>
      </c>
      <c r="K160" s="191" t="s">
        <v>506</v>
      </c>
      <c r="L160" s="192">
        <v>45747</v>
      </c>
      <c r="M160" s="191" t="s">
        <v>507</v>
      </c>
      <c r="N160" s="191" t="s">
        <v>508</v>
      </c>
      <c r="O160" s="192" t="s">
        <v>490</v>
      </c>
      <c r="P160" s="202">
        <v>2184</v>
      </c>
      <c r="Q160" s="22" t="s">
        <v>697</v>
      </c>
      <c r="R160" s="194">
        <v>1</v>
      </c>
      <c r="S160" s="166">
        <v>34.937811000000004</v>
      </c>
      <c r="T160" s="166">
        <v>0</v>
      </c>
      <c r="U160" s="166">
        <f t="shared" si="1"/>
        <v>34.937811000000004</v>
      </c>
      <c r="V160" s="248" t="s">
        <v>1720</v>
      </c>
    </row>
    <row r="161" spans="1:22" ht="27.75" customHeight="1" x14ac:dyDescent="0.25">
      <c r="A161" s="187" t="s">
        <v>788</v>
      </c>
      <c r="B161" s="187" t="s">
        <v>483</v>
      </c>
      <c r="C161" s="187" t="s">
        <v>479</v>
      </c>
      <c r="D161" s="188" t="s">
        <v>358</v>
      </c>
      <c r="E161" s="188" t="s">
        <v>655</v>
      </c>
      <c r="F161" s="189" t="s">
        <v>1066</v>
      </c>
      <c r="G161" s="21" t="s">
        <v>664</v>
      </c>
      <c r="H161" s="190">
        <v>6212</v>
      </c>
      <c r="I161" s="190" t="s">
        <v>557</v>
      </c>
      <c r="J161" s="191" t="s">
        <v>505</v>
      </c>
      <c r="K161" s="191" t="s">
        <v>506</v>
      </c>
      <c r="L161" s="192">
        <v>45747</v>
      </c>
      <c r="M161" s="191" t="s">
        <v>507</v>
      </c>
      <c r="N161" s="191" t="s">
        <v>508</v>
      </c>
      <c r="O161" s="192" t="s">
        <v>490</v>
      </c>
      <c r="P161" s="202">
        <v>2184</v>
      </c>
      <c r="Q161" s="22" t="s">
        <v>1826</v>
      </c>
      <c r="R161" s="194">
        <v>1</v>
      </c>
      <c r="S161" s="166">
        <v>2.3580540000000001</v>
      </c>
      <c r="T161" s="166">
        <v>0</v>
      </c>
      <c r="U161" s="166">
        <f t="shared" si="1"/>
        <v>2.3580540000000001</v>
      </c>
      <c r="V161" s="248" t="s">
        <v>1720</v>
      </c>
    </row>
    <row r="162" spans="1:22" ht="27.75" customHeight="1" x14ac:dyDescent="0.25">
      <c r="A162" s="187" t="s">
        <v>789</v>
      </c>
      <c r="B162" s="187" t="s">
        <v>483</v>
      </c>
      <c r="C162" s="187" t="s">
        <v>479</v>
      </c>
      <c r="D162" s="188" t="s">
        <v>358</v>
      </c>
      <c r="E162" s="188" t="s">
        <v>480</v>
      </c>
      <c r="F162" s="189" t="s">
        <v>1066</v>
      </c>
      <c r="G162" s="21" t="s">
        <v>664</v>
      </c>
      <c r="H162" s="190">
        <v>6212</v>
      </c>
      <c r="I162" s="190" t="s">
        <v>558</v>
      </c>
      <c r="J162" s="191" t="s">
        <v>505</v>
      </c>
      <c r="K162" s="191" t="s">
        <v>506</v>
      </c>
      <c r="L162" s="192">
        <v>45747</v>
      </c>
      <c r="M162" s="191" t="s">
        <v>507</v>
      </c>
      <c r="N162" s="191" t="s">
        <v>508</v>
      </c>
      <c r="O162" s="192" t="s">
        <v>490</v>
      </c>
      <c r="P162" s="202">
        <v>2184</v>
      </c>
      <c r="Q162" s="22" t="s">
        <v>1827</v>
      </c>
      <c r="R162" s="194">
        <v>1</v>
      </c>
      <c r="S162" s="166">
        <v>2.3543790000000002</v>
      </c>
      <c r="T162" s="166">
        <v>0</v>
      </c>
      <c r="U162" s="166">
        <f t="shared" si="1"/>
        <v>2.3543790000000002</v>
      </c>
      <c r="V162" s="248" t="s">
        <v>1720</v>
      </c>
    </row>
    <row r="163" spans="1:22" ht="27.75" customHeight="1" x14ac:dyDescent="0.25">
      <c r="A163" s="187" t="s">
        <v>792</v>
      </c>
      <c r="B163" s="187" t="s">
        <v>483</v>
      </c>
      <c r="C163" s="187" t="s">
        <v>473</v>
      </c>
      <c r="D163" s="188" t="s">
        <v>358</v>
      </c>
      <c r="E163" s="188" t="s">
        <v>474</v>
      </c>
      <c r="F163" s="189" t="s">
        <v>918</v>
      </c>
      <c r="G163" s="21" t="s">
        <v>665</v>
      </c>
      <c r="H163" s="190">
        <v>5221</v>
      </c>
      <c r="I163" s="190" t="s">
        <v>536</v>
      </c>
      <c r="J163" s="191" t="s">
        <v>505</v>
      </c>
      <c r="K163" s="191" t="s">
        <v>506</v>
      </c>
      <c r="L163" s="192">
        <v>45747</v>
      </c>
      <c r="M163" s="191" t="s">
        <v>507</v>
      </c>
      <c r="N163" s="191" t="s">
        <v>508</v>
      </c>
      <c r="O163" s="192" t="s">
        <v>490</v>
      </c>
      <c r="P163" s="202">
        <v>2184</v>
      </c>
      <c r="Q163" s="22" t="s">
        <v>816</v>
      </c>
      <c r="R163" s="194">
        <v>1</v>
      </c>
      <c r="S163" s="166">
        <v>13.739560000000001</v>
      </c>
      <c r="T163" s="166">
        <v>0</v>
      </c>
      <c r="U163" s="166">
        <f t="shared" ref="U163:U167" si="2">S163-T163</f>
        <v>13.739560000000001</v>
      </c>
      <c r="V163" s="248" t="s">
        <v>1720</v>
      </c>
    </row>
    <row r="164" spans="1:22" ht="27.75" customHeight="1" x14ac:dyDescent="0.25">
      <c r="A164" s="187" t="s">
        <v>798</v>
      </c>
      <c r="B164" s="187" t="s">
        <v>483</v>
      </c>
      <c r="C164" s="187" t="s">
        <v>473</v>
      </c>
      <c r="D164" s="188" t="s">
        <v>358</v>
      </c>
      <c r="E164" s="188" t="s">
        <v>474</v>
      </c>
      <c r="F164" s="189" t="s">
        <v>918</v>
      </c>
      <c r="G164" s="21" t="s">
        <v>665</v>
      </c>
      <c r="H164" s="190">
        <v>5221</v>
      </c>
      <c r="I164" s="190" t="s">
        <v>537</v>
      </c>
      <c r="J164" s="191" t="s">
        <v>505</v>
      </c>
      <c r="K164" s="191" t="s">
        <v>506</v>
      </c>
      <c r="L164" s="192">
        <v>45747</v>
      </c>
      <c r="M164" s="191" t="s">
        <v>507</v>
      </c>
      <c r="N164" s="191" t="s">
        <v>508</v>
      </c>
      <c r="O164" s="192" t="s">
        <v>490</v>
      </c>
      <c r="P164" s="202">
        <v>2184</v>
      </c>
      <c r="Q164" s="22" t="s">
        <v>801</v>
      </c>
      <c r="R164" s="194">
        <v>1</v>
      </c>
      <c r="S164" s="166">
        <v>13.144944000000001</v>
      </c>
      <c r="T164" s="166">
        <v>0</v>
      </c>
      <c r="U164" s="166">
        <f t="shared" si="2"/>
        <v>13.144944000000001</v>
      </c>
      <c r="V164" s="248" t="s">
        <v>1720</v>
      </c>
    </row>
    <row r="165" spans="1:22" ht="27.75" customHeight="1" x14ac:dyDescent="0.25">
      <c r="A165" s="187" t="s">
        <v>820</v>
      </c>
      <c r="B165" s="187"/>
      <c r="C165" s="187"/>
      <c r="D165" s="188"/>
      <c r="E165" s="188"/>
      <c r="F165" s="189"/>
      <c r="G165" s="21"/>
      <c r="H165" s="190"/>
      <c r="I165" s="190" t="s">
        <v>1721</v>
      </c>
      <c r="J165" s="191"/>
      <c r="K165" s="191"/>
      <c r="L165" s="192"/>
      <c r="M165" s="191"/>
      <c r="N165" s="191"/>
      <c r="O165" s="192"/>
      <c r="P165" s="202"/>
      <c r="Q165" s="22"/>
      <c r="R165" s="194"/>
      <c r="S165" s="166"/>
      <c r="T165" s="166">
        <v>4.261E-3</v>
      </c>
      <c r="U165" s="166">
        <f t="shared" si="2"/>
        <v>-4.261E-3</v>
      </c>
      <c r="V165" s="248" t="s">
        <v>1720</v>
      </c>
    </row>
    <row r="166" spans="1:22" ht="27.75" customHeight="1" x14ac:dyDescent="0.25">
      <c r="A166" s="187" t="s">
        <v>821</v>
      </c>
      <c r="B166" s="187"/>
      <c r="C166" s="187"/>
      <c r="D166" s="188"/>
      <c r="E166" s="188"/>
      <c r="F166" s="189"/>
      <c r="G166" s="21"/>
      <c r="H166" s="190"/>
      <c r="I166" s="190" t="s">
        <v>799</v>
      </c>
      <c r="J166" s="191"/>
      <c r="K166" s="191"/>
      <c r="L166" s="192"/>
      <c r="M166" s="191"/>
      <c r="N166" s="191"/>
      <c r="O166" s="192"/>
      <c r="P166" s="202"/>
      <c r="Q166" s="22"/>
      <c r="R166" s="194"/>
      <c r="S166" s="166"/>
      <c r="T166" s="166">
        <v>1.2429619999999999</v>
      </c>
      <c r="U166" s="166">
        <f t="shared" si="2"/>
        <v>-1.2429619999999999</v>
      </c>
      <c r="V166" s="248" t="s">
        <v>1720</v>
      </c>
    </row>
    <row r="167" spans="1:22" ht="27.75" customHeight="1" x14ac:dyDescent="0.25">
      <c r="A167" s="187" t="s">
        <v>1794</v>
      </c>
      <c r="B167" s="187"/>
      <c r="C167" s="187"/>
      <c r="D167" s="188"/>
      <c r="E167" s="188"/>
      <c r="F167" s="189"/>
      <c r="G167" s="21"/>
      <c r="H167" s="190"/>
      <c r="I167" s="190" t="s">
        <v>699</v>
      </c>
      <c r="J167" s="191"/>
      <c r="K167" s="191"/>
      <c r="L167" s="192"/>
      <c r="M167" s="191"/>
      <c r="N167" s="191"/>
      <c r="O167" s="192"/>
      <c r="P167" s="202"/>
      <c r="Q167" s="22"/>
      <c r="R167" s="194"/>
      <c r="S167" s="166"/>
      <c r="T167" s="166">
        <v>454.07843600000001</v>
      </c>
      <c r="U167" s="166">
        <f t="shared" si="2"/>
        <v>-454.07843600000001</v>
      </c>
      <c r="V167" s="248" t="s">
        <v>1720</v>
      </c>
    </row>
    <row r="168" spans="1:22" ht="15" x14ac:dyDescent="0.25">
      <c r="A168" s="165"/>
      <c r="B168" s="529" t="s">
        <v>233</v>
      </c>
      <c r="C168" s="530"/>
      <c r="D168" s="530"/>
      <c r="E168" s="530"/>
      <c r="F168" s="530"/>
      <c r="G168" s="530"/>
      <c r="H168" s="530"/>
      <c r="I168" s="530"/>
      <c r="J168" s="530"/>
      <c r="K168" s="530"/>
      <c r="L168" s="530"/>
      <c r="M168" s="530"/>
      <c r="N168" s="530"/>
      <c r="O168" s="530"/>
      <c r="P168" s="530"/>
      <c r="Q168" s="530"/>
      <c r="R168" s="531"/>
      <c r="S168" s="23">
        <f t="shared" ref="S168:U168" si="3">SUM(S30:S167)</f>
        <v>2551.3194960000005</v>
      </c>
      <c r="T168" s="23">
        <f t="shared" si="3"/>
        <v>455.32565900000003</v>
      </c>
      <c r="U168" s="23">
        <f t="shared" si="3"/>
        <v>2095.9938370000009</v>
      </c>
      <c r="V168" s="23"/>
    </row>
    <row r="169" spans="1:22" ht="15.75" customHeight="1" thickBot="1" x14ac:dyDescent="0.3">
      <c r="A169" s="165"/>
      <c r="B169" s="485" t="s">
        <v>234</v>
      </c>
      <c r="C169" s="486"/>
      <c r="D169" s="486"/>
      <c r="E169" s="486"/>
      <c r="F169" s="486"/>
      <c r="G169" s="486"/>
      <c r="H169" s="486"/>
      <c r="I169" s="486"/>
      <c r="J169" s="486"/>
      <c r="K169" s="486"/>
      <c r="L169" s="486"/>
      <c r="M169" s="486"/>
      <c r="N169" s="486"/>
      <c r="O169" s="486"/>
      <c r="P169" s="486"/>
      <c r="Q169" s="487"/>
      <c r="R169" s="488">
        <f>S168-T168</f>
        <v>2095.9938370000004</v>
      </c>
      <c r="S169" s="489"/>
      <c r="T169" s="489"/>
      <c r="U169" s="489"/>
      <c r="V169" s="490"/>
    </row>
    <row r="170" spans="1:22" ht="15" x14ac:dyDescent="0.25">
      <c r="A170" s="24"/>
      <c r="B170" s="25"/>
      <c r="C170" s="25"/>
      <c r="D170" s="25"/>
      <c r="E170" s="25"/>
      <c r="F170" s="25"/>
      <c r="G170" s="25"/>
      <c r="H170" s="25"/>
      <c r="I170" s="25"/>
      <c r="J170" s="25"/>
      <c r="K170" s="25"/>
      <c r="L170" s="25"/>
      <c r="M170" s="25"/>
      <c r="N170" s="25"/>
      <c r="O170" s="25"/>
      <c r="P170" s="25"/>
      <c r="Q170" s="25"/>
      <c r="R170" s="25"/>
      <c r="S170" s="25"/>
      <c r="T170" s="25"/>
      <c r="U170" s="25"/>
      <c r="V170" s="26"/>
    </row>
    <row r="171" spans="1:22" ht="15.75" thickBot="1" x14ac:dyDescent="0.3">
      <c r="A171" s="27"/>
      <c r="B171" s="28"/>
      <c r="C171" s="28"/>
      <c r="D171" s="28"/>
      <c r="E171" s="28"/>
      <c r="F171" s="28"/>
      <c r="G171" s="28"/>
      <c r="H171" s="28"/>
      <c r="I171" s="28"/>
      <c r="J171" s="28"/>
      <c r="K171" s="28"/>
      <c r="L171" s="28"/>
      <c r="M171" s="28"/>
      <c r="N171" s="28"/>
      <c r="O171" s="28"/>
      <c r="P171" s="28"/>
      <c r="Q171" s="28"/>
      <c r="R171" s="28"/>
      <c r="S171" s="343"/>
      <c r="T171" s="345"/>
      <c r="U171" s="28"/>
      <c r="V171" s="29"/>
    </row>
    <row r="172" spans="1:22" ht="30" x14ac:dyDescent="0.25">
      <c r="A172" s="257" t="s">
        <v>235</v>
      </c>
      <c r="B172" s="30"/>
      <c r="C172" s="30"/>
      <c r="D172" s="491" t="s">
        <v>236</v>
      </c>
      <c r="E172" s="491"/>
      <c r="F172" s="491"/>
      <c r="G172" s="491"/>
      <c r="H172" s="492"/>
      <c r="I172" s="492"/>
      <c r="J172" s="492"/>
      <c r="K172" s="492"/>
      <c r="L172" s="492"/>
      <c r="M172" s="492"/>
      <c r="N172" s="492"/>
      <c r="O172" s="493"/>
      <c r="P172" s="28"/>
      <c r="Q172" s="28"/>
      <c r="R172" s="28"/>
      <c r="S172" s="28"/>
      <c r="T172" s="348"/>
      <c r="U172" s="28"/>
      <c r="V172" s="29"/>
    </row>
    <row r="173" spans="1:22" ht="15" customHeight="1" x14ac:dyDescent="0.25">
      <c r="A173" s="258"/>
      <c r="B173" s="31"/>
      <c r="C173" s="31"/>
      <c r="D173" s="482" t="s">
        <v>237</v>
      </c>
      <c r="E173" s="482"/>
      <c r="F173" s="482"/>
      <c r="G173" s="482"/>
      <c r="H173" s="483"/>
      <c r="I173" s="483"/>
      <c r="J173" s="483"/>
      <c r="K173" s="483"/>
      <c r="L173" s="483"/>
      <c r="M173" s="483"/>
      <c r="N173" s="483"/>
      <c r="O173" s="484"/>
      <c r="P173" s="28"/>
      <c r="Q173" s="28"/>
      <c r="R173" s="28"/>
      <c r="S173" s="28"/>
      <c r="T173" s="342"/>
      <c r="U173" s="28"/>
      <c r="V173" s="29"/>
    </row>
    <row r="174" spans="1:22" ht="15" customHeight="1" x14ac:dyDescent="0.25">
      <c r="A174" s="259"/>
      <c r="B174" s="32"/>
      <c r="C174" s="32"/>
      <c r="D174" s="482" t="s">
        <v>238</v>
      </c>
      <c r="E174" s="482"/>
      <c r="F174" s="482"/>
      <c r="G174" s="482"/>
      <c r="H174" s="483"/>
      <c r="I174" s="483"/>
      <c r="J174" s="483"/>
      <c r="K174" s="483"/>
      <c r="L174" s="483"/>
      <c r="M174" s="483"/>
      <c r="N174" s="483"/>
      <c r="O174" s="484"/>
      <c r="P174" s="28"/>
      <c r="Q174" s="28"/>
      <c r="R174" s="28"/>
      <c r="S174" s="28"/>
      <c r="T174" s="28"/>
      <c r="U174" s="28"/>
      <c r="V174" s="29"/>
    </row>
    <row r="175" spans="1:22" ht="15" customHeight="1" x14ac:dyDescent="0.25">
      <c r="A175" s="260"/>
      <c r="B175" s="33"/>
      <c r="C175" s="33"/>
      <c r="D175" s="482" t="s">
        <v>239</v>
      </c>
      <c r="E175" s="482"/>
      <c r="F175" s="482"/>
      <c r="G175" s="482"/>
      <c r="H175" s="483"/>
      <c r="I175" s="483"/>
      <c r="J175" s="483"/>
      <c r="K175" s="483"/>
      <c r="L175" s="483"/>
      <c r="M175" s="483"/>
      <c r="N175" s="483"/>
      <c r="O175" s="484"/>
      <c r="P175" s="28"/>
      <c r="Q175" s="28"/>
      <c r="R175" s="28"/>
      <c r="S175" s="28"/>
      <c r="T175" s="28"/>
      <c r="U175" s="28"/>
      <c r="V175" s="29"/>
    </row>
    <row r="176" spans="1:22" ht="15" customHeight="1" x14ac:dyDescent="0.25">
      <c r="A176" s="261"/>
      <c r="B176" s="34"/>
      <c r="C176" s="34"/>
      <c r="D176" s="482" t="s">
        <v>240</v>
      </c>
      <c r="E176" s="482"/>
      <c r="F176" s="482"/>
      <c r="G176" s="482"/>
      <c r="H176" s="483"/>
      <c r="I176" s="483"/>
      <c r="J176" s="483"/>
      <c r="K176" s="483"/>
      <c r="L176" s="483"/>
      <c r="M176" s="483"/>
      <c r="N176" s="483"/>
      <c r="O176" s="484"/>
      <c r="P176" s="28"/>
      <c r="Q176" s="28"/>
      <c r="R176" s="28"/>
      <c r="S176" s="28"/>
      <c r="T176" s="28"/>
      <c r="U176" s="28"/>
      <c r="V176" s="29"/>
    </row>
    <row r="177" spans="1:22" ht="15" customHeight="1" x14ac:dyDescent="0.25">
      <c r="A177" s="16">
        <v>0</v>
      </c>
      <c r="B177" s="35"/>
      <c r="C177" s="35"/>
      <c r="D177" s="482" t="s">
        <v>241</v>
      </c>
      <c r="E177" s="482"/>
      <c r="F177" s="482"/>
      <c r="G177" s="482"/>
      <c r="H177" s="483"/>
      <c r="I177" s="483"/>
      <c r="J177" s="483"/>
      <c r="K177" s="483"/>
      <c r="L177" s="483"/>
      <c r="M177" s="483"/>
      <c r="N177" s="483"/>
      <c r="O177" s="484"/>
      <c r="P177" s="28"/>
      <c r="Q177" s="28"/>
      <c r="R177" s="28"/>
      <c r="S177" s="28"/>
      <c r="T177" s="28"/>
      <c r="U177" s="28"/>
      <c r="V177" s="29"/>
    </row>
    <row r="178" spans="1:22" ht="15" customHeight="1" x14ac:dyDescent="0.25">
      <c r="A178" s="262"/>
      <c r="B178" s="36"/>
      <c r="C178" s="36"/>
      <c r="D178" s="482" t="s">
        <v>242</v>
      </c>
      <c r="E178" s="482"/>
      <c r="F178" s="482"/>
      <c r="G178" s="482"/>
      <c r="H178" s="483"/>
      <c r="I178" s="483"/>
      <c r="J178" s="483"/>
      <c r="K178" s="483"/>
      <c r="L178" s="483"/>
      <c r="M178" s="483"/>
      <c r="N178" s="483"/>
      <c r="O178" s="484"/>
      <c r="P178" s="37"/>
      <c r="Q178" s="37"/>
      <c r="R178" s="37"/>
      <c r="S178" s="37"/>
      <c r="T178" s="37"/>
      <c r="U178" s="37"/>
      <c r="V178" s="38"/>
    </row>
    <row r="179" spans="1:22" ht="15.75" customHeight="1" thickBot="1" x14ac:dyDescent="0.3">
      <c r="A179" s="263"/>
      <c r="B179" s="39"/>
      <c r="C179" s="39"/>
      <c r="D179" s="497" t="s">
        <v>243</v>
      </c>
      <c r="E179" s="497"/>
      <c r="F179" s="497"/>
      <c r="G179" s="497"/>
      <c r="H179" s="498"/>
      <c r="I179" s="498"/>
      <c r="J179" s="498"/>
      <c r="K179" s="498"/>
      <c r="L179" s="498"/>
      <c r="M179" s="498"/>
      <c r="N179" s="498"/>
      <c r="O179" s="499"/>
      <c r="P179" s="37"/>
      <c r="Q179" s="37"/>
      <c r="R179" s="37"/>
      <c r="S179" s="37"/>
      <c r="T179" s="37"/>
      <c r="U179" s="37"/>
      <c r="V179" s="38"/>
    </row>
    <row r="180" spans="1:22" ht="15" x14ac:dyDescent="0.25">
      <c r="A180" s="27"/>
      <c r="B180" s="28"/>
      <c r="C180" s="28"/>
      <c r="D180" s="28"/>
      <c r="E180" s="28"/>
      <c r="F180" s="28"/>
      <c r="G180" s="28"/>
      <c r="H180" s="28"/>
      <c r="I180" s="28"/>
      <c r="J180" s="28"/>
      <c r="K180" s="28"/>
      <c r="L180" s="28"/>
      <c r="M180" s="28"/>
      <c r="N180" s="28"/>
      <c r="O180" s="28"/>
      <c r="P180" s="28"/>
      <c r="Q180" s="28"/>
      <c r="R180" s="28"/>
      <c r="S180" s="28"/>
      <c r="T180" s="28"/>
      <c r="U180" s="28"/>
      <c r="V180" s="29"/>
    </row>
    <row r="181" spans="1:22" s="40" customFormat="1" ht="14.25" customHeight="1" x14ac:dyDescent="0.2">
      <c r="A181" s="500" t="s">
        <v>244</v>
      </c>
      <c r="B181" s="501"/>
      <c r="C181" s="501"/>
      <c r="D181" s="501"/>
      <c r="E181" s="501"/>
      <c r="F181" s="501"/>
      <c r="G181" s="501"/>
      <c r="H181" s="501"/>
      <c r="I181" s="501"/>
      <c r="J181" s="501"/>
      <c r="K181" s="501"/>
      <c r="L181" s="501"/>
      <c r="M181" s="501"/>
      <c r="N181" s="501"/>
      <c r="O181" s="501"/>
      <c r="P181" s="501"/>
      <c r="Q181" s="501"/>
      <c r="R181" s="501"/>
      <c r="S181" s="501"/>
      <c r="T181" s="501"/>
      <c r="U181" s="501"/>
      <c r="V181" s="502"/>
    </row>
    <row r="182" spans="1:22" s="40" customFormat="1" ht="14.25" x14ac:dyDescent="0.2">
      <c r="A182" s="500"/>
      <c r="B182" s="501"/>
      <c r="C182" s="501"/>
      <c r="D182" s="501"/>
      <c r="E182" s="501"/>
      <c r="F182" s="501"/>
      <c r="G182" s="501"/>
      <c r="H182" s="501"/>
      <c r="I182" s="501"/>
      <c r="J182" s="501"/>
      <c r="K182" s="501"/>
      <c r="L182" s="501"/>
      <c r="M182" s="501"/>
      <c r="N182" s="501"/>
      <c r="O182" s="501"/>
      <c r="P182" s="501"/>
      <c r="Q182" s="501"/>
      <c r="R182" s="501"/>
      <c r="S182" s="501"/>
      <c r="T182" s="501"/>
      <c r="U182" s="501"/>
      <c r="V182" s="502"/>
    </row>
    <row r="183" spans="1:22" s="41" customFormat="1" ht="16.5" x14ac:dyDescent="0.25">
      <c r="A183" s="500"/>
      <c r="B183" s="501"/>
      <c r="C183" s="501"/>
      <c r="D183" s="501"/>
      <c r="E183" s="501"/>
      <c r="F183" s="501"/>
      <c r="G183" s="501"/>
      <c r="H183" s="501"/>
      <c r="I183" s="501"/>
      <c r="J183" s="501"/>
      <c r="K183" s="501"/>
      <c r="L183" s="501"/>
      <c r="M183" s="501"/>
      <c r="N183" s="501"/>
      <c r="O183" s="501"/>
      <c r="P183" s="501"/>
      <c r="Q183" s="501"/>
      <c r="R183" s="501"/>
      <c r="S183" s="501"/>
      <c r="T183" s="501"/>
      <c r="U183" s="501"/>
      <c r="V183" s="502"/>
    </row>
    <row r="184" spans="1:22" s="41" customFormat="1" ht="16.5" x14ac:dyDescent="0.25">
      <c r="A184" s="42" t="s">
        <v>245</v>
      </c>
      <c r="B184" s="43"/>
      <c r="C184" s="43"/>
      <c r="D184" s="43"/>
      <c r="E184" s="44"/>
      <c r="F184" s="44"/>
      <c r="G184" s="44"/>
      <c r="H184" s="44"/>
      <c r="I184" s="44"/>
      <c r="J184" s="44"/>
      <c r="K184" s="44"/>
      <c r="L184" s="44"/>
      <c r="M184" s="44"/>
      <c r="N184" s="44"/>
      <c r="O184" s="44"/>
      <c r="P184" s="44"/>
      <c r="Q184" s="44"/>
      <c r="R184" s="44"/>
      <c r="S184" s="44"/>
      <c r="T184" s="44"/>
      <c r="U184" s="44"/>
      <c r="V184" s="45"/>
    </row>
    <row r="185" spans="1:22" s="41" customFormat="1" ht="16.5" x14ac:dyDescent="0.3">
      <c r="A185" s="46"/>
      <c r="B185" s="47"/>
      <c r="C185" s="44"/>
      <c r="D185" s="44"/>
      <c r="E185" s="48"/>
      <c r="F185" s="48"/>
      <c r="G185" s="44"/>
      <c r="H185" s="44"/>
      <c r="I185" s="44"/>
      <c r="J185" s="44"/>
      <c r="K185" s="44"/>
      <c r="L185" s="44"/>
      <c r="M185" s="44"/>
      <c r="N185" s="44"/>
      <c r="O185" s="44"/>
      <c r="P185" s="44"/>
      <c r="Q185" s="44"/>
      <c r="R185" s="49" t="s">
        <v>246</v>
      </c>
      <c r="S185" s="44"/>
      <c r="T185" s="44"/>
      <c r="U185" s="44"/>
      <c r="V185" s="45"/>
    </row>
    <row r="186" spans="1:22" s="41" customFormat="1" ht="16.5" x14ac:dyDescent="0.3">
      <c r="A186" s="46"/>
      <c r="B186" s="47"/>
      <c r="C186" s="44"/>
      <c r="D186" s="44"/>
      <c r="E186" s="44"/>
      <c r="F186" s="48"/>
      <c r="G186" s="48"/>
      <c r="H186" s="48"/>
      <c r="I186" s="48"/>
      <c r="J186" s="48"/>
      <c r="K186" s="48"/>
      <c r="L186" s="48"/>
      <c r="M186" s="48"/>
      <c r="N186" s="48"/>
      <c r="O186" s="48"/>
      <c r="P186" s="44"/>
      <c r="Q186" s="44"/>
      <c r="R186" s="50" t="s">
        <v>247</v>
      </c>
      <c r="S186" s="44"/>
      <c r="T186" s="44"/>
      <c r="U186" s="44"/>
      <c r="V186" s="45"/>
    </row>
    <row r="187" spans="1:22" s="41" customFormat="1" ht="16.5" x14ac:dyDescent="0.3">
      <c r="A187" s="51" t="s">
        <v>248</v>
      </c>
      <c r="B187" s="47"/>
      <c r="C187" s="44"/>
      <c r="D187" s="44"/>
      <c r="E187" s="48"/>
      <c r="F187" s="44"/>
      <c r="G187" s="48"/>
      <c r="H187" s="48"/>
      <c r="I187" s="48"/>
      <c r="J187" s="48"/>
      <c r="K187" s="48"/>
      <c r="L187" s="48"/>
      <c r="M187" s="48"/>
      <c r="N187" s="48"/>
      <c r="O187" s="48"/>
      <c r="P187" s="44"/>
      <c r="Q187" s="44"/>
      <c r="R187" s="50" t="s">
        <v>249</v>
      </c>
      <c r="S187" s="44"/>
      <c r="T187" s="44"/>
      <c r="U187" s="44"/>
      <c r="V187" s="45"/>
    </row>
    <row r="188" spans="1:22" s="41" customFormat="1" ht="16.5" x14ac:dyDescent="0.3">
      <c r="A188" s="42" t="s">
        <v>250</v>
      </c>
      <c r="B188" s="47"/>
      <c r="C188" s="52"/>
      <c r="D188" s="53"/>
      <c r="E188" s="44"/>
      <c r="F188" s="48"/>
      <c r="G188" s="48"/>
      <c r="H188" s="48"/>
      <c r="I188" s="48"/>
      <c r="J188" s="48"/>
      <c r="K188" s="48"/>
      <c r="L188" s="48"/>
      <c r="M188" s="48"/>
      <c r="N188" s="48"/>
      <c r="O188" s="48"/>
      <c r="P188" s="44"/>
      <c r="Q188" s="44"/>
      <c r="R188" s="44"/>
      <c r="S188" s="44"/>
      <c r="T188" s="44"/>
      <c r="U188" s="44"/>
      <c r="V188" s="45"/>
    </row>
    <row r="189" spans="1:22" s="41" customFormat="1" ht="16.5" x14ac:dyDescent="0.3">
      <c r="A189" s="42" t="s">
        <v>251</v>
      </c>
      <c r="B189" s="47"/>
      <c r="C189" s="47"/>
      <c r="D189" s="47"/>
      <c r="E189" s="48"/>
      <c r="F189" s="48"/>
      <c r="G189" s="48"/>
      <c r="H189" s="48"/>
      <c r="I189" s="48"/>
      <c r="J189" s="48"/>
      <c r="K189" s="48"/>
      <c r="L189" s="48"/>
      <c r="M189" s="48"/>
      <c r="N189" s="48"/>
      <c r="O189" s="48"/>
      <c r="P189" s="44"/>
      <c r="Q189" s="44"/>
      <c r="R189" s="44"/>
      <c r="S189" s="44"/>
      <c r="T189" s="44"/>
      <c r="U189" s="44"/>
      <c r="V189" s="45"/>
    </row>
    <row r="190" spans="1:22" s="41" customFormat="1" ht="16.5" x14ac:dyDescent="0.3">
      <c r="A190" s="42"/>
      <c r="B190" s="47"/>
      <c r="C190" s="47"/>
      <c r="D190" s="47"/>
      <c r="E190" s="48"/>
      <c r="F190" s="48"/>
      <c r="G190" s="48"/>
      <c r="H190" s="48"/>
      <c r="I190" s="48"/>
      <c r="J190" s="48"/>
      <c r="K190" s="48"/>
      <c r="L190" s="48"/>
      <c r="M190" s="48"/>
      <c r="N190" s="48"/>
      <c r="O190" s="48"/>
      <c r="P190" s="44"/>
      <c r="Q190" s="44"/>
      <c r="R190" s="44"/>
      <c r="S190" s="44"/>
      <c r="T190" s="44"/>
      <c r="U190" s="44"/>
      <c r="V190" s="45"/>
    </row>
    <row r="191" spans="1:22" s="41" customFormat="1" ht="16.5" x14ac:dyDescent="0.3">
      <c r="A191" s="54"/>
      <c r="B191" s="55"/>
      <c r="C191" s="55"/>
      <c r="D191" s="53"/>
      <c r="E191" s="48"/>
      <c r="F191" s="48"/>
      <c r="G191" s="48"/>
      <c r="H191" s="48"/>
      <c r="I191" s="48"/>
      <c r="J191" s="48"/>
      <c r="K191" s="48"/>
      <c r="L191" s="48"/>
      <c r="M191" s="48"/>
      <c r="N191" s="48"/>
      <c r="O191" s="48"/>
      <c r="P191" s="44"/>
      <c r="Q191" s="44"/>
      <c r="R191" s="44"/>
      <c r="S191" s="44"/>
      <c r="T191" s="44"/>
      <c r="U191" s="44"/>
      <c r="V191" s="45"/>
    </row>
    <row r="192" spans="1:22" s="41" customFormat="1" ht="16.5" x14ac:dyDescent="0.3">
      <c r="A192" s="42" t="s">
        <v>252</v>
      </c>
      <c r="B192" s="55"/>
      <c r="C192" s="55"/>
      <c r="D192" s="55"/>
      <c r="E192" s="48"/>
      <c r="F192" s="48"/>
      <c r="G192" s="48"/>
      <c r="H192" s="48"/>
      <c r="I192" s="48"/>
      <c r="J192" s="48"/>
      <c r="K192" s="48"/>
      <c r="L192" s="48"/>
      <c r="M192" s="48"/>
      <c r="N192" s="48"/>
      <c r="O192" s="48"/>
      <c r="P192" s="44"/>
      <c r="Q192" s="44"/>
      <c r="R192" s="44"/>
      <c r="S192" s="44"/>
      <c r="T192" s="44"/>
      <c r="U192" s="44"/>
      <c r="V192" s="45"/>
    </row>
    <row r="193" spans="1:22" ht="15" x14ac:dyDescent="0.25">
      <c r="A193" s="27"/>
      <c r="B193" s="28"/>
      <c r="C193" s="28"/>
      <c r="D193" s="28"/>
      <c r="E193" s="28"/>
      <c r="F193" s="28"/>
      <c r="G193" s="28"/>
      <c r="H193" s="28"/>
      <c r="I193" s="28"/>
      <c r="J193" s="28"/>
      <c r="K193" s="28"/>
      <c r="L193" s="28"/>
      <c r="M193" s="28"/>
      <c r="N193" s="28"/>
      <c r="O193" s="28"/>
      <c r="P193" s="28"/>
      <c r="Q193" s="28"/>
      <c r="R193" s="28"/>
      <c r="S193" s="28"/>
      <c r="T193" s="28"/>
      <c r="U193" s="28"/>
      <c r="V193" s="29"/>
    </row>
    <row r="194" spans="1:22" ht="15" x14ac:dyDescent="0.25">
      <c r="A194" s="56"/>
      <c r="B194" s="57"/>
      <c r="C194" s="57"/>
      <c r="D194" s="57"/>
      <c r="E194" s="57"/>
      <c r="F194" s="57"/>
      <c r="G194" s="57"/>
      <c r="H194" s="57"/>
      <c r="I194" s="57"/>
      <c r="J194" s="57"/>
      <c r="K194" s="57"/>
      <c r="L194" s="57"/>
      <c r="M194" s="57"/>
      <c r="N194" s="57"/>
      <c r="O194" s="57"/>
      <c r="P194" s="57"/>
      <c r="Q194" s="57"/>
      <c r="R194" s="57"/>
      <c r="S194" s="57"/>
      <c r="T194" s="57"/>
      <c r="U194" s="57"/>
      <c r="V194" s="58"/>
    </row>
    <row r="195" spans="1:22" ht="15" x14ac:dyDescent="0.25"/>
  </sheetData>
  <autoFilter ref="A29:V169" xr:uid="{00000000-0009-0000-0000-000004000000}"/>
  <mergeCells count="78">
    <mergeCell ref="B168:R168"/>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 ref="I7:L7"/>
    <mergeCell ref="I17:L17"/>
    <mergeCell ref="I18:L18"/>
    <mergeCell ref="I19:L19"/>
    <mergeCell ref="B17:G17"/>
    <mergeCell ref="B18:G18"/>
    <mergeCell ref="B19:G19"/>
    <mergeCell ref="I14:L14"/>
    <mergeCell ref="I15:L15"/>
    <mergeCell ref="I16:L16"/>
    <mergeCell ref="B14:G14"/>
    <mergeCell ref="B15:G15"/>
    <mergeCell ref="B16:G16"/>
    <mergeCell ref="I23:L23"/>
    <mergeCell ref="I24:L24"/>
    <mergeCell ref="I25:L25"/>
    <mergeCell ref="B23:G23"/>
    <mergeCell ref="B24:G24"/>
    <mergeCell ref="B25:G25"/>
    <mergeCell ref="I20:L20"/>
    <mergeCell ref="I21:L21"/>
    <mergeCell ref="I22:L22"/>
    <mergeCell ref="B20:G20"/>
    <mergeCell ref="B21:G21"/>
    <mergeCell ref="B22:G22"/>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U28:U29"/>
    <mergeCell ref="V28:V29"/>
    <mergeCell ref="D179:O179"/>
    <mergeCell ref="A181:V183"/>
    <mergeCell ref="B4:G4"/>
    <mergeCell ref="B5:G5"/>
    <mergeCell ref="B6:G6"/>
    <mergeCell ref="B7:G7"/>
    <mergeCell ref="B8:G8"/>
    <mergeCell ref="B9:G9"/>
    <mergeCell ref="B10:G10"/>
    <mergeCell ref="B11:G11"/>
    <mergeCell ref="D173:O173"/>
    <mergeCell ref="D174:O174"/>
    <mergeCell ref="D175:O175"/>
    <mergeCell ref="D176:O176"/>
    <mergeCell ref="D177:O177"/>
    <mergeCell ref="D178:O178"/>
    <mergeCell ref="B169:Q169"/>
    <mergeCell ref="R169:V169"/>
    <mergeCell ref="D172:O172"/>
  </mergeCells>
  <dataValidations disablePrompts="1" count="2">
    <dataValidation type="list" allowBlank="1" showInputMessage="1" showErrorMessage="1" prompt="Please select yes or no_x000a_" sqref="H11:H12" xr:uid="{00000000-0002-0000-0400-000000000000}">
      <formula1>"Yes, No"</formula1>
    </dataValidation>
    <dataValidation type="list" allowBlank="1" showInputMessage="1" showErrorMessage="1" prompt="Please select yes or no_x000a_" sqref="I11:J11" xr:uid="{00000000-0002-0000-0400-000001000000}">
      <formula1>#REF!</formula1>
    </dataValidation>
  </dataValidations>
  <pageMargins left="0.19685039370078741" right="0.15748031496062992" top="0.47244094488188981" bottom="0.55118110236220474" header="0.23622047244094491" footer="0.27559055118110237"/>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21"/>
  <sheetViews>
    <sheetView zoomScale="85" zoomScaleNormal="85" workbookViewId="0">
      <selection sqref="A1:I1"/>
    </sheetView>
  </sheetViews>
  <sheetFormatPr defaultColWidth="0" defaultRowHeight="15" zeroHeight="1" x14ac:dyDescent="0.25"/>
  <cols>
    <col min="1" max="1" width="9.140625" style="119" customWidth="1"/>
    <col min="2" max="2" width="40" style="119" customWidth="1"/>
    <col min="3" max="3" width="28.140625" style="119" customWidth="1"/>
    <col min="4" max="4" width="23.85546875" style="119" customWidth="1"/>
    <col min="5" max="5" width="22" style="119" customWidth="1"/>
    <col min="6" max="6" width="20.28515625" style="119" bestFit="1" customWidth="1"/>
    <col min="7" max="7" width="14.42578125" style="119" customWidth="1"/>
    <col min="8" max="8" width="13.85546875" style="119" customWidth="1"/>
    <col min="9" max="9" width="24.42578125" style="119" customWidth="1"/>
    <col min="10" max="10" width="16.28515625" style="119" hidden="1" customWidth="1"/>
    <col min="11" max="11" width="16.5703125" style="119" hidden="1" customWidth="1"/>
    <col min="12" max="13" width="17.42578125" style="119" hidden="1" customWidth="1"/>
    <col min="14" max="14" width="19" style="119" hidden="1" customWidth="1"/>
    <col min="15" max="16" width="16.7109375" style="119" hidden="1" customWidth="1"/>
    <col min="17" max="17" width="23.7109375" style="119" customWidth="1"/>
    <col min="18" max="18" width="0" style="119" hidden="1" customWidth="1"/>
    <col min="19" max="16384" width="9.140625" style="119" hidden="1"/>
  </cols>
  <sheetData>
    <row r="1" spans="1:17" s="2" customFormat="1" ht="18.75" x14ac:dyDescent="0.25">
      <c r="A1" s="546" t="s">
        <v>21</v>
      </c>
      <c r="B1" s="546"/>
      <c r="C1" s="546"/>
      <c r="D1" s="546"/>
      <c r="E1" s="546"/>
      <c r="F1" s="546"/>
      <c r="G1" s="546"/>
      <c r="H1" s="546"/>
      <c r="I1" s="546"/>
      <c r="J1" s="119"/>
      <c r="K1" s="119"/>
      <c r="L1" s="119"/>
      <c r="M1" s="119"/>
      <c r="N1" s="119"/>
      <c r="O1" s="119"/>
      <c r="P1" s="119"/>
      <c r="Q1" s="119"/>
    </row>
    <row r="2" spans="1:17" s="176" customFormat="1" x14ac:dyDescent="0.25">
      <c r="A2" s="547" t="s">
        <v>1948</v>
      </c>
      <c r="B2" s="547"/>
      <c r="C2" s="547"/>
      <c r="D2" s="547"/>
      <c r="E2" s="547"/>
      <c r="F2" s="547"/>
      <c r="G2" s="547"/>
      <c r="H2" s="547"/>
      <c r="I2" s="547"/>
    </row>
    <row r="3" spans="1:17" s="176" customFormat="1" x14ac:dyDescent="0.25">
      <c r="A3" s="548" t="s">
        <v>22</v>
      </c>
      <c r="B3" s="548"/>
      <c r="C3" s="548"/>
      <c r="D3" s="548"/>
      <c r="E3" s="548"/>
      <c r="F3" s="548"/>
      <c r="G3" s="548"/>
      <c r="H3" s="548"/>
      <c r="I3" s="548"/>
      <c r="J3" s="177"/>
      <c r="L3" s="177"/>
      <c r="M3" s="177"/>
      <c r="N3" s="177"/>
      <c r="O3" s="177"/>
      <c r="P3" s="177"/>
    </row>
    <row r="4" spans="1:17" ht="63.75" x14ac:dyDescent="0.25">
      <c r="A4" s="117" t="s">
        <v>23</v>
      </c>
      <c r="B4" s="117" t="s">
        <v>24</v>
      </c>
      <c r="C4" s="118" t="s">
        <v>25</v>
      </c>
      <c r="D4" s="117" t="s">
        <v>26</v>
      </c>
      <c r="E4" s="117" t="s">
        <v>27</v>
      </c>
      <c r="F4" s="117" t="s">
        <v>28</v>
      </c>
      <c r="G4" s="117" t="s">
        <v>29</v>
      </c>
      <c r="H4" s="117" t="s">
        <v>781</v>
      </c>
      <c r="I4" s="117" t="s">
        <v>18</v>
      </c>
    </row>
    <row r="5" spans="1:17" ht="15" customHeight="1" x14ac:dyDescent="0.25">
      <c r="A5" s="178"/>
      <c r="B5" s="179"/>
      <c r="C5" s="180"/>
      <c r="D5" s="180"/>
      <c r="E5" s="181"/>
      <c r="F5" s="181"/>
      <c r="G5" s="229"/>
      <c r="H5" s="181"/>
      <c r="I5" s="550" t="s">
        <v>5336</v>
      </c>
    </row>
    <row r="6" spans="1:17" x14ac:dyDescent="0.25">
      <c r="A6" s="178"/>
      <c r="B6" s="179"/>
      <c r="C6" s="180"/>
      <c r="D6" s="180"/>
      <c r="E6" s="181"/>
      <c r="F6" s="181"/>
      <c r="G6" s="229"/>
      <c r="H6" s="181"/>
      <c r="I6" s="551"/>
    </row>
    <row r="7" spans="1:17" x14ac:dyDescent="0.25">
      <c r="A7" s="178"/>
      <c r="B7" s="179"/>
      <c r="C7" s="180"/>
      <c r="D7" s="180"/>
      <c r="E7" s="181"/>
      <c r="F7" s="181"/>
      <c r="G7" s="229"/>
      <c r="H7" s="181"/>
      <c r="I7" s="551"/>
    </row>
    <row r="8" spans="1:17" x14ac:dyDescent="0.25">
      <c r="A8" s="178"/>
      <c r="B8" s="179"/>
      <c r="C8" s="180"/>
      <c r="D8" s="180"/>
      <c r="E8" s="181"/>
      <c r="F8" s="181"/>
      <c r="G8" s="229"/>
      <c r="H8" s="181"/>
      <c r="I8" s="551"/>
    </row>
    <row r="9" spans="1:17" x14ac:dyDescent="0.25">
      <c r="A9" s="178"/>
      <c r="B9" s="179"/>
      <c r="C9" s="180"/>
      <c r="D9" s="180"/>
      <c r="E9" s="181"/>
      <c r="F9" s="181"/>
      <c r="G9" s="229"/>
      <c r="H9" s="181"/>
      <c r="I9" s="551"/>
    </row>
    <row r="10" spans="1:17" x14ac:dyDescent="0.25">
      <c r="A10" s="178"/>
      <c r="B10" s="179"/>
      <c r="C10" s="180"/>
      <c r="D10" s="180"/>
      <c r="E10" s="181"/>
      <c r="F10" s="181"/>
      <c r="G10" s="229"/>
      <c r="H10" s="181"/>
      <c r="I10" s="551"/>
    </row>
    <row r="11" spans="1:17" x14ac:dyDescent="0.25">
      <c r="A11" s="178"/>
      <c r="B11" s="179"/>
      <c r="C11" s="180"/>
      <c r="D11" s="180"/>
      <c r="E11" s="181"/>
      <c r="F11" s="181"/>
      <c r="G11" s="229"/>
      <c r="H11" s="181"/>
      <c r="I11" s="551"/>
    </row>
    <row r="12" spans="1:17" x14ac:dyDescent="0.25">
      <c r="A12" s="178"/>
      <c r="B12" s="179"/>
      <c r="C12" s="180"/>
      <c r="D12" s="180"/>
      <c r="E12" s="181"/>
      <c r="F12" s="181"/>
      <c r="G12" s="229"/>
      <c r="H12" s="181"/>
      <c r="I12" s="551"/>
    </row>
    <row r="13" spans="1:17" x14ac:dyDescent="0.25">
      <c r="A13" s="178"/>
      <c r="B13" s="179"/>
      <c r="C13" s="180"/>
      <c r="D13" s="180"/>
      <c r="E13" s="181"/>
      <c r="F13" s="181"/>
      <c r="G13" s="229"/>
      <c r="H13" s="181"/>
      <c r="I13" s="551"/>
    </row>
    <row r="14" spans="1:17" x14ac:dyDescent="0.25">
      <c r="A14" s="178"/>
      <c r="B14" s="179"/>
      <c r="C14" s="180"/>
      <c r="D14" s="180"/>
      <c r="E14" s="181"/>
      <c r="F14" s="181"/>
      <c r="G14" s="229"/>
      <c r="H14" s="181"/>
      <c r="I14" s="552"/>
    </row>
    <row r="15" spans="1:17" x14ac:dyDescent="0.25">
      <c r="A15" s="178"/>
      <c r="B15" s="179"/>
      <c r="C15" s="180"/>
      <c r="D15" s="180"/>
      <c r="E15" s="181"/>
      <c r="F15" s="181"/>
      <c r="G15" s="229"/>
      <c r="H15" s="181"/>
      <c r="I15" s="178"/>
    </row>
    <row r="16" spans="1:17" x14ac:dyDescent="0.25">
      <c r="A16" s="178"/>
      <c r="B16" s="179"/>
      <c r="C16" s="180"/>
      <c r="D16" s="180"/>
      <c r="E16" s="181"/>
      <c r="F16" s="181"/>
      <c r="G16" s="229"/>
      <c r="H16" s="181"/>
      <c r="I16" s="178"/>
    </row>
    <row r="17" spans="1:17" x14ac:dyDescent="0.25">
      <c r="A17" s="178"/>
      <c r="B17" s="179"/>
      <c r="C17" s="180"/>
      <c r="D17" s="180"/>
      <c r="E17" s="181"/>
      <c r="F17" s="181"/>
      <c r="G17" s="229"/>
      <c r="H17" s="181"/>
      <c r="I17" s="178"/>
    </row>
    <row r="18" spans="1:17" x14ac:dyDescent="0.25">
      <c r="A18" s="178"/>
      <c r="B18" s="179"/>
      <c r="C18" s="180"/>
      <c r="D18" s="180"/>
      <c r="E18" s="181"/>
      <c r="F18" s="181"/>
      <c r="G18" s="229"/>
      <c r="H18" s="181"/>
      <c r="I18" s="178"/>
    </row>
    <row r="19" spans="1:17" x14ac:dyDescent="0.25">
      <c r="A19" s="178"/>
      <c r="B19" s="179"/>
      <c r="C19" s="180"/>
      <c r="D19" s="180"/>
      <c r="E19" s="181"/>
      <c r="F19" s="181"/>
      <c r="G19" s="229"/>
      <c r="H19" s="181"/>
      <c r="I19" s="178"/>
    </row>
    <row r="20" spans="1:17" x14ac:dyDescent="0.25">
      <c r="A20" s="178"/>
      <c r="B20" s="179"/>
      <c r="C20" s="180"/>
      <c r="D20" s="180"/>
      <c r="E20" s="181"/>
      <c r="F20" s="181"/>
      <c r="G20" s="229"/>
      <c r="H20" s="181"/>
      <c r="I20" s="178"/>
    </row>
    <row r="21" spans="1:17" x14ac:dyDescent="0.25">
      <c r="A21" s="178"/>
      <c r="B21" s="179"/>
      <c r="C21" s="180"/>
      <c r="D21" s="180"/>
      <c r="E21" s="181"/>
      <c r="F21" s="181"/>
      <c r="G21" s="229"/>
      <c r="H21" s="181"/>
      <c r="I21" s="178"/>
    </row>
    <row r="22" spans="1:17" x14ac:dyDescent="0.25">
      <c r="A22" s="178"/>
      <c r="B22" s="179"/>
      <c r="C22" s="180"/>
      <c r="D22" s="180"/>
      <c r="E22" s="181"/>
      <c r="F22" s="181"/>
      <c r="G22" s="229"/>
      <c r="H22" s="181"/>
      <c r="I22" s="178"/>
    </row>
    <row r="23" spans="1:17" s="2" customFormat="1" x14ac:dyDescent="0.25">
      <c r="A23" s="182"/>
      <c r="B23" s="182"/>
      <c r="C23" s="182"/>
      <c r="D23" s="182"/>
      <c r="E23" s="182"/>
      <c r="F23" s="182"/>
      <c r="G23" s="182"/>
      <c r="H23" s="182"/>
      <c r="I23" s="182"/>
      <c r="J23" s="183"/>
      <c r="K23" s="183"/>
      <c r="L23" s="183"/>
      <c r="M23" s="183"/>
      <c r="N23" s="183"/>
      <c r="O23" s="183"/>
      <c r="P23" s="183"/>
      <c r="Q23" s="183"/>
    </row>
    <row r="24" spans="1:17" s="168" customFormat="1" x14ac:dyDescent="0.25">
      <c r="A24" s="549" t="s">
        <v>30</v>
      </c>
      <c r="B24" s="549"/>
      <c r="C24" s="549"/>
      <c r="D24" s="549"/>
      <c r="E24" s="549"/>
      <c r="F24" s="549"/>
      <c r="G24" s="549"/>
      <c r="H24" s="549"/>
      <c r="I24" s="549"/>
      <c r="J24" s="549"/>
      <c r="K24" s="549"/>
      <c r="L24" s="549"/>
      <c r="M24" s="549"/>
      <c r="N24" s="549"/>
      <c r="O24" s="549"/>
      <c r="P24" s="549"/>
      <c r="Q24" s="549"/>
    </row>
    <row r="25" spans="1:17" s="2" customFormat="1" ht="60" x14ac:dyDescent="0.25">
      <c r="A25" s="116" t="s">
        <v>13</v>
      </c>
      <c r="B25" s="116" t="s">
        <v>24</v>
      </c>
      <c r="C25" s="116" t="s">
        <v>31</v>
      </c>
      <c r="D25" s="116" t="s">
        <v>727</v>
      </c>
      <c r="E25" s="116" t="s">
        <v>32</v>
      </c>
      <c r="F25" s="116" t="s">
        <v>33</v>
      </c>
      <c r="G25" s="116" t="s">
        <v>797</v>
      </c>
      <c r="H25" s="116" t="s">
        <v>34</v>
      </c>
      <c r="I25" s="116" t="s">
        <v>35</v>
      </c>
      <c r="J25" s="116" t="s">
        <v>36</v>
      </c>
      <c r="K25" s="116" t="s">
        <v>37</v>
      </c>
      <c r="L25" s="116" t="s">
        <v>38</v>
      </c>
      <c r="M25" s="116" t="s">
        <v>39</v>
      </c>
      <c r="N25" s="116" t="s">
        <v>40</v>
      </c>
      <c r="O25" s="116" t="s">
        <v>41</v>
      </c>
      <c r="P25" s="116" t="s">
        <v>42</v>
      </c>
      <c r="Q25" s="116" t="s">
        <v>18</v>
      </c>
    </row>
    <row r="26" spans="1:17" s="3" customFormat="1" x14ac:dyDescent="0.25">
      <c r="A26" s="186"/>
      <c r="B26" s="255"/>
      <c r="C26" s="185"/>
      <c r="D26" s="185"/>
      <c r="E26" s="184"/>
      <c r="F26" s="181"/>
      <c r="G26" s="184"/>
      <c r="H26" s="185"/>
      <c r="I26" s="185"/>
      <c r="J26" s="185"/>
      <c r="K26" s="185"/>
      <c r="L26" s="185"/>
      <c r="M26" s="185"/>
      <c r="N26" s="185"/>
      <c r="O26" s="185"/>
      <c r="P26" s="185"/>
      <c r="Q26" s="186"/>
    </row>
    <row r="27" spans="1:17" x14ac:dyDescent="0.25"/>
    <row r="28" spans="1:17" x14ac:dyDescent="0.25"/>
    <row r="29" spans="1:17" s="362" customFormat="1" ht="15.75" x14ac:dyDescent="0.25">
      <c r="B29" s="363"/>
    </row>
    <row r="30" spans="1:17" x14ac:dyDescent="0.25"/>
    <row r="31" spans="1:17" x14ac:dyDescent="0.25"/>
    <row r="32" spans="1: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sheetData>
  <mergeCells count="5">
    <mergeCell ref="A1:I1"/>
    <mergeCell ref="A2:I2"/>
    <mergeCell ref="A3:I3"/>
    <mergeCell ref="A24:Q24"/>
    <mergeCell ref="I5:I14"/>
  </mergeCells>
  <pageMargins left="0.31496062992125984" right="0.31"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37"/>
  <sheetViews>
    <sheetView zoomScale="90" zoomScaleNormal="90" workbookViewId="0">
      <pane ySplit="4" topLeftCell="A20" activePane="bottomLeft" state="frozen"/>
      <selection sqref="A1:Q1"/>
      <selection pane="bottomLeft" sqref="A1:G1"/>
    </sheetView>
  </sheetViews>
  <sheetFormatPr defaultColWidth="0" defaultRowHeight="15" customHeight="1" zeroHeight="1" x14ac:dyDescent="0.25"/>
  <cols>
    <col min="1" max="1" width="9.140625" style="13" customWidth="1"/>
    <col min="2" max="2" width="31.85546875" style="13" customWidth="1"/>
    <col min="3" max="3" width="12.28515625" style="13" customWidth="1"/>
    <col min="4" max="4" width="18.5703125" style="13" customWidth="1"/>
    <col min="5" max="5" width="13.140625" style="13" customWidth="1"/>
    <col min="6" max="6" width="12.85546875" style="13" customWidth="1"/>
    <col min="7" max="7" width="23.42578125" style="13" bestFit="1" customWidth="1"/>
    <col min="8" max="16384" width="5" style="13" hidden="1"/>
  </cols>
  <sheetData>
    <row r="1" spans="1:7" s="9" customFormat="1" ht="15.75" x14ac:dyDescent="0.25">
      <c r="A1" s="553" t="s">
        <v>11</v>
      </c>
      <c r="B1" s="553"/>
      <c r="C1" s="553"/>
      <c r="D1" s="553"/>
      <c r="E1" s="553"/>
      <c r="F1" s="553"/>
      <c r="G1" s="553"/>
    </row>
    <row r="2" spans="1:7" s="9" customFormat="1" ht="15" customHeight="1" x14ac:dyDescent="0.25">
      <c r="A2" s="554" t="s">
        <v>12</v>
      </c>
      <c r="B2" s="554"/>
      <c r="C2" s="554"/>
      <c r="D2" s="554"/>
      <c r="E2" s="554"/>
      <c r="F2" s="554"/>
      <c r="G2" s="554"/>
    </row>
    <row r="3" spans="1:7" s="9" customFormat="1" ht="15" customHeight="1" x14ac:dyDescent="0.25">
      <c r="A3" s="555" t="s">
        <v>1948</v>
      </c>
      <c r="B3" s="555"/>
      <c r="C3" s="555"/>
      <c r="D3" s="555"/>
      <c r="E3" s="555"/>
      <c r="F3" s="555"/>
      <c r="G3" s="555"/>
    </row>
    <row r="4" spans="1:7" s="9" customFormat="1" ht="116.25" customHeight="1" x14ac:dyDescent="0.25">
      <c r="A4" s="10" t="s">
        <v>13</v>
      </c>
      <c r="B4" s="10" t="s">
        <v>14</v>
      </c>
      <c r="C4" s="10" t="s">
        <v>15</v>
      </c>
      <c r="D4" s="10" t="s">
        <v>710</v>
      </c>
      <c r="E4" s="10" t="s">
        <v>16</v>
      </c>
      <c r="F4" s="10" t="s">
        <v>17</v>
      </c>
      <c r="G4" s="10" t="s">
        <v>18</v>
      </c>
    </row>
    <row r="5" spans="1:7" customFormat="1" x14ac:dyDescent="0.25">
      <c r="A5" s="12">
        <v>1</v>
      </c>
      <c r="B5" s="11" t="s">
        <v>19</v>
      </c>
      <c r="C5" s="120" t="s">
        <v>310</v>
      </c>
      <c r="D5" s="120" t="s">
        <v>1207</v>
      </c>
      <c r="E5" s="230">
        <v>1801799</v>
      </c>
      <c r="F5" s="238">
        <v>555.70499999999993</v>
      </c>
      <c r="G5" s="231" t="s">
        <v>492</v>
      </c>
    </row>
    <row r="6" spans="1:7" customFormat="1" x14ac:dyDescent="0.25">
      <c r="A6" s="12">
        <v>2</v>
      </c>
      <c r="B6" s="11" t="s">
        <v>494</v>
      </c>
      <c r="C6" s="120" t="s">
        <v>310</v>
      </c>
      <c r="D6" s="120" t="s">
        <v>1207</v>
      </c>
      <c r="E6" s="230">
        <v>11634</v>
      </c>
      <c r="F6" s="238">
        <v>0.55000000000000004</v>
      </c>
      <c r="G6" s="231" t="s">
        <v>492</v>
      </c>
    </row>
    <row r="7" spans="1:7" customFormat="1" x14ac:dyDescent="0.25">
      <c r="A7" s="12">
        <v>3</v>
      </c>
      <c r="B7" s="11" t="s">
        <v>743</v>
      </c>
      <c r="C7" s="120" t="s">
        <v>310</v>
      </c>
      <c r="D7" s="120" t="s">
        <v>1207</v>
      </c>
      <c r="E7" s="230">
        <v>131974</v>
      </c>
      <c r="F7" s="238">
        <v>140.77799999999999</v>
      </c>
      <c r="G7" s="231" t="s">
        <v>492</v>
      </c>
    </row>
    <row r="8" spans="1:7" customFormat="1" x14ac:dyDescent="0.25">
      <c r="A8" s="12">
        <v>4</v>
      </c>
      <c r="B8" s="11" t="s">
        <v>455</v>
      </c>
      <c r="C8" s="120" t="s">
        <v>310</v>
      </c>
      <c r="D8" s="120" t="s">
        <v>1207</v>
      </c>
      <c r="E8" s="230">
        <v>29653</v>
      </c>
      <c r="F8" s="238">
        <v>11.052</v>
      </c>
      <c r="G8" s="231" t="s">
        <v>492</v>
      </c>
    </row>
    <row r="9" spans="1:7" customFormat="1" x14ac:dyDescent="0.25">
      <c r="A9" s="12">
        <v>5</v>
      </c>
      <c r="B9" s="11" t="s">
        <v>708</v>
      </c>
      <c r="C9" s="120" t="s">
        <v>310</v>
      </c>
      <c r="D9" s="120" t="s">
        <v>1207</v>
      </c>
      <c r="E9" s="230">
        <v>5435</v>
      </c>
      <c r="F9" s="238">
        <v>24.305</v>
      </c>
      <c r="G9" s="231" t="s">
        <v>492</v>
      </c>
    </row>
    <row r="10" spans="1:7" customFormat="1" x14ac:dyDescent="0.25">
      <c r="A10" s="12">
        <v>6</v>
      </c>
      <c r="B10" s="11" t="s">
        <v>709</v>
      </c>
      <c r="C10" s="120" t="s">
        <v>310</v>
      </c>
      <c r="D10" s="120" t="s">
        <v>1207</v>
      </c>
      <c r="E10" s="230">
        <v>72</v>
      </c>
      <c r="F10" s="238">
        <v>0.79400000000000026</v>
      </c>
      <c r="G10" s="231" t="s">
        <v>492</v>
      </c>
    </row>
    <row r="11" spans="1:7" customFormat="1" x14ac:dyDescent="0.25">
      <c r="A11" s="12">
        <v>7</v>
      </c>
      <c r="B11" s="11" t="s">
        <v>744</v>
      </c>
      <c r="C11" s="120" t="s">
        <v>310</v>
      </c>
      <c r="D11" s="120" t="s">
        <v>1207</v>
      </c>
      <c r="E11" s="230">
        <v>2078</v>
      </c>
      <c r="F11" s="238">
        <v>11.545999999999999</v>
      </c>
      <c r="G11" s="231" t="s">
        <v>492</v>
      </c>
    </row>
    <row r="12" spans="1:7" customFormat="1" x14ac:dyDescent="0.25">
      <c r="A12" s="12">
        <v>8</v>
      </c>
      <c r="B12" s="11" t="s">
        <v>745</v>
      </c>
      <c r="C12" s="120" t="s">
        <v>310</v>
      </c>
      <c r="D12" s="120" t="s">
        <v>1207</v>
      </c>
      <c r="E12" s="230">
        <v>6300</v>
      </c>
      <c r="F12" s="238">
        <v>18.510000000000002</v>
      </c>
      <c r="G12" s="231" t="s">
        <v>492</v>
      </c>
    </row>
    <row r="13" spans="1:7" customFormat="1" x14ac:dyDescent="0.25">
      <c r="A13" s="12">
        <v>9</v>
      </c>
      <c r="B13" s="11" t="s">
        <v>746</v>
      </c>
      <c r="C13" s="120" t="s">
        <v>310</v>
      </c>
      <c r="D13" s="120" t="s">
        <v>1207</v>
      </c>
      <c r="E13" s="230">
        <v>4176</v>
      </c>
      <c r="F13" s="238">
        <v>4.569</v>
      </c>
      <c r="G13" s="231" t="s">
        <v>492</v>
      </c>
    </row>
    <row r="14" spans="1:7" customFormat="1" x14ac:dyDescent="0.25">
      <c r="A14" s="12">
        <v>10</v>
      </c>
      <c r="B14" s="11" t="s">
        <v>747</v>
      </c>
      <c r="C14" s="120" t="s">
        <v>310</v>
      </c>
      <c r="D14" s="120" t="s">
        <v>1207</v>
      </c>
      <c r="E14" s="230">
        <v>1189</v>
      </c>
      <c r="F14" s="238">
        <v>10.636000000000001</v>
      </c>
      <c r="G14" s="231" t="s">
        <v>492</v>
      </c>
    </row>
    <row r="15" spans="1:7" customFormat="1" x14ac:dyDescent="0.25">
      <c r="A15" s="12">
        <v>11</v>
      </c>
      <c r="B15" s="11" t="s">
        <v>748</v>
      </c>
      <c r="C15" s="120" t="s">
        <v>310</v>
      </c>
      <c r="D15" s="120" t="s">
        <v>1207</v>
      </c>
      <c r="E15" s="230">
        <v>24689</v>
      </c>
      <c r="F15" s="238">
        <v>9.9499999999999993</v>
      </c>
      <c r="G15" s="231" t="s">
        <v>492</v>
      </c>
    </row>
    <row r="16" spans="1:7" customFormat="1" x14ac:dyDescent="0.25">
      <c r="A16" s="12">
        <v>12</v>
      </c>
      <c r="B16" s="11" t="s">
        <v>700</v>
      </c>
      <c r="C16" s="120" t="s">
        <v>493</v>
      </c>
      <c r="D16" s="120" t="s">
        <v>309</v>
      </c>
      <c r="E16" s="230">
        <v>136</v>
      </c>
      <c r="F16" s="238">
        <v>151.38200000000001</v>
      </c>
      <c r="G16" s="231" t="s">
        <v>492</v>
      </c>
    </row>
    <row r="17" spans="1:7" customFormat="1" x14ac:dyDescent="0.25">
      <c r="A17" s="12">
        <v>13</v>
      </c>
      <c r="B17" s="11" t="s">
        <v>702</v>
      </c>
      <c r="C17" s="120" t="s">
        <v>493</v>
      </c>
      <c r="D17" s="120" t="s">
        <v>309</v>
      </c>
      <c r="E17" s="230">
        <v>27</v>
      </c>
      <c r="F17" s="238">
        <v>10.173</v>
      </c>
      <c r="G17" s="231" t="s">
        <v>492</v>
      </c>
    </row>
    <row r="18" spans="1:7" customFormat="1" x14ac:dyDescent="0.25">
      <c r="A18" s="12">
        <v>14</v>
      </c>
      <c r="B18" s="11" t="s">
        <v>703</v>
      </c>
      <c r="C18" s="120" t="s">
        <v>493</v>
      </c>
      <c r="D18" s="120" t="s">
        <v>309</v>
      </c>
      <c r="E18" s="230">
        <v>6</v>
      </c>
      <c r="F18" s="238">
        <v>1.6990000000000001</v>
      </c>
      <c r="G18" s="231" t="s">
        <v>492</v>
      </c>
    </row>
    <row r="19" spans="1:7" customFormat="1" x14ac:dyDescent="0.25">
      <c r="A19" s="12">
        <v>15</v>
      </c>
      <c r="B19" s="11" t="s">
        <v>750</v>
      </c>
      <c r="C19" s="120" t="s">
        <v>493</v>
      </c>
      <c r="D19" s="120" t="s">
        <v>309</v>
      </c>
      <c r="E19" s="230">
        <v>18</v>
      </c>
      <c r="F19" s="238">
        <v>3.3679999999999999</v>
      </c>
      <c r="G19" s="231" t="s">
        <v>492</v>
      </c>
    </row>
    <row r="20" spans="1:7" customFormat="1" x14ac:dyDescent="0.25">
      <c r="A20" s="12">
        <v>16</v>
      </c>
      <c r="B20" s="11" t="s">
        <v>704</v>
      </c>
      <c r="C20" s="120" t="s">
        <v>493</v>
      </c>
      <c r="D20" s="120" t="s">
        <v>309</v>
      </c>
      <c r="E20" s="230">
        <v>10</v>
      </c>
      <c r="F20" s="238">
        <v>3.6059999999999999</v>
      </c>
      <c r="G20" s="231" t="s">
        <v>492</v>
      </c>
    </row>
    <row r="21" spans="1:7" customFormat="1" x14ac:dyDescent="0.25">
      <c r="A21" s="12">
        <v>17</v>
      </c>
      <c r="B21" s="11" t="s">
        <v>749</v>
      </c>
      <c r="C21" s="120" t="s">
        <v>493</v>
      </c>
      <c r="D21" s="120" t="s">
        <v>309</v>
      </c>
      <c r="E21" s="230">
        <v>11</v>
      </c>
      <c r="F21" s="238">
        <v>0.38600000000000001</v>
      </c>
      <c r="G21" s="231" t="s">
        <v>492</v>
      </c>
    </row>
    <row r="22" spans="1:7" customFormat="1" x14ac:dyDescent="0.25">
      <c r="A22" s="12">
        <v>18</v>
      </c>
      <c r="B22" s="11" t="s">
        <v>705</v>
      </c>
      <c r="C22" s="120" t="s">
        <v>493</v>
      </c>
      <c r="D22" s="120" t="s">
        <v>309</v>
      </c>
      <c r="E22" s="230">
        <v>3</v>
      </c>
      <c r="F22" s="238">
        <v>0.51</v>
      </c>
      <c r="G22" s="231" t="s">
        <v>492</v>
      </c>
    </row>
    <row r="23" spans="1:7" customFormat="1" x14ac:dyDescent="0.25">
      <c r="A23" s="12">
        <v>19</v>
      </c>
      <c r="B23" s="11" t="s">
        <v>706</v>
      </c>
      <c r="C23" s="120" t="s">
        <v>493</v>
      </c>
      <c r="D23" s="120" t="s">
        <v>309</v>
      </c>
      <c r="E23" s="230">
        <v>2</v>
      </c>
      <c r="F23" s="238">
        <v>0.20300000000000001</v>
      </c>
      <c r="G23" s="231" t="s">
        <v>492</v>
      </c>
    </row>
    <row r="24" spans="1:7" customFormat="1" x14ac:dyDescent="0.25">
      <c r="A24" s="12">
        <v>20</v>
      </c>
      <c r="B24" s="11" t="s">
        <v>707</v>
      </c>
      <c r="C24" s="120" t="s">
        <v>493</v>
      </c>
      <c r="D24" s="120" t="s">
        <v>309</v>
      </c>
      <c r="E24" s="230">
        <v>2</v>
      </c>
      <c r="F24" s="238">
        <v>1.2E-2</v>
      </c>
      <c r="G24" s="231" t="s">
        <v>492</v>
      </c>
    </row>
    <row r="25" spans="1:7" customFormat="1" x14ac:dyDescent="0.25">
      <c r="A25" s="12">
        <v>21</v>
      </c>
      <c r="B25" s="11" t="s">
        <v>700</v>
      </c>
      <c r="C25" s="120" t="s">
        <v>493</v>
      </c>
      <c r="D25" s="120" t="s">
        <v>495</v>
      </c>
      <c r="E25" s="230">
        <v>279</v>
      </c>
      <c r="F25" s="238">
        <v>38.551000000000002</v>
      </c>
      <c r="G25" s="231" t="s">
        <v>492</v>
      </c>
    </row>
    <row r="26" spans="1:7" customFormat="1" x14ac:dyDescent="0.25">
      <c r="A26" s="12">
        <v>22</v>
      </c>
      <c r="B26" s="11" t="s">
        <v>702</v>
      </c>
      <c r="C26" s="120" t="s">
        <v>493</v>
      </c>
      <c r="D26" s="120" t="s">
        <v>495</v>
      </c>
      <c r="E26" s="230">
        <v>141</v>
      </c>
      <c r="F26" s="238">
        <v>8.8789999999999996</v>
      </c>
      <c r="G26" s="231" t="s">
        <v>492</v>
      </c>
    </row>
    <row r="27" spans="1:7" customFormat="1" x14ac:dyDescent="0.25">
      <c r="A27" s="12">
        <v>23</v>
      </c>
      <c r="B27" s="11" t="s">
        <v>703</v>
      </c>
      <c r="C27" s="120" t="s">
        <v>493</v>
      </c>
      <c r="D27" s="120" t="s">
        <v>495</v>
      </c>
      <c r="E27" s="230">
        <v>23</v>
      </c>
      <c r="F27" s="238">
        <v>2.4390000000000001</v>
      </c>
      <c r="G27" s="231" t="s">
        <v>492</v>
      </c>
    </row>
    <row r="28" spans="1:7" customFormat="1" x14ac:dyDescent="0.25">
      <c r="A28" s="12">
        <v>24</v>
      </c>
      <c r="B28" s="11" t="s">
        <v>750</v>
      </c>
      <c r="C28" s="120" t="s">
        <v>493</v>
      </c>
      <c r="D28" s="120" t="s">
        <v>495</v>
      </c>
      <c r="E28" s="230">
        <v>37</v>
      </c>
      <c r="F28" s="238">
        <v>6.86</v>
      </c>
      <c r="G28" s="231" t="s">
        <v>492</v>
      </c>
    </row>
    <row r="29" spans="1:7" customFormat="1" x14ac:dyDescent="0.25">
      <c r="A29" s="12">
        <v>25</v>
      </c>
      <c r="B29" s="11" t="s">
        <v>1448</v>
      </c>
      <c r="C29" s="120" t="s">
        <v>493</v>
      </c>
      <c r="D29" s="120" t="s">
        <v>495</v>
      </c>
      <c r="E29" s="230">
        <v>61</v>
      </c>
      <c r="F29" s="238">
        <v>3.1230000000000002</v>
      </c>
      <c r="G29" s="231" t="s">
        <v>492</v>
      </c>
    </row>
    <row r="30" spans="1:7" customFormat="1" x14ac:dyDescent="0.25">
      <c r="A30" s="12">
        <v>26</v>
      </c>
      <c r="B30" s="11" t="s">
        <v>749</v>
      </c>
      <c r="C30" s="120" t="s">
        <v>493</v>
      </c>
      <c r="D30" s="120" t="s">
        <v>495</v>
      </c>
      <c r="E30" s="230">
        <v>3</v>
      </c>
      <c r="F30" s="238">
        <v>4.0000000000000001E-3</v>
      </c>
      <c r="G30" s="231" t="s">
        <v>492</v>
      </c>
    </row>
    <row r="31" spans="1:7" customFormat="1" x14ac:dyDescent="0.25">
      <c r="A31" s="12">
        <v>27</v>
      </c>
      <c r="B31" s="11" t="s">
        <v>705</v>
      </c>
      <c r="C31" s="120" t="s">
        <v>493</v>
      </c>
      <c r="D31" s="120" t="s">
        <v>495</v>
      </c>
      <c r="E31" s="230">
        <v>86</v>
      </c>
      <c r="F31" s="238">
        <v>6.835</v>
      </c>
      <c r="G31" s="231" t="s">
        <v>492</v>
      </c>
    </row>
    <row r="32" spans="1:7" customFormat="1" x14ac:dyDescent="0.25">
      <c r="A32" s="12">
        <v>28</v>
      </c>
      <c r="B32" s="11" t="s">
        <v>706</v>
      </c>
      <c r="C32" s="120" t="s">
        <v>493</v>
      </c>
      <c r="D32" s="120" t="s">
        <v>495</v>
      </c>
      <c r="E32" s="230">
        <v>7</v>
      </c>
      <c r="F32" s="238">
        <v>0.94399999999999995</v>
      </c>
      <c r="G32" s="231" t="s">
        <v>492</v>
      </c>
    </row>
    <row r="33" spans="1:7" customFormat="1" x14ac:dyDescent="0.25">
      <c r="A33" s="12">
        <v>29</v>
      </c>
      <c r="B33" s="11" t="s">
        <v>751</v>
      </c>
      <c r="C33" s="120" t="s">
        <v>491</v>
      </c>
      <c r="D33" s="120" t="s">
        <v>818</v>
      </c>
      <c r="E33" s="230">
        <v>3</v>
      </c>
      <c r="F33" s="238">
        <v>270.66100000000006</v>
      </c>
      <c r="G33" s="231" t="s">
        <v>492</v>
      </c>
    </row>
    <row r="34" spans="1:7" ht="15" customHeight="1" x14ac:dyDescent="0.25">
      <c r="A34" s="12">
        <v>30</v>
      </c>
      <c r="B34" s="11" t="s">
        <v>701</v>
      </c>
      <c r="C34" s="120" t="s">
        <v>491</v>
      </c>
      <c r="D34" s="120" t="s">
        <v>818</v>
      </c>
      <c r="E34" s="230">
        <v>3</v>
      </c>
      <c r="F34" s="238">
        <v>18.771000000000001</v>
      </c>
      <c r="G34" s="231" t="s">
        <v>492</v>
      </c>
    </row>
    <row r="35" spans="1:7" ht="15" customHeight="1" x14ac:dyDescent="0.25">
      <c r="A35" s="12">
        <v>31</v>
      </c>
      <c r="B35" s="11" t="s">
        <v>752</v>
      </c>
      <c r="C35" s="120" t="s">
        <v>491</v>
      </c>
      <c r="D35" s="120" t="s">
        <v>818</v>
      </c>
      <c r="E35" s="230">
        <v>9</v>
      </c>
      <c r="F35" s="238">
        <v>137.274</v>
      </c>
      <c r="G35" s="231" t="s">
        <v>492</v>
      </c>
    </row>
    <row r="36" spans="1:7" ht="15" customHeight="1" x14ac:dyDescent="0.25">
      <c r="A36" s="12">
        <v>32</v>
      </c>
      <c r="B36" s="11" t="s">
        <v>753</v>
      </c>
      <c r="C36" s="120" t="s">
        <v>491</v>
      </c>
      <c r="D36" s="120" t="s">
        <v>818</v>
      </c>
      <c r="E36" s="230">
        <v>2</v>
      </c>
      <c r="F36" s="238">
        <v>6.8000000000000005E-2</v>
      </c>
      <c r="G36" s="231" t="s">
        <v>492</v>
      </c>
    </row>
    <row r="37" spans="1:7" ht="15" customHeight="1" x14ac:dyDescent="0.25">
      <c r="A37" s="12">
        <v>33</v>
      </c>
      <c r="B37" s="11" t="s">
        <v>702</v>
      </c>
      <c r="C37" s="120" t="s">
        <v>491</v>
      </c>
      <c r="D37" s="120" t="s">
        <v>818</v>
      </c>
      <c r="E37" s="230">
        <v>1</v>
      </c>
      <c r="F37" s="238">
        <v>17.067</v>
      </c>
      <c r="G37" s="231" t="s">
        <v>492</v>
      </c>
    </row>
    <row r="38" spans="1:7" ht="15" customHeight="1" x14ac:dyDescent="0.25">
      <c r="A38" s="12">
        <v>34</v>
      </c>
      <c r="B38" s="11" t="s">
        <v>1304</v>
      </c>
      <c r="C38" s="120" t="s">
        <v>491</v>
      </c>
      <c r="D38" s="120" t="s">
        <v>818</v>
      </c>
      <c r="E38" s="230">
        <v>25</v>
      </c>
      <c r="F38" s="347">
        <v>372.81</v>
      </c>
      <c r="G38" s="231" t="s">
        <v>492</v>
      </c>
    </row>
    <row r="39" spans="1:7" ht="15" customHeight="1" x14ac:dyDescent="0.25">
      <c r="A39" s="163"/>
      <c r="B39" s="556" t="s">
        <v>754</v>
      </c>
      <c r="C39" s="557"/>
      <c r="D39" s="558"/>
      <c r="E39" s="232">
        <f>SUM(E5:E38)</f>
        <v>2019894</v>
      </c>
      <c r="F39" s="346">
        <f>SUM(F5:F38)</f>
        <v>1844.0199999999998</v>
      </c>
      <c r="G39" s="164"/>
    </row>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47" spans="1:7" ht="15" customHeight="1" x14ac:dyDescent="0.25"/>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sheetData>
  <mergeCells count="4">
    <mergeCell ref="A1:G1"/>
    <mergeCell ref="A2:G2"/>
    <mergeCell ref="A3:G3"/>
    <mergeCell ref="B39:D39"/>
  </mergeCells>
  <pageMargins left="0.2" right="0.3" top="0.35433070866141736" bottom="0.27559055118110237"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66"/>
  <sheetViews>
    <sheetView topLeftCell="I1" zoomScale="85" zoomScaleNormal="85" zoomScaleSheetLayoutView="89" workbookViewId="0">
      <pane ySplit="3" topLeftCell="A4" activePane="bottomLeft" state="frozen"/>
      <selection pane="bottomLeft" activeCell="V3" sqref="V3"/>
    </sheetView>
  </sheetViews>
  <sheetFormatPr defaultColWidth="9.140625" defaultRowHeight="15" customHeight="1" x14ac:dyDescent="0.25"/>
  <cols>
    <col min="1" max="1" width="6.42578125" style="3" customWidth="1"/>
    <col min="2" max="2" width="9.85546875" style="8" customWidth="1"/>
    <col min="3" max="3" width="15.140625" style="8" customWidth="1"/>
    <col min="4" max="4" width="17" style="8" bestFit="1" customWidth="1"/>
    <col min="5" max="5" width="25.28515625" style="8" customWidth="1"/>
    <col min="6" max="6" width="27.7109375" style="8" customWidth="1"/>
    <col min="7" max="7" width="12.28515625" style="8" customWidth="1"/>
    <col min="8" max="8" width="28.5703125" style="8" customWidth="1"/>
    <col min="9" max="9" width="13.140625" style="8" customWidth="1"/>
    <col min="10" max="10" width="13.28515625" style="8" customWidth="1"/>
    <col min="11" max="11" width="12.5703125" style="4" customWidth="1"/>
    <col min="12" max="12" width="12.42578125" style="4" customWidth="1"/>
    <col min="13" max="13" width="12.140625" style="4" customWidth="1"/>
    <col min="14" max="14" width="9.140625" style="5" customWidth="1"/>
    <col min="15" max="15" width="13.28515625" style="5" customWidth="1"/>
    <col min="16" max="16" width="14.42578125" style="5" customWidth="1"/>
    <col min="17" max="17" width="12.28515625" style="277" customWidth="1"/>
    <col min="18" max="18" width="10.140625" style="277" customWidth="1"/>
    <col min="19" max="19" width="10.5703125" style="277" customWidth="1"/>
    <col min="20" max="20" width="14.140625" style="277" customWidth="1"/>
    <col min="21" max="21" width="51.5703125" style="277" customWidth="1"/>
    <col min="22" max="16384" width="9.140625" style="3"/>
  </cols>
  <sheetData>
    <row r="1" spans="1:21" s="2" customFormat="1" ht="26.25" x14ac:dyDescent="0.25">
      <c r="A1" s="559" t="s">
        <v>724</v>
      </c>
      <c r="B1" s="560"/>
      <c r="C1" s="560"/>
      <c r="D1" s="560"/>
      <c r="E1" s="560"/>
      <c r="F1" s="560"/>
      <c r="G1" s="560"/>
      <c r="H1" s="560"/>
      <c r="I1" s="560"/>
      <c r="J1" s="560"/>
      <c r="K1" s="560"/>
      <c r="L1" s="560"/>
      <c r="M1" s="560"/>
      <c r="N1" s="560"/>
      <c r="O1" s="560"/>
      <c r="P1" s="560"/>
      <c r="Q1" s="560"/>
      <c r="R1" s="560"/>
      <c r="S1" s="560"/>
      <c r="T1" s="560"/>
      <c r="U1" s="561"/>
    </row>
    <row r="2" spans="1:21" s="168" customFormat="1" x14ac:dyDescent="0.25">
      <c r="A2" s="562" t="s">
        <v>1948</v>
      </c>
      <c r="B2" s="563"/>
      <c r="C2" s="563"/>
      <c r="D2" s="563"/>
      <c r="E2" s="563"/>
      <c r="F2" s="563"/>
      <c r="G2" s="563"/>
      <c r="H2" s="563"/>
      <c r="I2" s="563"/>
      <c r="J2" s="563"/>
      <c r="K2" s="563"/>
      <c r="L2" s="563"/>
      <c r="M2" s="563"/>
      <c r="N2" s="563"/>
      <c r="O2" s="563"/>
      <c r="P2" s="563"/>
      <c r="Q2" s="563"/>
      <c r="R2" s="563"/>
      <c r="S2" s="563"/>
      <c r="T2" s="563"/>
      <c r="U2" s="564"/>
    </row>
    <row r="3" spans="1:21" ht="90" x14ac:dyDescent="0.25">
      <c r="A3" s="1" t="s">
        <v>23</v>
      </c>
      <c r="B3" s="6" t="s">
        <v>0</v>
      </c>
      <c r="C3" s="6" t="s">
        <v>5</v>
      </c>
      <c r="D3" s="6" t="s">
        <v>6</v>
      </c>
      <c r="E3" s="6" t="s">
        <v>7</v>
      </c>
      <c r="F3" s="6" t="s">
        <v>8</v>
      </c>
      <c r="G3" s="6" t="s">
        <v>1</v>
      </c>
      <c r="H3" s="6" t="s">
        <v>2</v>
      </c>
      <c r="I3" s="338" t="s">
        <v>1449</v>
      </c>
      <c r="J3" s="338" t="s">
        <v>1450</v>
      </c>
      <c r="K3" s="339" t="s">
        <v>460</v>
      </c>
      <c r="L3" s="340" t="s">
        <v>459</v>
      </c>
      <c r="M3" s="339" t="s">
        <v>461</v>
      </c>
      <c r="N3" s="339" t="s">
        <v>1451</v>
      </c>
      <c r="O3" s="339" t="s">
        <v>1452</v>
      </c>
      <c r="P3" s="339" t="s">
        <v>1453</v>
      </c>
      <c r="Q3" s="339" t="s">
        <v>1454</v>
      </c>
      <c r="R3" s="339" t="s">
        <v>9</v>
      </c>
      <c r="S3" s="339" t="s">
        <v>10</v>
      </c>
      <c r="T3" s="339" t="s">
        <v>3</v>
      </c>
      <c r="U3" s="339" t="s">
        <v>4</v>
      </c>
    </row>
    <row r="4" spans="1:21" ht="15" customHeight="1" x14ac:dyDescent="0.25">
      <c r="A4" s="186">
        <v>1</v>
      </c>
      <c r="B4" s="185" t="s">
        <v>483</v>
      </c>
      <c r="C4" s="185" t="s">
        <v>822</v>
      </c>
      <c r="D4" s="185" t="s">
        <v>728</v>
      </c>
      <c r="E4" s="185" t="s">
        <v>1740</v>
      </c>
      <c r="F4" s="184" t="s">
        <v>1458</v>
      </c>
      <c r="G4" s="7">
        <v>432111501</v>
      </c>
      <c r="H4" s="7" t="s">
        <v>1337</v>
      </c>
      <c r="I4" s="7" t="s">
        <v>825</v>
      </c>
      <c r="J4" s="228" t="s">
        <v>803</v>
      </c>
      <c r="K4" s="334">
        <v>0</v>
      </c>
      <c r="L4" s="334">
        <v>1.2537</v>
      </c>
      <c r="M4" s="334">
        <v>1.0177045</v>
      </c>
      <c r="N4" s="344">
        <f t="shared" ref="N4:N47" si="0">M4/L4</f>
        <v>0.81176078806732077</v>
      </c>
      <c r="O4" s="334">
        <v>54.895952899999997</v>
      </c>
      <c r="P4" s="334">
        <v>55.2923458</v>
      </c>
      <c r="Q4" s="228">
        <f t="shared" ref="Q4:Q47" si="1">P4/O4</f>
        <v>1.0072208037033636</v>
      </c>
      <c r="R4" s="344">
        <f t="shared" ref="R4:R47" si="2">1-N4</f>
        <v>0.18823921193267923</v>
      </c>
      <c r="S4" s="344">
        <f t="shared" ref="S4:S47" si="3">1-N4*Q4</f>
        <v>0.1823776466279573</v>
      </c>
      <c r="T4" s="228">
        <v>1</v>
      </c>
      <c r="U4" s="565" t="s">
        <v>1792</v>
      </c>
    </row>
    <row r="5" spans="1:21" ht="15" customHeight="1" x14ac:dyDescent="0.25">
      <c r="A5" s="186">
        <v>2</v>
      </c>
      <c r="B5" s="185" t="s">
        <v>483</v>
      </c>
      <c r="C5" s="185" t="s">
        <v>822</v>
      </c>
      <c r="D5" s="185" t="s">
        <v>728</v>
      </c>
      <c r="E5" s="185" t="s">
        <v>1740</v>
      </c>
      <c r="F5" s="184" t="s">
        <v>1458</v>
      </c>
      <c r="G5" s="7">
        <v>432111503</v>
      </c>
      <c r="H5" s="7" t="s">
        <v>1305</v>
      </c>
      <c r="I5" s="7" t="s">
        <v>825</v>
      </c>
      <c r="J5" s="228" t="s">
        <v>803</v>
      </c>
      <c r="K5" s="334">
        <v>0</v>
      </c>
      <c r="L5" s="334">
        <v>3.3702899999999998</v>
      </c>
      <c r="M5" s="334">
        <v>3.1882566299999997</v>
      </c>
      <c r="N5" s="344">
        <f t="shared" si="0"/>
        <v>0.94598881105186794</v>
      </c>
      <c r="O5" s="334">
        <v>200.8879877</v>
      </c>
      <c r="P5" s="334">
        <v>190.6122929</v>
      </c>
      <c r="Q5" s="228">
        <f t="shared" si="1"/>
        <v>0.94884863491516769</v>
      </c>
      <c r="R5" s="344">
        <f t="shared" si="2"/>
        <v>5.4011188948132061E-2</v>
      </c>
      <c r="S5" s="344">
        <f t="shared" si="3"/>
        <v>0.10239980798841264</v>
      </c>
      <c r="T5" s="228">
        <v>1</v>
      </c>
      <c r="U5" s="565"/>
    </row>
    <row r="6" spans="1:21" ht="15" customHeight="1" x14ac:dyDescent="0.25">
      <c r="A6" s="186">
        <v>3</v>
      </c>
      <c r="B6" s="185" t="s">
        <v>483</v>
      </c>
      <c r="C6" s="185" t="s">
        <v>822</v>
      </c>
      <c r="D6" s="185" t="s">
        <v>728</v>
      </c>
      <c r="E6" s="185" t="s">
        <v>1740</v>
      </c>
      <c r="F6" s="184" t="s">
        <v>1458</v>
      </c>
      <c r="G6" s="7">
        <v>432111504</v>
      </c>
      <c r="H6" s="7" t="s">
        <v>974</v>
      </c>
      <c r="I6" s="7" t="s">
        <v>825</v>
      </c>
      <c r="J6" s="228" t="s">
        <v>803</v>
      </c>
      <c r="K6" s="334">
        <v>0</v>
      </c>
      <c r="L6" s="334">
        <v>1.99566</v>
      </c>
      <c r="M6" s="334">
        <v>1.49254354</v>
      </c>
      <c r="N6" s="344">
        <f t="shared" si="0"/>
        <v>0.7478947015022599</v>
      </c>
      <c r="O6" s="334">
        <v>62.177079900000003</v>
      </c>
      <c r="P6" s="334">
        <v>71.685631799999996</v>
      </c>
      <c r="Q6" s="228">
        <f t="shared" si="1"/>
        <v>1.1529269614348678</v>
      </c>
      <c r="R6" s="344">
        <f t="shared" si="2"/>
        <v>0.2521052984977401</v>
      </c>
      <c r="S6" s="344">
        <f t="shared" si="3"/>
        <v>0.13773203432376202</v>
      </c>
      <c r="T6" s="228">
        <v>1</v>
      </c>
      <c r="U6" s="565"/>
    </row>
    <row r="7" spans="1:21" ht="15" customHeight="1" x14ac:dyDescent="0.25">
      <c r="A7" s="186">
        <v>4</v>
      </c>
      <c r="B7" s="185" t="s">
        <v>483</v>
      </c>
      <c r="C7" s="185" t="s">
        <v>822</v>
      </c>
      <c r="D7" s="185" t="s">
        <v>728</v>
      </c>
      <c r="E7" s="185" t="s">
        <v>1740</v>
      </c>
      <c r="F7" s="184" t="s">
        <v>1460</v>
      </c>
      <c r="G7" s="7">
        <v>432112202</v>
      </c>
      <c r="H7" s="7" t="s">
        <v>1108</v>
      </c>
      <c r="I7" s="7" t="s">
        <v>824</v>
      </c>
      <c r="J7" s="228" t="s">
        <v>803</v>
      </c>
      <c r="K7" s="334">
        <v>0</v>
      </c>
      <c r="L7" s="334">
        <v>4.4106415400000003</v>
      </c>
      <c r="M7" s="334">
        <v>2.3740975299999998</v>
      </c>
      <c r="N7" s="344">
        <f t="shared" si="0"/>
        <v>0.53826580747253372</v>
      </c>
      <c r="O7" s="334">
        <v>87.702948300000003</v>
      </c>
      <c r="P7" s="334">
        <v>100.3705173</v>
      </c>
      <c r="Q7" s="228">
        <f t="shared" si="1"/>
        <v>1.1444372081616783</v>
      </c>
      <c r="R7" s="344">
        <f t="shared" si="2"/>
        <v>0.46173419252746628</v>
      </c>
      <c r="S7" s="344">
        <f t="shared" si="3"/>
        <v>0.38398858204724207</v>
      </c>
      <c r="T7" s="228">
        <v>1</v>
      </c>
      <c r="U7" s="565"/>
    </row>
    <row r="8" spans="1:21" ht="15" customHeight="1" x14ac:dyDescent="0.25">
      <c r="A8" s="186">
        <v>5</v>
      </c>
      <c r="B8" s="185" t="s">
        <v>483</v>
      </c>
      <c r="C8" s="185" t="s">
        <v>822</v>
      </c>
      <c r="D8" s="185" t="s">
        <v>728</v>
      </c>
      <c r="E8" s="185" t="s">
        <v>1740</v>
      </c>
      <c r="F8" s="184" t="s">
        <v>1465</v>
      </c>
      <c r="G8" s="7">
        <v>432115302</v>
      </c>
      <c r="H8" s="7" t="s">
        <v>826</v>
      </c>
      <c r="I8" s="7" t="s">
        <v>825</v>
      </c>
      <c r="J8" s="228" t="s">
        <v>803</v>
      </c>
      <c r="K8" s="334">
        <v>0</v>
      </c>
      <c r="L8" s="334">
        <v>3.4401999999999999</v>
      </c>
      <c r="M8" s="334">
        <v>2.9669633900000001</v>
      </c>
      <c r="N8" s="344">
        <f t="shared" si="0"/>
        <v>0.86243921574327076</v>
      </c>
      <c r="O8" s="334">
        <v>129.75239479999999</v>
      </c>
      <c r="P8" s="334">
        <v>134.3499564</v>
      </c>
      <c r="Q8" s="228">
        <f t="shared" si="1"/>
        <v>1.0354333467762709</v>
      </c>
      <c r="R8" s="344">
        <f t="shared" si="2"/>
        <v>0.13756078425672924</v>
      </c>
      <c r="S8" s="344">
        <f t="shared" si="3"/>
        <v>0.10700167645184289</v>
      </c>
      <c r="T8" s="228">
        <v>1</v>
      </c>
      <c r="U8" s="565"/>
    </row>
    <row r="9" spans="1:21" ht="15" customHeight="1" x14ac:dyDescent="0.25">
      <c r="A9" s="186">
        <v>6</v>
      </c>
      <c r="B9" s="185" t="s">
        <v>483</v>
      </c>
      <c r="C9" s="185" t="s">
        <v>822</v>
      </c>
      <c r="D9" s="185" t="s">
        <v>728</v>
      </c>
      <c r="E9" s="185" t="s">
        <v>1740</v>
      </c>
      <c r="F9" s="184" t="s">
        <v>1463</v>
      </c>
      <c r="G9" s="7">
        <v>432114401</v>
      </c>
      <c r="H9" s="7" t="s">
        <v>828</v>
      </c>
      <c r="I9" s="7" t="s">
        <v>824</v>
      </c>
      <c r="J9" s="228" t="s">
        <v>803</v>
      </c>
      <c r="K9" s="334">
        <v>0</v>
      </c>
      <c r="L9" s="334">
        <v>5.8945020000000001</v>
      </c>
      <c r="M9" s="334">
        <v>5.1408499000000001</v>
      </c>
      <c r="N9" s="344">
        <f t="shared" si="0"/>
        <v>0.87214321074112788</v>
      </c>
      <c r="O9" s="334">
        <v>316.25533059999998</v>
      </c>
      <c r="P9" s="334">
        <v>239.6918694</v>
      </c>
      <c r="Q9" s="228">
        <f t="shared" si="1"/>
        <v>0.75790617962156182</v>
      </c>
      <c r="R9" s="344">
        <f t="shared" si="2"/>
        <v>0.12785678925887212</v>
      </c>
      <c r="S9" s="344">
        <f t="shared" si="3"/>
        <v>0.3389972710643091</v>
      </c>
      <c r="T9" s="228">
        <v>1</v>
      </c>
      <c r="U9" s="565"/>
    </row>
    <row r="10" spans="1:21" ht="15" customHeight="1" x14ac:dyDescent="0.25">
      <c r="A10" s="186">
        <v>7</v>
      </c>
      <c r="B10" s="185" t="s">
        <v>483</v>
      </c>
      <c r="C10" s="185" t="s">
        <v>822</v>
      </c>
      <c r="D10" s="185" t="s">
        <v>728</v>
      </c>
      <c r="E10" s="185" t="s">
        <v>1741</v>
      </c>
      <c r="F10" s="184" t="s">
        <v>1469</v>
      </c>
      <c r="G10" s="7">
        <v>432123204</v>
      </c>
      <c r="H10" s="7" t="s">
        <v>875</v>
      </c>
      <c r="I10" s="7" t="s">
        <v>824</v>
      </c>
      <c r="J10" s="228" t="s">
        <v>803</v>
      </c>
      <c r="K10" s="334">
        <v>0</v>
      </c>
      <c r="L10" s="334">
        <v>1.96001</v>
      </c>
      <c r="M10" s="334">
        <v>1.77665546</v>
      </c>
      <c r="N10" s="344">
        <f t="shared" si="0"/>
        <v>0.90645224259059898</v>
      </c>
      <c r="O10" s="334">
        <v>88.723488399999994</v>
      </c>
      <c r="P10" s="334">
        <v>84.136443200000002</v>
      </c>
      <c r="Q10" s="228">
        <f t="shared" si="1"/>
        <v>0.94829953958392832</v>
      </c>
      <c r="R10" s="344">
        <f t="shared" si="2"/>
        <v>9.3547757409401022E-2</v>
      </c>
      <c r="S10" s="344">
        <f t="shared" si="3"/>
        <v>0.14041175569651565</v>
      </c>
      <c r="T10" s="228">
        <v>1</v>
      </c>
      <c r="U10" s="565"/>
    </row>
    <row r="11" spans="1:21" ht="15" customHeight="1" x14ac:dyDescent="0.25">
      <c r="A11" s="186">
        <v>8</v>
      </c>
      <c r="B11" s="185" t="s">
        <v>483</v>
      </c>
      <c r="C11" s="185" t="s">
        <v>822</v>
      </c>
      <c r="D11" s="185" t="s">
        <v>728</v>
      </c>
      <c r="E11" s="185" t="s">
        <v>1741</v>
      </c>
      <c r="F11" s="184" t="s">
        <v>1469</v>
      </c>
      <c r="G11" s="7">
        <v>432123201</v>
      </c>
      <c r="H11" s="7" t="s">
        <v>1798</v>
      </c>
      <c r="I11" s="7" t="s">
        <v>824</v>
      </c>
      <c r="J11" s="228" t="s">
        <v>803</v>
      </c>
      <c r="K11" s="334">
        <v>0</v>
      </c>
      <c r="L11" s="334">
        <v>4.4872000000000005</v>
      </c>
      <c r="M11" s="334">
        <v>4.2743140000000004</v>
      </c>
      <c r="N11" s="344">
        <f t="shared" si="0"/>
        <v>0.95255705116776601</v>
      </c>
      <c r="O11" s="334">
        <v>293.41751489999996</v>
      </c>
      <c r="P11" s="334">
        <v>282.65849700000001</v>
      </c>
      <c r="Q11" s="228">
        <f t="shared" si="1"/>
        <v>0.96333205294964497</v>
      </c>
      <c r="R11" s="344">
        <f t="shared" si="2"/>
        <v>4.7442948832233989E-2</v>
      </c>
      <c r="S11" s="344">
        <f t="shared" si="3"/>
        <v>8.2371260346896014E-2</v>
      </c>
      <c r="T11" s="228">
        <v>1</v>
      </c>
      <c r="U11" s="565"/>
    </row>
    <row r="12" spans="1:21" ht="15" customHeight="1" x14ac:dyDescent="0.25">
      <c r="A12" s="186">
        <v>9</v>
      </c>
      <c r="B12" s="185" t="s">
        <v>483</v>
      </c>
      <c r="C12" s="185" t="s">
        <v>822</v>
      </c>
      <c r="D12" s="185" t="s">
        <v>728</v>
      </c>
      <c r="E12" s="185" t="s">
        <v>1741</v>
      </c>
      <c r="F12" s="184" t="s">
        <v>1469</v>
      </c>
      <c r="G12" s="7">
        <v>432123203</v>
      </c>
      <c r="H12" s="7" t="s">
        <v>1340</v>
      </c>
      <c r="I12" s="7" t="s">
        <v>824</v>
      </c>
      <c r="J12" s="228" t="s">
        <v>803</v>
      </c>
      <c r="K12" s="334">
        <v>0</v>
      </c>
      <c r="L12" s="334">
        <v>2.07416</v>
      </c>
      <c r="M12" s="334">
        <v>1.7149313899999998</v>
      </c>
      <c r="N12" s="344">
        <f t="shared" si="0"/>
        <v>0.82680766671809303</v>
      </c>
      <c r="O12" s="334">
        <v>94.465863000000013</v>
      </c>
      <c r="P12" s="334">
        <v>93.462826300000003</v>
      </c>
      <c r="Q12" s="344">
        <f t="shared" si="1"/>
        <v>0.98938201940737036</v>
      </c>
      <c r="R12" s="344">
        <f t="shared" si="2"/>
        <v>0.17319233328190697</v>
      </c>
      <c r="S12" s="344">
        <f t="shared" si="3"/>
        <v>0.18197136104095712</v>
      </c>
      <c r="T12" s="228">
        <v>1</v>
      </c>
      <c r="U12" s="566"/>
    </row>
    <row r="13" spans="1:21" ht="15" customHeight="1" x14ac:dyDescent="0.25">
      <c r="A13" s="186">
        <v>10</v>
      </c>
      <c r="B13" s="185" t="s">
        <v>483</v>
      </c>
      <c r="C13" s="185" t="s">
        <v>822</v>
      </c>
      <c r="D13" s="185" t="s">
        <v>728</v>
      </c>
      <c r="E13" s="185" t="s">
        <v>1741</v>
      </c>
      <c r="F13" s="184" t="s">
        <v>1469</v>
      </c>
      <c r="G13" s="7">
        <v>432123207</v>
      </c>
      <c r="H13" s="7" t="s">
        <v>1471</v>
      </c>
      <c r="I13" s="7" t="s">
        <v>824</v>
      </c>
      <c r="J13" s="228" t="s">
        <v>803</v>
      </c>
      <c r="K13" s="334">
        <v>0</v>
      </c>
      <c r="L13" s="334">
        <v>4.1510999999999972E-2</v>
      </c>
      <c r="M13" s="334">
        <v>4.1505E-2</v>
      </c>
      <c r="N13" s="344">
        <f t="shared" si="0"/>
        <v>0.9998554599985553</v>
      </c>
      <c r="O13" s="334">
        <v>4.9194899999999997</v>
      </c>
      <c r="P13" s="334">
        <v>4.9194899999999997</v>
      </c>
      <c r="Q13" s="228">
        <f t="shared" si="1"/>
        <v>1</v>
      </c>
      <c r="R13" s="344">
        <f t="shared" si="2"/>
        <v>1.4454000144470402E-4</v>
      </c>
      <c r="S13" s="344">
        <f t="shared" si="3"/>
        <v>1.4454000144470402E-4</v>
      </c>
      <c r="T13" s="228">
        <v>1</v>
      </c>
      <c r="U13" s="228"/>
    </row>
    <row r="14" spans="1:21" ht="15" customHeight="1" x14ac:dyDescent="0.25">
      <c r="A14" s="186">
        <v>11</v>
      </c>
      <c r="B14" s="185" t="s">
        <v>483</v>
      </c>
      <c r="C14" s="185" t="s">
        <v>822</v>
      </c>
      <c r="D14" s="185" t="s">
        <v>728</v>
      </c>
      <c r="E14" s="185" t="s">
        <v>1741</v>
      </c>
      <c r="F14" s="184" t="s">
        <v>1469</v>
      </c>
      <c r="G14" s="7">
        <v>432123202</v>
      </c>
      <c r="H14" s="7" t="s">
        <v>1837</v>
      </c>
      <c r="I14" s="7" t="s">
        <v>824</v>
      </c>
      <c r="J14" s="228" t="s">
        <v>803</v>
      </c>
      <c r="K14" s="334">
        <v>0</v>
      </c>
      <c r="L14" s="334">
        <v>1.1111200000000001</v>
      </c>
      <c r="M14" s="334">
        <v>1.0505420000000001</v>
      </c>
      <c r="N14" s="344">
        <f t="shared" si="0"/>
        <v>0.94548023615811072</v>
      </c>
      <c r="O14" s="334">
        <v>63.679231799999997</v>
      </c>
      <c r="P14" s="334">
        <v>55.258315899999999</v>
      </c>
      <c r="Q14" s="228">
        <f t="shared" si="1"/>
        <v>0.86776040379306207</v>
      </c>
      <c r="R14" s="344">
        <f t="shared" si="2"/>
        <v>5.4519763841889279E-2</v>
      </c>
      <c r="S14" s="344">
        <f t="shared" si="3"/>
        <v>0.17954968849307817</v>
      </c>
      <c r="T14" s="228">
        <v>1</v>
      </c>
      <c r="U14" s="228"/>
    </row>
    <row r="15" spans="1:21" ht="15" customHeight="1" x14ac:dyDescent="0.25">
      <c r="A15" s="186">
        <v>12</v>
      </c>
      <c r="B15" s="185" t="s">
        <v>483</v>
      </c>
      <c r="C15" s="185" t="s">
        <v>822</v>
      </c>
      <c r="D15" s="185" t="s">
        <v>728</v>
      </c>
      <c r="E15" s="185" t="s">
        <v>1741</v>
      </c>
      <c r="F15" s="184" t="s">
        <v>1469</v>
      </c>
      <c r="G15" s="7">
        <v>432123206</v>
      </c>
      <c r="H15" s="7" t="s">
        <v>832</v>
      </c>
      <c r="I15" s="7" t="s">
        <v>824</v>
      </c>
      <c r="J15" s="228" t="s">
        <v>803</v>
      </c>
      <c r="K15" s="334">
        <v>0</v>
      </c>
      <c r="L15" s="334">
        <v>4.6535339999999996</v>
      </c>
      <c r="M15" s="334">
        <v>4.29876551</v>
      </c>
      <c r="N15" s="344">
        <f t="shared" si="0"/>
        <v>0.9237636407083305</v>
      </c>
      <c r="O15" s="334">
        <v>265.98576760000003</v>
      </c>
      <c r="P15" s="334">
        <v>256.8352529</v>
      </c>
      <c r="Q15" s="228">
        <f t="shared" si="1"/>
        <v>0.96559772809438082</v>
      </c>
      <c r="R15" s="344">
        <f t="shared" si="2"/>
        <v>7.6236359291669498E-2</v>
      </c>
      <c r="S15" s="344">
        <f t="shared" si="3"/>
        <v>0.10801592723584219</v>
      </c>
      <c r="T15" s="228">
        <v>1</v>
      </c>
      <c r="U15" s="228"/>
    </row>
    <row r="16" spans="1:21" ht="15" customHeight="1" x14ac:dyDescent="0.25">
      <c r="A16" s="186">
        <v>13</v>
      </c>
      <c r="B16" s="185" t="s">
        <v>483</v>
      </c>
      <c r="C16" s="185" t="s">
        <v>822</v>
      </c>
      <c r="D16" s="185" t="s">
        <v>728</v>
      </c>
      <c r="E16" s="185" t="s">
        <v>1741</v>
      </c>
      <c r="F16" s="184" t="s">
        <v>1467</v>
      </c>
      <c r="G16" s="7">
        <v>432122302</v>
      </c>
      <c r="H16" s="7" t="s">
        <v>1080</v>
      </c>
      <c r="I16" s="7" t="s">
        <v>825</v>
      </c>
      <c r="J16" s="228" t="s">
        <v>803</v>
      </c>
      <c r="K16" s="334">
        <v>0</v>
      </c>
      <c r="L16" s="334">
        <v>2.5373999999999999</v>
      </c>
      <c r="M16" s="334">
        <v>2.1114077099999999</v>
      </c>
      <c r="N16" s="344">
        <f t="shared" si="0"/>
        <v>0.83211464885315678</v>
      </c>
      <c r="O16" s="334">
        <v>107.2392339</v>
      </c>
      <c r="P16" s="334">
        <v>101.05092519999999</v>
      </c>
      <c r="Q16" s="228">
        <f t="shared" si="1"/>
        <v>0.94229435930351224</v>
      </c>
      <c r="R16" s="344">
        <f t="shared" si="2"/>
        <v>0.16788535114684322</v>
      </c>
      <c r="S16" s="344">
        <f t="shared" si="3"/>
        <v>0.21590306009184757</v>
      </c>
      <c r="T16" s="228">
        <v>1</v>
      </c>
      <c r="U16" s="228"/>
    </row>
    <row r="17" spans="1:21" ht="15" customHeight="1" x14ac:dyDescent="0.25">
      <c r="A17" s="186">
        <v>14</v>
      </c>
      <c r="B17" s="185" t="s">
        <v>483</v>
      </c>
      <c r="C17" s="185" t="s">
        <v>822</v>
      </c>
      <c r="D17" s="185" t="s">
        <v>728</v>
      </c>
      <c r="E17" s="185" t="s">
        <v>1741</v>
      </c>
      <c r="F17" s="184" t="s">
        <v>1467</v>
      </c>
      <c r="G17" s="7">
        <v>432122301</v>
      </c>
      <c r="H17" s="7" t="s">
        <v>1079</v>
      </c>
      <c r="I17" s="7" t="s">
        <v>825</v>
      </c>
      <c r="J17" s="228" t="s">
        <v>803</v>
      </c>
      <c r="K17" s="334">
        <v>0</v>
      </c>
      <c r="L17" s="334">
        <v>1.1082000000000001</v>
      </c>
      <c r="M17" s="334">
        <v>1.07499002</v>
      </c>
      <c r="N17" s="344">
        <f t="shared" si="0"/>
        <v>0.97003250315827461</v>
      </c>
      <c r="O17" s="334">
        <v>54.3306714</v>
      </c>
      <c r="P17" s="334">
        <v>50.964303799999996</v>
      </c>
      <c r="Q17" s="228">
        <f t="shared" si="1"/>
        <v>0.93803927849122803</v>
      </c>
      <c r="R17" s="344">
        <f t="shared" si="2"/>
        <v>2.9967496841725394E-2</v>
      </c>
      <c r="S17" s="344">
        <f t="shared" si="3"/>
        <v>9.0071410624372183E-2</v>
      </c>
      <c r="T17" s="228">
        <v>1</v>
      </c>
      <c r="U17" s="228"/>
    </row>
    <row r="18" spans="1:21" ht="15" customHeight="1" x14ac:dyDescent="0.25">
      <c r="A18" s="186">
        <v>15</v>
      </c>
      <c r="B18" s="185" t="s">
        <v>483</v>
      </c>
      <c r="C18" s="185" t="s">
        <v>822</v>
      </c>
      <c r="D18" s="185" t="s">
        <v>728</v>
      </c>
      <c r="E18" s="185" t="s">
        <v>1741</v>
      </c>
      <c r="F18" s="184" t="s">
        <v>1468</v>
      </c>
      <c r="G18" s="7">
        <v>432122403</v>
      </c>
      <c r="H18" s="7" t="s">
        <v>1107</v>
      </c>
      <c r="I18" s="7" t="s">
        <v>825</v>
      </c>
      <c r="J18" s="228" t="s">
        <v>803</v>
      </c>
      <c r="K18" s="334">
        <v>0</v>
      </c>
      <c r="L18" s="334">
        <v>1.33833</v>
      </c>
      <c r="M18" s="334">
        <v>1.1837798899999998</v>
      </c>
      <c r="N18" s="344">
        <f t="shared" si="0"/>
        <v>0.88452017813244854</v>
      </c>
      <c r="O18" s="334">
        <v>53.685779199999999</v>
      </c>
      <c r="P18" s="334">
        <v>53.858540099999999</v>
      </c>
      <c r="Q18" s="228">
        <f t="shared" si="1"/>
        <v>1.0032180011648224</v>
      </c>
      <c r="R18" s="344">
        <f t="shared" si="2"/>
        <v>0.11547982186755146</v>
      </c>
      <c r="S18" s="344">
        <f t="shared" si="3"/>
        <v>0.11263343490401234</v>
      </c>
      <c r="T18" s="228">
        <v>1</v>
      </c>
      <c r="U18" s="228"/>
    </row>
    <row r="19" spans="1:21" ht="15" customHeight="1" x14ac:dyDescent="0.25">
      <c r="A19" s="186">
        <v>16</v>
      </c>
      <c r="B19" s="185" t="s">
        <v>483</v>
      </c>
      <c r="C19" s="185" t="s">
        <v>822</v>
      </c>
      <c r="D19" s="185" t="s">
        <v>728</v>
      </c>
      <c r="E19" s="185" t="s">
        <v>1741</v>
      </c>
      <c r="F19" s="184" t="s">
        <v>1468</v>
      </c>
      <c r="G19" s="7">
        <v>432122401</v>
      </c>
      <c r="H19" s="7" t="s">
        <v>833</v>
      </c>
      <c r="I19" s="7" t="s">
        <v>825</v>
      </c>
      <c r="J19" s="228" t="s">
        <v>803</v>
      </c>
      <c r="K19" s="334">
        <v>0</v>
      </c>
      <c r="L19" s="334">
        <v>1.7425200000000001</v>
      </c>
      <c r="M19" s="334">
        <v>1.67988307</v>
      </c>
      <c r="N19" s="344">
        <f t="shared" si="0"/>
        <v>0.9640538243463489</v>
      </c>
      <c r="O19" s="334">
        <v>84.167195000000007</v>
      </c>
      <c r="P19" s="334">
        <v>77.017665399999998</v>
      </c>
      <c r="Q19" s="228">
        <f t="shared" si="1"/>
        <v>0.91505562707655863</v>
      </c>
      <c r="R19" s="344">
        <f t="shared" si="2"/>
        <v>3.5946175653651102E-2</v>
      </c>
      <c r="S19" s="344">
        <f t="shared" si="3"/>
        <v>0.11783712322719719</v>
      </c>
      <c r="T19" s="228">
        <v>1</v>
      </c>
      <c r="U19" s="228"/>
    </row>
    <row r="20" spans="1:21" ht="15" customHeight="1" x14ac:dyDescent="0.25">
      <c r="A20" s="186">
        <v>17</v>
      </c>
      <c r="B20" s="185" t="s">
        <v>483</v>
      </c>
      <c r="C20" s="185" t="s">
        <v>822</v>
      </c>
      <c r="D20" s="185" t="s">
        <v>728</v>
      </c>
      <c r="E20" s="185" t="s">
        <v>1741</v>
      </c>
      <c r="F20" s="184" t="s">
        <v>1467</v>
      </c>
      <c r="G20" s="7">
        <v>432122303</v>
      </c>
      <c r="H20" s="7" t="s">
        <v>1838</v>
      </c>
      <c r="I20" s="7" t="s">
        <v>825</v>
      </c>
      <c r="J20" s="228" t="s">
        <v>803</v>
      </c>
      <c r="K20" s="334">
        <v>0</v>
      </c>
      <c r="L20" s="334">
        <v>0.78779999999999994</v>
      </c>
      <c r="M20" s="334">
        <v>0.55792130000000006</v>
      </c>
      <c r="N20" s="344">
        <f t="shared" si="0"/>
        <v>0.70820170093932489</v>
      </c>
      <c r="O20" s="334">
        <v>29.781177499999998</v>
      </c>
      <c r="P20" s="334">
        <v>27.387626299999997</v>
      </c>
      <c r="Q20" s="228">
        <f t="shared" si="1"/>
        <v>0.91962872522417893</v>
      </c>
      <c r="R20" s="344">
        <f t="shared" si="2"/>
        <v>0.29179829906067511</v>
      </c>
      <c r="S20" s="344">
        <f t="shared" si="3"/>
        <v>0.34871737256357349</v>
      </c>
      <c r="T20" s="228">
        <v>1</v>
      </c>
      <c r="U20" s="228"/>
    </row>
    <row r="21" spans="1:21" ht="15" customHeight="1" x14ac:dyDescent="0.25">
      <c r="A21" s="186">
        <v>18</v>
      </c>
      <c r="B21" s="185" t="s">
        <v>483</v>
      </c>
      <c r="C21" s="185" t="s">
        <v>822</v>
      </c>
      <c r="D21" s="185" t="s">
        <v>728</v>
      </c>
      <c r="E21" s="185" t="s">
        <v>1741</v>
      </c>
      <c r="F21" s="184" t="s">
        <v>1468</v>
      </c>
      <c r="G21" s="7">
        <v>432122402</v>
      </c>
      <c r="H21" s="7" t="s">
        <v>1341</v>
      </c>
      <c r="I21" s="7" t="s">
        <v>825</v>
      </c>
      <c r="J21" s="228" t="s">
        <v>803</v>
      </c>
      <c r="K21" s="334">
        <v>0</v>
      </c>
      <c r="L21" s="334">
        <v>3.93282</v>
      </c>
      <c r="M21" s="334">
        <v>3.2320167500000001</v>
      </c>
      <c r="N21" s="344">
        <f t="shared" si="0"/>
        <v>0.82180642643192414</v>
      </c>
      <c r="O21" s="334">
        <v>161.83113539999999</v>
      </c>
      <c r="P21" s="334">
        <v>149.9542453</v>
      </c>
      <c r="Q21" s="228">
        <f t="shared" si="1"/>
        <v>0.92660936308304487</v>
      </c>
      <c r="R21" s="344">
        <f t="shared" si="2"/>
        <v>0.17819357356807586</v>
      </c>
      <c r="S21" s="344">
        <f t="shared" si="3"/>
        <v>0.23850647062636166</v>
      </c>
      <c r="T21" s="228">
        <v>1</v>
      </c>
      <c r="U21" s="228"/>
    </row>
    <row r="22" spans="1:21" ht="15" customHeight="1" x14ac:dyDescent="0.25">
      <c r="A22" s="186">
        <v>19</v>
      </c>
      <c r="B22" s="185" t="s">
        <v>483</v>
      </c>
      <c r="C22" s="185" t="s">
        <v>822</v>
      </c>
      <c r="D22" s="185" t="s">
        <v>728</v>
      </c>
      <c r="E22" s="185" t="s">
        <v>1741</v>
      </c>
      <c r="F22" s="184" t="s">
        <v>1466</v>
      </c>
      <c r="G22" s="7">
        <v>432121102</v>
      </c>
      <c r="H22" s="7" t="s">
        <v>1839</v>
      </c>
      <c r="I22" s="7" t="s">
        <v>825</v>
      </c>
      <c r="J22" s="228" t="s">
        <v>803</v>
      </c>
      <c r="K22" s="334">
        <v>0</v>
      </c>
      <c r="L22" s="334">
        <v>3.1493120000000001</v>
      </c>
      <c r="M22" s="334">
        <v>2.7094276699999997</v>
      </c>
      <c r="N22" s="344">
        <f t="shared" si="0"/>
        <v>0.86032367386908626</v>
      </c>
      <c r="O22" s="334">
        <v>137.38914970000002</v>
      </c>
      <c r="P22" s="334">
        <v>138.45610449999998</v>
      </c>
      <c r="Q22" s="228">
        <f t="shared" si="1"/>
        <v>1.0077659320428851</v>
      </c>
      <c r="R22" s="344">
        <f t="shared" si="2"/>
        <v>0.13967632613091374</v>
      </c>
      <c r="S22" s="344">
        <f t="shared" si="3"/>
        <v>0.13299511094476113</v>
      </c>
      <c r="T22" s="228">
        <v>1</v>
      </c>
      <c r="U22" s="228"/>
    </row>
    <row r="23" spans="1:21" ht="15" customHeight="1" x14ac:dyDescent="0.25">
      <c r="A23" s="186">
        <v>20</v>
      </c>
      <c r="B23" s="185" t="s">
        <v>483</v>
      </c>
      <c r="C23" s="185" t="s">
        <v>822</v>
      </c>
      <c r="D23" s="185" t="s">
        <v>728</v>
      </c>
      <c r="E23" s="185" t="s">
        <v>1741</v>
      </c>
      <c r="F23" s="184" t="s">
        <v>1466</v>
      </c>
      <c r="G23" s="7">
        <v>432121107</v>
      </c>
      <c r="H23" s="7" t="s">
        <v>1840</v>
      </c>
      <c r="I23" s="7" t="s">
        <v>825</v>
      </c>
      <c r="J23" s="228" t="s">
        <v>803</v>
      </c>
      <c r="K23" s="334">
        <v>0</v>
      </c>
      <c r="L23" s="334">
        <v>1.19428</v>
      </c>
      <c r="M23" s="334">
        <v>0.94551618999999998</v>
      </c>
      <c r="N23" s="344">
        <f t="shared" si="0"/>
        <v>0.79170394714807246</v>
      </c>
      <c r="O23" s="334">
        <v>54.701741699999999</v>
      </c>
      <c r="P23" s="334">
        <v>52.476512100000001</v>
      </c>
      <c r="Q23" s="228">
        <f t="shared" si="1"/>
        <v>0.95932068100859025</v>
      </c>
      <c r="R23" s="344">
        <f t="shared" si="2"/>
        <v>0.20829605285192754</v>
      </c>
      <c r="S23" s="344">
        <f t="shared" si="3"/>
        <v>0.24050203026472217</v>
      </c>
      <c r="T23" s="228">
        <v>1</v>
      </c>
      <c r="U23" s="228"/>
    </row>
    <row r="24" spans="1:21" ht="15" customHeight="1" x14ac:dyDescent="0.25">
      <c r="A24" s="186">
        <v>21</v>
      </c>
      <c r="B24" s="185" t="s">
        <v>483</v>
      </c>
      <c r="C24" s="185" t="s">
        <v>822</v>
      </c>
      <c r="D24" s="185" t="s">
        <v>728</v>
      </c>
      <c r="E24" s="185" t="s">
        <v>1741</v>
      </c>
      <c r="F24" s="184" t="s">
        <v>1466</v>
      </c>
      <c r="G24" s="7">
        <v>432121103</v>
      </c>
      <c r="H24" s="7" t="s">
        <v>1342</v>
      </c>
      <c r="I24" s="7" t="s">
        <v>825</v>
      </c>
      <c r="J24" s="228" t="s">
        <v>803</v>
      </c>
      <c r="K24" s="334">
        <v>0</v>
      </c>
      <c r="L24" s="334">
        <v>3.0032040000000002</v>
      </c>
      <c r="M24" s="334">
        <v>1.8726318700000002</v>
      </c>
      <c r="N24" s="344">
        <f t="shared" si="0"/>
        <v>0.62354467761763777</v>
      </c>
      <c r="O24" s="334">
        <v>92.304130299999997</v>
      </c>
      <c r="P24" s="334">
        <v>86.028204299999999</v>
      </c>
      <c r="Q24" s="228">
        <f t="shared" si="1"/>
        <v>0.93200817796990831</v>
      </c>
      <c r="R24" s="344">
        <f t="shared" si="2"/>
        <v>0.37645532238236223</v>
      </c>
      <c r="S24" s="344">
        <f t="shared" si="3"/>
        <v>0.41885126113075155</v>
      </c>
      <c r="T24" s="228">
        <v>1</v>
      </c>
      <c r="U24" s="228"/>
    </row>
    <row r="25" spans="1:21" ht="15" customHeight="1" x14ac:dyDescent="0.25">
      <c r="A25" s="186">
        <v>22</v>
      </c>
      <c r="B25" s="185" t="s">
        <v>483</v>
      </c>
      <c r="C25" s="185" t="s">
        <v>822</v>
      </c>
      <c r="D25" s="185" t="s">
        <v>728</v>
      </c>
      <c r="E25" s="185" t="s">
        <v>1741</v>
      </c>
      <c r="F25" s="184" t="s">
        <v>1466</v>
      </c>
      <c r="G25" s="7">
        <v>432121105</v>
      </c>
      <c r="H25" s="7" t="s">
        <v>831</v>
      </c>
      <c r="I25" s="7" t="s">
        <v>825</v>
      </c>
      <c r="J25" s="228" t="s">
        <v>803</v>
      </c>
      <c r="K25" s="334">
        <v>0</v>
      </c>
      <c r="L25" s="334">
        <v>1.859704</v>
      </c>
      <c r="M25" s="334">
        <v>1.6502999700000001</v>
      </c>
      <c r="N25" s="344">
        <f t="shared" si="0"/>
        <v>0.88739926891591348</v>
      </c>
      <c r="O25" s="334">
        <v>90.529483000000013</v>
      </c>
      <c r="P25" s="334">
        <v>87.968526099999991</v>
      </c>
      <c r="Q25" s="228">
        <f t="shared" si="1"/>
        <v>0.97171134955006844</v>
      </c>
      <c r="R25" s="344">
        <f t="shared" si="2"/>
        <v>0.11260073108408652</v>
      </c>
      <c r="S25" s="344">
        <f t="shared" si="3"/>
        <v>0.13770405881197367</v>
      </c>
      <c r="T25" s="228">
        <v>1</v>
      </c>
      <c r="U25" s="228"/>
    </row>
    <row r="26" spans="1:21" ht="15" customHeight="1" x14ac:dyDescent="0.25">
      <c r="A26" s="186">
        <v>23</v>
      </c>
      <c r="B26" s="185" t="s">
        <v>483</v>
      </c>
      <c r="C26" s="185" t="s">
        <v>822</v>
      </c>
      <c r="D26" s="185" t="s">
        <v>1831</v>
      </c>
      <c r="E26" s="185" t="s">
        <v>1742</v>
      </c>
      <c r="F26" s="184" t="s">
        <v>835</v>
      </c>
      <c r="G26" s="7">
        <v>432211104</v>
      </c>
      <c r="H26" s="7" t="s">
        <v>837</v>
      </c>
      <c r="I26" s="7" t="s">
        <v>824</v>
      </c>
      <c r="J26" s="228" t="s">
        <v>803</v>
      </c>
      <c r="K26" s="334">
        <v>0</v>
      </c>
      <c r="L26" s="334">
        <v>3.5978699999999999</v>
      </c>
      <c r="M26" s="334">
        <v>3.3871163499999999</v>
      </c>
      <c r="N26" s="344">
        <f t="shared" si="0"/>
        <v>0.94142266118564599</v>
      </c>
      <c r="O26" s="334">
        <v>84.72228650000001</v>
      </c>
      <c r="P26" s="334">
        <v>86.804540299999999</v>
      </c>
      <c r="Q26" s="228">
        <f t="shared" si="1"/>
        <v>1.0245774032550454</v>
      </c>
      <c r="R26" s="344">
        <f t="shared" si="2"/>
        <v>5.8577338814354007E-2</v>
      </c>
      <c r="S26" s="344">
        <f t="shared" si="3"/>
        <v>3.5439614436956424E-2</v>
      </c>
      <c r="T26" s="228">
        <v>1</v>
      </c>
      <c r="U26" s="228"/>
    </row>
    <row r="27" spans="1:21" ht="15" customHeight="1" x14ac:dyDescent="0.25">
      <c r="A27" s="186">
        <v>24</v>
      </c>
      <c r="B27" s="185" t="s">
        <v>483</v>
      </c>
      <c r="C27" s="185" t="s">
        <v>822</v>
      </c>
      <c r="D27" s="185" t="s">
        <v>1831</v>
      </c>
      <c r="E27" s="185" t="s">
        <v>1742</v>
      </c>
      <c r="F27" s="184" t="s">
        <v>835</v>
      </c>
      <c r="G27" s="7">
        <v>432211102</v>
      </c>
      <c r="H27" s="7" t="s">
        <v>1472</v>
      </c>
      <c r="I27" s="7" t="s">
        <v>824</v>
      </c>
      <c r="J27" s="228" t="s">
        <v>803</v>
      </c>
      <c r="K27" s="334">
        <v>0</v>
      </c>
      <c r="L27" s="334">
        <v>1.529325</v>
      </c>
      <c r="M27" s="334">
        <v>1.3320850900000001</v>
      </c>
      <c r="N27" s="344">
        <f t="shared" si="0"/>
        <v>0.87102812678796204</v>
      </c>
      <c r="O27" s="334">
        <v>51.661688899999994</v>
      </c>
      <c r="P27" s="334">
        <v>48.018217800000002</v>
      </c>
      <c r="Q27" s="228">
        <f t="shared" si="1"/>
        <v>0.92947440980776774</v>
      </c>
      <c r="R27" s="344">
        <f t="shared" si="2"/>
        <v>0.12897187321203796</v>
      </c>
      <c r="S27" s="344">
        <f t="shared" si="3"/>
        <v>0.19040164592779352</v>
      </c>
      <c r="T27" s="228">
        <v>1</v>
      </c>
      <c r="U27" s="228"/>
    </row>
    <row r="28" spans="1:21" ht="15" customHeight="1" x14ac:dyDescent="0.25">
      <c r="A28" s="186">
        <v>25</v>
      </c>
      <c r="B28" s="185" t="s">
        <v>483</v>
      </c>
      <c r="C28" s="185" t="s">
        <v>822</v>
      </c>
      <c r="D28" s="185" t="s">
        <v>1831</v>
      </c>
      <c r="E28" s="185" t="s">
        <v>1742</v>
      </c>
      <c r="F28" s="184" t="s">
        <v>835</v>
      </c>
      <c r="G28" s="7">
        <v>432211103</v>
      </c>
      <c r="H28" s="7" t="s">
        <v>836</v>
      </c>
      <c r="I28" s="7" t="s">
        <v>824</v>
      </c>
      <c r="J28" s="228" t="s">
        <v>803</v>
      </c>
      <c r="K28" s="334">
        <v>0</v>
      </c>
      <c r="L28" s="334">
        <v>2.02501</v>
      </c>
      <c r="M28" s="334">
        <v>1.2726690700000001</v>
      </c>
      <c r="N28" s="344">
        <f t="shared" si="0"/>
        <v>0.62847544950395307</v>
      </c>
      <c r="O28" s="334">
        <v>50.294799500000003</v>
      </c>
      <c r="P28" s="334">
        <v>42.171291799999999</v>
      </c>
      <c r="Q28" s="228">
        <f t="shared" si="1"/>
        <v>0.83848215360715372</v>
      </c>
      <c r="R28" s="344">
        <f t="shared" si="2"/>
        <v>0.37152455049604693</v>
      </c>
      <c r="S28" s="344">
        <f t="shared" si="3"/>
        <v>0.4730345516107014</v>
      </c>
      <c r="T28" s="228">
        <v>1</v>
      </c>
      <c r="U28" s="228"/>
    </row>
    <row r="29" spans="1:21" ht="15" customHeight="1" x14ac:dyDescent="0.25">
      <c r="A29" s="186">
        <v>26</v>
      </c>
      <c r="B29" s="185" t="s">
        <v>483</v>
      </c>
      <c r="C29" s="185" t="s">
        <v>822</v>
      </c>
      <c r="D29" s="185" t="s">
        <v>1831</v>
      </c>
      <c r="E29" s="185" t="s">
        <v>1742</v>
      </c>
      <c r="F29" s="184" t="s">
        <v>835</v>
      </c>
      <c r="G29" s="7">
        <v>432211101</v>
      </c>
      <c r="H29" s="7" t="s">
        <v>835</v>
      </c>
      <c r="I29" s="7" t="s">
        <v>825</v>
      </c>
      <c r="J29" s="228" t="s">
        <v>803</v>
      </c>
      <c r="K29" s="334">
        <v>0</v>
      </c>
      <c r="L29" s="334">
        <v>2.3958200000000001</v>
      </c>
      <c r="M29" s="334">
        <v>1.3413178100000001</v>
      </c>
      <c r="N29" s="344">
        <f t="shared" si="0"/>
        <v>0.5598575059895986</v>
      </c>
      <c r="O29" s="334">
        <v>48.103696799999994</v>
      </c>
      <c r="P29" s="334">
        <v>43.836593799999996</v>
      </c>
      <c r="Q29" s="228">
        <f t="shared" si="1"/>
        <v>0.91129365758017999</v>
      </c>
      <c r="R29" s="344">
        <f t="shared" si="2"/>
        <v>0.4401424940104014</v>
      </c>
      <c r="S29" s="344">
        <f t="shared" si="3"/>
        <v>0.48980540564302111</v>
      </c>
      <c r="T29" s="228">
        <v>1</v>
      </c>
      <c r="U29" s="228"/>
    </row>
    <row r="30" spans="1:21" ht="15" customHeight="1" x14ac:dyDescent="0.25">
      <c r="A30" s="186">
        <v>27</v>
      </c>
      <c r="B30" s="185" t="s">
        <v>483</v>
      </c>
      <c r="C30" s="185" t="s">
        <v>822</v>
      </c>
      <c r="D30" s="185" t="s">
        <v>1831</v>
      </c>
      <c r="E30" s="185" t="s">
        <v>1742</v>
      </c>
      <c r="F30" s="184" t="s">
        <v>835</v>
      </c>
      <c r="G30" s="7">
        <v>432211105</v>
      </c>
      <c r="H30" s="7" t="s">
        <v>1231</v>
      </c>
      <c r="I30" s="7" t="s">
        <v>825</v>
      </c>
      <c r="J30" s="228" t="s">
        <v>803</v>
      </c>
      <c r="K30" s="334">
        <v>0</v>
      </c>
      <c r="L30" s="334">
        <v>1.8083849999999999</v>
      </c>
      <c r="M30" s="334">
        <v>1.51246349</v>
      </c>
      <c r="N30" s="344">
        <f t="shared" si="0"/>
        <v>0.8363614440509074</v>
      </c>
      <c r="O30" s="334">
        <v>64.6314572</v>
      </c>
      <c r="P30" s="334">
        <v>60.074281299999996</v>
      </c>
      <c r="Q30" s="228">
        <f t="shared" si="1"/>
        <v>0.92948981660899321</v>
      </c>
      <c r="R30" s="344">
        <f t="shared" si="2"/>
        <v>0.1636385559490926</v>
      </c>
      <c r="S30" s="344">
        <f t="shared" si="3"/>
        <v>0.22261055475028935</v>
      </c>
      <c r="T30" s="228">
        <v>1</v>
      </c>
      <c r="U30" s="228"/>
    </row>
    <row r="31" spans="1:21" ht="15" customHeight="1" x14ac:dyDescent="0.25">
      <c r="A31" s="186">
        <v>28</v>
      </c>
      <c r="B31" s="185" t="s">
        <v>483</v>
      </c>
      <c r="C31" s="185" t="s">
        <v>822</v>
      </c>
      <c r="D31" s="185" t="s">
        <v>1831</v>
      </c>
      <c r="E31" s="185" t="s">
        <v>1742</v>
      </c>
      <c r="F31" s="184" t="s">
        <v>1473</v>
      </c>
      <c r="G31" s="7">
        <v>432211202</v>
      </c>
      <c r="H31" s="7" t="s">
        <v>839</v>
      </c>
      <c r="I31" s="7" t="s">
        <v>824</v>
      </c>
      <c r="J31" s="228" t="s">
        <v>803</v>
      </c>
      <c r="K31" s="334">
        <v>0</v>
      </c>
      <c r="L31" s="334">
        <v>0.99866999999999995</v>
      </c>
      <c r="M31" s="334">
        <v>0.79809600000000003</v>
      </c>
      <c r="N31" s="344">
        <f t="shared" si="0"/>
        <v>0.79915888131214519</v>
      </c>
      <c r="O31" s="334">
        <v>26.047979700000003</v>
      </c>
      <c r="P31" s="334">
        <v>20.031674599999999</v>
      </c>
      <c r="Q31" s="228">
        <f t="shared" si="1"/>
        <v>0.76902987604831385</v>
      </c>
      <c r="R31" s="344">
        <f t="shared" si="2"/>
        <v>0.20084111868785481</v>
      </c>
      <c r="S31" s="344">
        <f t="shared" si="3"/>
        <v>0.38542294456161186</v>
      </c>
      <c r="T31" s="228">
        <v>1</v>
      </c>
      <c r="U31" s="228"/>
    </row>
    <row r="32" spans="1:21" ht="15" customHeight="1" x14ac:dyDescent="0.25">
      <c r="A32" s="186">
        <v>29</v>
      </c>
      <c r="B32" s="185" t="s">
        <v>483</v>
      </c>
      <c r="C32" s="185" t="s">
        <v>822</v>
      </c>
      <c r="D32" s="185" t="s">
        <v>1831</v>
      </c>
      <c r="E32" s="185" t="s">
        <v>1742</v>
      </c>
      <c r="F32" s="184" t="s">
        <v>1473</v>
      </c>
      <c r="G32" s="7">
        <v>432211201</v>
      </c>
      <c r="H32" s="7" t="s">
        <v>838</v>
      </c>
      <c r="I32" s="7" t="s">
        <v>824</v>
      </c>
      <c r="J32" s="228" t="s">
        <v>803</v>
      </c>
      <c r="K32" s="334">
        <v>0</v>
      </c>
      <c r="L32" s="334">
        <v>2.8599600000000001</v>
      </c>
      <c r="M32" s="334">
        <v>2.8373176299999998</v>
      </c>
      <c r="N32" s="344">
        <f t="shared" si="0"/>
        <v>0.99208297668498857</v>
      </c>
      <c r="O32" s="334">
        <v>82.699770999999998</v>
      </c>
      <c r="P32" s="334">
        <v>67.412917000000007</v>
      </c>
      <c r="Q32" s="228">
        <f t="shared" si="1"/>
        <v>0.81515240229625319</v>
      </c>
      <c r="R32" s="344">
        <f t="shared" si="2"/>
        <v>7.9170233150114289E-3</v>
      </c>
      <c r="S32" s="344">
        <f t="shared" si="3"/>
        <v>0.19130117827801385</v>
      </c>
      <c r="T32" s="228">
        <v>1</v>
      </c>
      <c r="U32" s="228"/>
    </row>
    <row r="33" spans="1:21" ht="15" customHeight="1" x14ac:dyDescent="0.25">
      <c r="A33" s="186">
        <v>30</v>
      </c>
      <c r="B33" s="185" t="s">
        <v>483</v>
      </c>
      <c r="C33" s="185" t="s">
        <v>822</v>
      </c>
      <c r="D33" s="185" t="s">
        <v>1831</v>
      </c>
      <c r="E33" s="185" t="s">
        <v>1742</v>
      </c>
      <c r="F33" s="184" t="s">
        <v>1474</v>
      </c>
      <c r="G33" s="7">
        <v>432213302</v>
      </c>
      <c r="H33" s="7" t="s">
        <v>1345</v>
      </c>
      <c r="I33" s="7" t="s">
        <v>824</v>
      </c>
      <c r="J33" s="228" t="s">
        <v>803</v>
      </c>
      <c r="K33" s="334">
        <v>0</v>
      </c>
      <c r="L33" s="334">
        <v>3.9402979999999999</v>
      </c>
      <c r="M33" s="334">
        <v>2.2600915099999996</v>
      </c>
      <c r="N33" s="344">
        <f t="shared" si="0"/>
        <v>0.57358390406004822</v>
      </c>
      <c r="O33" s="334">
        <v>72.562261300000003</v>
      </c>
      <c r="P33" s="334">
        <v>78.337603399999992</v>
      </c>
      <c r="Q33" s="228">
        <f t="shared" si="1"/>
        <v>1.0795915396864841</v>
      </c>
      <c r="R33" s="344">
        <f t="shared" si="2"/>
        <v>0.42641609593995178</v>
      </c>
      <c r="S33" s="344">
        <f t="shared" si="3"/>
        <v>0.38076366987642796</v>
      </c>
      <c r="T33" s="228">
        <v>1</v>
      </c>
      <c r="U33" s="228"/>
    </row>
    <row r="34" spans="1:21" ht="15" customHeight="1" x14ac:dyDescent="0.25">
      <c r="A34" s="186">
        <v>31</v>
      </c>
      <c r="B34" s="185" t="s">
        <v>483</v>
      </c>
      <c r="C34" s="185" t="s">
        <v>822</v>
      </c>
      <c r="D34" s="185" t="s">
        <v>1831</v>
      </c>
      <c r="E34" s="185" t="s">
        <v>1743</v>
      </c>
      <c r="F34" s="184" t="s">
        <v>1475</v>
      </c>
      <c r="G34" s="7">
        <v>432221501</v>
      </c>
      <c r="H34" s="7" t="s">
        <v>1110</v>
      </c>
      <c r="I34" s="7" t="s">
        <v>824</v>
      </c>
      <c r="J34" s="228" t="s">
        <v>803</v>
      </c>
      <c r="K34" s="334">
        <v>0</v>
      </c>
      <c r="L34" s="334">
        <v>0.98848499999999995</v>
      </c>
      <c r="M34" s="334">
        <v>0.73874963000000005</v>
      </c>
      <c r="N34" s="344">
        <f t="shared" si="0"/>
        <v>0.74735542775054764</v>
      </c>
      <c r="O34" s="334">
        <v>31.000653199999999</v>
      </c>
      <c r="P34" s="334">
        <v>27.222165099999998</v>
      </c>
      <c r="Q34" s="228">
        <f t="shared" si="1"/>
        <v>0.8781158553136551</v>
      </c>
      <c r="R34" s="344">
        <f t="shared" si="2"/>
        <v>0.25264457224945236</v>
      </c>
      <c r="S34" s="344">
        <f t="shared" si="3"/>
        <v>0.34373534933752525</v>
      </c>
      <c r="T34" s="228">
        <v>1</v>
      </c>
      <c r="U34" s="228"/>
    </row>
    <row r="35" spans="1:21" ht="15" customHeight="1" x14ac:dyDescent="0.25">
      <c r="A35" s="186">
        <v>32</v>
      </c>
      <c r="B35" s="185" t="s">
        <v>483</v>
      </c>
      <c r="C35" s="185" t="s">
        <v>822</v>
      </c>
      <c r="D35" s="185" t="s">
        <v>1831</v>
      </c>
      <c r="E35" s="185" t="s">
        <v>1743</v>
      </c>
      <c r="F35" s="184" t="s">
        <v>1475</v>
      </c>
      <c r="G35" s="7">
        <v>432221502</v>
      </c>
      <c r="H35" s="7" t="s">
        <v>1220</v>
      </c>
      <c r="I35" s="7" t="s">
        <v>824</v>
      </c>
      <c r="J35" s="228" t="s">
        <v>803</v>
      </c>
      <c r="K35" s="334">
        <v>0</v>
      </c>
      <c r="L35" s="334">
        <v>0.72272999999999943</v>
      </c>
      <c r="M35" s="334">
        <v>0.66242499999999993</v>
      </c>
      <c r="N35" s="344">
        <f t="shared" si="0"/>
        <v>0.916559434366915</v>
      </c>
      <c r="O35" s="334">
        <v>8.7903523999999997</v>
      </c>
      <c r="P35" s="334">
        <v>8.7903523999999997</v>
      </c>
      <c r="Q35" s="228">
        <f t="shared" si="1"/>
        <v>1</v>
      </c>
      <c r="R35" s="344">
        <f t="shared" si="2"/>
        <v>8.3440565633084995E-2</v>
      </c>
      <c r="S35" s="344">
        <f t="shared" si="3"/>
        <v>8.3440565633084995E-2</v>
      </c>
      <c r="T35" s="228">
        <v>1</v>
      </c>
      <c r="U35" s="228"/>
    </row>
    <row r="36" spans="1:21" ht="15" customHeight="1" x14ac:dyDescent="0.25">
      <c r="A36" s="186">
        <v>33</v>
      </c>
      <c r="B36" s="185" t="s">
        <v>483</v>
      </c>
      <c r="C36" s="185" t="s">
        <v>822</v>
      </c>
      <c r="D36" s="185" t="s">
        <v>1831</v>
      </c>
      <c r="E36" s="185" t="s">
        <v>1743</v>
      </c>
      <c r="F36" s="184" t="s">
        <v>1475</v>
      </c>
      <c r="G36" s="7">
        <v>432221503</v>
      </c>
      <c r="H36" s="7" t="s">
        <v>1083</v>
      </c>
      <c r="I36" s="7" t="s">
        <v>824</v>
      </c>
      <c r="J36" s="228" t="s">
        <v>803</v>
      </c>
      <c r="K36" s="334">
        <v>0</v>
      </c>
      <c r="L36" s="334">
        <v>1.14438</v>
      </c>
      <c r="M36" s="334">
        <v>0.88713017000000005</v>
      </c>
      <c r="N36" s="344">
        <f t="shared" si="0"/>
        <v>0.77520593683916195</v>
      </c>
      <c r="O36" s="334">
        <v>40.166254000000002</v>
      </c>
      <c r="P36" s="334">
        <v>35.252729299999999</v>
      </c>
      <c r="Q36" s="228">
        <f t="shared" si="1"/>
        <v>0.8776703274345673</v>
      </c>
      <c r="R36" s="344">
        <f t="shared" si="2"/>
        <v>0.22479406316083805</v>
      </c>
      <c r="S36" s="344">
        <f t="shared" si="3"/>
        <v>0.31962475158515224</v>
      </c>
      <c r="T36" s="228">
        <v>1</v>
      </c>
      <c r="U36" s="228"/>
    </row>
    <row r="37" spans="1:21" ht="15" customHeight="1" x14ac:dyDescent="0.25">
      <c r="A37" s="186">
        <v>34</v>
      </c>
      <c r="B37" s="185" t="s">
        <v>483</v>
      </c>
      <c r="C37" s="185" t="s">
        <v>822</v>
      </c>
      <c r="D37" s="185" t="s">
        <v>1831</v>
      </c>
      <c r="E37" s="185" t="s">
        <v>1743</v>
      </c>
      <c r="F37" s="184" t="s">
        <v>1476</v>
      </c>
      <c r="G37" s="7">
        <v>432221601</v>
      </c>
      <c r="H37" s="7" t="s">
        <v>1232</v>
      </c>
      <c r="I37" s="7" t="s">
        <v>824</v>
      </c>
      <c r="J37" s="228" t="s">
        <v>803</v>
      </c>
      <c r="K37" s="334">
        <v>0</v>
      </c>
      <c r="L37" s="334">
        <v>0.86819250000000003</v>
      </c>
      <c r="M37" s="334">
        <v>0.80752330000000005</v>
      </c>
      <c r="N37" s="344">
        <f t="shared" si="0"/>
        <v>0.93012010585210081</v>
      </c>
      <c r="O37" s="334">
        <v>26.670630499999998</v>
      </c>
      <c r="P37" s="334">
        <v>23.5359996</v>
      </c>
      <c r="Q37" s="228">
        <f t="shared" si="1"/>
        <v>0.88246881152659673</v>
      </c>
      <c r="R37" s="344">
        <f t="shared" si="2"/>
        <v>6.9879894147899191E-2</v>
      </c>
      <c r="S37" s="344">
        <f t="shared" si="3"/>
        <v>0.17919801561170423</v>
      </c>
      <c r="T37" s="228">
        <v>1</v>
      </c>
      <c r="U37" s="228"/>
    </row>
    <row r="38" spans="1:21" ht="15" customHeight="1" x14ac:dyDescent="0.25">
      <c r="A38" s="186">
        <v>35</v>
      </c>
      <c r="B38" s="185" t="s">
        <v>483</v>
      </c>
      <c r="C38" s="185" t="s">
        <v>822</v>
      </c>
      <c r="D38" s="185" t="s">
        <v>1831</v>
      </c>
      <c r="E38" s="185" t="s">
        <v>1743</v>
      </c>
      <c r="F38" s="184" t="s">
        <v>1476</v>
      </c>
      <c r="G38" s="7">
        <v>432221603</v>
      </c>
      <c r="H38" s="7" t="s">
        <v>1347</v>
      </c>
      <c r="I38" s="7" t="s">
        <v>824</v>
      </c>
      <c r="J38" s="228" t="s">
        <v>803</v>
      </c>
      <c r="K38" s="334">
        <v>0</v>
      </c>
      <c r="L38" s="334">
        <v>0.87848250000000005</v>
      </c>
      <c r="M38" s="334">
        <v>0.62739768000000007</v>
      </c>
      <c r="N38" s="344">
        <f t="shared" si="0"/>
        <v>0.71418346979023495</v>
      </c>
      <c r="O38" s="334">
        <v>28.436731899999998</v>
      </c>
      <c r="P38" s="334">
        <v>24.6199911</v>
      </c>
      <c r="Q38" s="228">
        <f t="shared" si="1"/>
        <v>0.86578131363963107</v>
      </c>
      <c r="R38" s="344">
        <f t="shared" si="2"/>
        <v>0.28581653020976505</v>
      </c>
      <c r="S38" s="344">
        <f t="shared" si="3"/>
        <v>0.38167329734530064</v>
      </c>
      <c r="T38" s="228">
        <v>1</v>
      </c>
      <c r="U38" s="228"/>
    </row>
    <row r="39" spans="1:21" ht="15" customHeight="1" x14ac:dyDescent="0.25">
      <c r="A39" s="186">
        <v>36</v>
      </c>
      <c r="B39" s="185" t="s">
        <v>483</v>
      </c>
      <c r="C39" s="185" t="s">
        <v>822</v>
      </c>
      <c r="D39" s="185" t="s">
        <v>1831</v>
      </c>
      <c r="E39" s="185" t="s">
        <v>1743</v>
      </c>
      <c r="F39" s="184" t="s">
        <v>1478</v>
      </c>
      <c r="G39" s="7">
        <v>432222402</v>
      </c>
      <c r="H39" s="7" t="s">
        <v>1348</v>
      </c>
      <c r="I39" s="7" t="s">
        <v>825</v>
      </c>
      <c r="J39" s="228" t="s">
        <v>803</v>
      </c>
      <c r="K39" s="334">
        <v>0</v>
      </c>
      <c r="L39" s="334">
        <v>0.90098</v>
      </c>
      <c r="M39" s="334">
        <v>0.76097581000000003</v>
      </c>
      <c r="N39" s="344">
        <f t="shared" si="0"/>
        <v>0.84460899243046461</v>
      </c>
      <c r="O39" s="334">
        <v>20.034815699999999</v>
      </c>
      <c r="P39" s="334">
        <v>21.200937499999998</v>
      </c>
      <c r="Q39" s="228">
        <f t="shared" si="1"/>
        <v>1.0582047680129145</v>
      </c>
      <c r="R39" s="344">
        <f t="shared" si="2"/>
        <v>0.15539100756953539</v>
      </c>
      <c r="S39" s="344">
        <f t="shared" si="3"/>
        <v>0.10623073710349873</v>
      </c>
      <c r="T39" s="228">
        <v>1</v>
      </c>
      <c r="U39" s="228"/>
    </row>
    <row r="40" spans="1:21" ht="15" customHeight="1" x14ac:dyDescent="0.25">
      <c r="A40" s="186">
        <v>37</v>
      </c>
      <c r="B40" s="185" t="s">
        <v>483</v>
      </c>
      <c r="C40" s="185" t="s">
        <v>822</v>
      </c>
      <c r="D40" s="185" t="s">
        <v>1831</v>
      </c>
      <c r="E40" s="185" t="s">
        <v>1743</v>
      </c>
      <c r="F40" s="184" t="s">
        <v>1478</v>
      </c>
      <c r="G40" s="7">
        <v>432222404</v>
      </c>
      <c r="H40" s="7" t="s">
        <v>1351</v>
      </c>
      <c r="I40" s="7" t="s">
        <v>825</v>
      </c>
      <c r="J40" s="228" t="s">
        <v>803</v>
      </c>
      <c r="K40" s="334">
        <v>0</v>
      </c>
      <c r="L40" s="334">
        <v>3.1532640000000001</v>
      </c>
      <c r="M40" s="334">
        <v>2.5876165299999996</v>
      </c>
      <c r="N40" s="344">
        <f t="shared" si="0"/>
        <v>0.82061525137127733</v>
      </c>
      <c r="O40" s="334">
        <v>69.2641366</v>
      </c>
      <c r="P40" s="334">
        <v>63.251283899999997</v>
      </c>
      <c r="Q40" s="228">
        <f t="shared" si="1"/>
        <v>0.91318952353763982</v>
      </c>
      <c r="R40" s="344">
        <f t="shared" si="2"/>
        <v>0.17938474862872267</v>
      </c>
      <c r="S40" s="344">
        <f t="shared" si="3"/>
        <v>0.25062274959254272</v>
      </c>
      <c r="T40" s="228">
        <v>1</v>
      </c>
      <c r="U40" s="228"/>
    </row>
    <row r="41" spans="1:21" ht="15" customHeight="1" x14ac:dyDescent="0.25">
      <c r="A41" s="186">
        <v>38</v>
      </c>
      <c r="B41" s="185" t="s">
        <v>483</v>
      </c>
      <c r="C41" s="185" t="s">
        <v>822</v>
      </c>
      <c r="D41" s="185" t="s">
        <v>1831</v>
      </c>
      <c r="E41" s="185" t="s">
        <v>1743</v>
      </c>
      <c r="F41" s="184" t="s">
        <v>1477</v>
      </c>
      <c r="G41" s="7">
        <v>432222102</v>
      </c>
      <c r="H41" s="7" t="s">
        <v>1350</v>
      </c>
      <c r="I41" s="7" t="s">
        <v>824</v>
      </c>
      <c r="J41" s="228" t="s">
        <v>803</v>
      </c>
      <c r="K41" s="334">
        <v>0</v>
      </c>
      <c r="L41" s="334">
        <v>0.57616500000000004</v>
      </c>
      <c r="M41" s="334">
        <v>0.46580785999999996</v>
      </c>
      <c r="N41" s="344">
        <f t="shared" si="0"/>
        <v>0.80846261053691204</v>
      </c>
      <c r="O41" s="334">
        <v>17.773704599999999</v>
      </c>
      <c r="P41" s="334">
        <v>18.011954499999998</v>
      </c>
      <c r="Q41" s="228">
        <f t="shared" si="1"/>
        <v>1.0134046280931213</v>
      </c>
      <c r="R41" s="344">
        <f t="shared" si="2"/>
        <v>0.19153738946308796</v>
      </c>
      <c r="S41" s="344">
        <f t="shared" si="3"/>
        <v>0.1807002488416467</v>
      </c>
      <c r="T41" s="228">
        <v>1</v>
      </c>
      <c r="U41" s="228"/>
    </row>
    <row r="42" spans="1:21" ht="15" customHeight="1" x14ac:dyDescent="0.25">
      <c r="A42" s="186">
        <v>39</v>
      </c>
      <c r="B42" s="185" t="s">
        <v>483</v>
      </c>
      <c r="C42" s="185" t="s">
        <v>822</v>
      </c>
      <c r="D42" s="185" t="s">
        <v>1831</v>
      </c>
      <c r="E42" s="185" t="s">
        <v>1743</v>
      </c>
      <c r="F42" s="184" t="s">
        <v>1477</v>
      </c>
      <c r="G42" s="7">
        <v>432222101</v>
      </c>
      <c r="H42" s="7" t="s">
        <v>1219</v>
      </c>
      <c r="I42" s="7" t="s">
        <v>824</v>
      </c>
      <c r="J42" s="228" t="s">
        <v>803</v>
      </c>
      <c r="K42" s="334">
        <v>0</v>
      </c>
      <c r="L42" s="334">
        <v>0.28926000000000002</v>
      </c>
      <c r="M42" s="334">
        <v>0.24820051999999998</v>
      </c>
      <c r="N42" s="344">
        <f t="shared" si="0"/>
        <v>0.85805337758418021</v>
      </c>
      <c r="O42" s="334">
        <v>9.8650843000000012</v>
      </c>
      <c r="P42" s="334">
        <v>8.3484926999999995</v>
      </c>
      <c r="Q42" s="228">
        <f t="shared" si="1"/>
        <v>0.84626673691982524</v>
      </c>
      <c r="R42" s="344">
        <f t="shared" si="2"/>
        <v>0.14194662241581979</v>
      </c>
      <c r="S42" s="344">
        <f t="shared" si="3"/>
        <v>0.27385796804880114</v>
      </c>
      <c r="T42" s="228">
        <v>1</v>
      </c>
      <c r="U42" s="228"/>
    </row>
    <row r="43" spans="1:21" ht="15" customHeight="1" x14ac:dyDescent="0.25">
      <c r="A43" s="186">
        <v>40</v>
      </c>
      <c r="B43" s="185" t="s">
        <v>483</v>
      </c>
      <c r="C43" s="185" t="s">
        <v>822</v>
      </c>
      <c r="D43" s="185" t="s">
        <v>1831</v>
      </c>
      <c r="E43" s="185" t="s">
        <v>1743</v>
      </c>
      <c r="F43" s="184" t="s">
        <v>1477</v>
      </c>
      <c r="G43" s="7">
        <v>432222103</v>
      </c>
      <c r="H43" s="7" t="s">
        <v>1308</v>
      </c>
      <c r="I43" s="7" t="s">
        <v>824</v>
      </c>
      <c r="J43" s="228" t="s">
        <v>803</v>
      </c>
      <c r="K43" s="334">
        <v>0</v>
      </c>
      <c r="L43" s="334">
        <v>0.54554999999999998</v>
      </c>
      <c r="M43" s="334">
        <v>0.32994603</v>
      </c>
      <c r="N43" s="344">
        <f t="shared" si="0"/>
        <v>0.60479521583722851</v>
      </c>
      <c r="O43" s="334">
        <v>13.517540200000001</v>
      </c>
      <c r="P43" s="334">
        <v>11.694680200000001</v>
      </c>
      <c r="Q43" s="228">
        <f t="shared" si="1"/>
        <v>0.86514854233612704</v>
      </c>
      <c r="R43" s="344">
        <f t="shared" si="2"/>
        <v>0.39520478416277149</v>
      </c>
      <c r="S43" s="344">
        <f t="shared" si="3"/>
        <v>0.47676230060655844</v>
      </c>
      <c r="T43" s="228">
        <v>1</v>
      </c>
      <c r="U43" s="228"/>
    </row>
    <row r="44" spans="1:21" ht="15" customHeight="1" x14ac:dyDescent="0.25">
      <c r="A44" s="186">
        <v>41</v>
      </c>
      <c r="B44" s="185" t="s">
        <v>483</v>
      </c>
      <c r="C44" s="185" t="s">
        <v>822</v>
      </c>
      <c r="D44" s="185" t="s">
        <v>1831</v>
      </c>
      <c r="E44" s="185" t="s">
        <v>1743</v>
      </c>
      <c r="F44" s="184" t="s">
        <v>1478</v>
      </c>
      <c r="G44" s="7">
        <v>432222405</v>
      </c>
      <c r="H44" s="7" t="s">
        <v>1349</v>
      </c>
      <c r="I44" s="7" t="s">
        <v>825</v>
      </c>
      <c r="J44" s="228" t="s">
        <v>803</v>
      </c>
      <c r="K44" s="334">
        <v>0</v>
      </c>
      <c r="L44" s="334">
        <v>0.80303000000000002</v>
      </c>
      <c r="M44" s="334">
        <v>0.68770302000000005</v>
      </c>
      <c r="N44" s="344">
        <f t="shared" si="0"/>
        <v>0.85638521599442119</v>
      </c>
      <c r="O44" s="334">
        <v>21.110311400000001</v>
      </c>
      <c r="P44" s="334">
        <v>21.986033900000002</v>
      </c>
      <c r="Q44" s="228">
        <f t="shared" si="1"/>
        <v>1.0414831635311643</v>
      </c>
      <c r="R44" s="344">
        <f t="shared" si="2"/>
        <v>0.14361478400557881</v>
      </c>
      <c r="S44" s="344">
        <f t="shared" si="3"/>
        <v>0.10808921604481081</v>
      </c>
      <c r="T44" s="228">
        <v>1</v>
      </c>
      <c r="U44" s="228"/>
    </row>
    <row r="45" spans="1:21" ht="15" customHeight="1" x14ac:dyDescent="0.25">
      <c r="A45" s="186">
        <v>42</v>
      </c>
      <c r="B45" s="185" t="s">
        <v>483</v>
      </c>
      <c r="C45" s="185" t="s">
        <v>822</v>
      </c>
      <c r="D45" s="185" t="s">
        <v>1831</v>
      </c>
      <c r="E45" s="185" t="s">
        <v>1743</v>
      </c>
      <c r="F45" s="184" t="s">
        <v>1478</v>
      </c>
      <c r="G45" s="7">
        <v>432222403</v>
      </c>
      <c r="H45" s="7" t="s">
        <v>843</v>
      </c>
      <c r="I45" s="7" t="s">
        <v>825</v>
      </c>
      <c r="J45" s="228" t="s">
        <v>803</v>
      </c>
      <c r="K45" s="334">
        <v>0</v>
      </c>
      <c r="L45" s="334">
        <v>2.3140399999999999</v>
      </c>
      <c r="M45" s="334">
        <v>1.9439701399999998</v>
      </c>
      <c r="N45" s="344">
        <f t="shared" si="0"/>
        <v>0.84007629081606194</v>
      </c>
      <c r="O45" s="334">
        <v>51.021487300000004</v>
      </c>
      <c r="P45" s="334">
        <v>47.950507899999998</v>
      </c>
      <c r="Q45" s="228">
        <f t="shared" si="1"/>
        <v>0.93981007684187978</v>
      </c>
      <c r="R45" s="344">
        <f t="shared" si="2"/>
        <v>0.15992370918393806</v>
      </c>
      <c r="S45" s="344">
        <f t="shared" si="3"/>
        <v>0.21048783657511549</v>
      </c>
      <c r="T45" s="228">
        <v>1</v>
      </c>
      <c r="U45" s="228"/>
    </row>
    <row r="46" spans="1:21" ht="15" customHeight="1" x14ac:dyDescent="0.25">
      <c r="A46" s="186">
        <v>43</v>
      </c>
      <c r="B46" s="185" t="s">
        <v>483</v>
      </c>
      <c r="C46" s="185" t="s">
        <v>822</v>
      </c>
      <c r="D46" s="185" t="s">
        <v>1831</v>
      </c>
      <c r="E46" s="185" t="s">
        <v>1743</v>
      </c>
      <c r="F46" s="184" t="s">
        <v>841</v>
      </c>
      <c r="G46" s="7">
        <v>432223202</v>
      </c>
      <c r="H46" s="7" t="s">
        <v>1123</v>
      </c>
      <c r="I46" s="7" t="s">
        <v>825</v>
      </c>
      <c r="J46" s="228" t="s">
        <v>803</v>
      </c>
      <c r="K46" s="334">
        <v>0</v>
      </c>
      <c r="L46" s="334">
        <v>1.7299199999999999</v>
      </c>
      <c r="M46" s="334">
        <v>1.2698373500000002</v>
      </c>
      <c r="N46" s="344">
        <f t="shared" si="0"/>
        <v>0.73404397313170566</v>
      </c>
      <c r="O46" s="334">
        <v>52.479765</v>
      </c>
      <c r="P46" s="334">
        <v>48.375072599999996</v>
      </c>
      <c r="Q46" s="228">
        <f t="shared" si="1"/>
        <v>0.92178523665264123</v>
      </c>
      <c r="R46" s="344">
        <f t="shared" si="2"/>
        <v>0.26595602686829434</v>
      </c>
      <c r="S46" s="344">
        <f t="shared" si="3"/>
        <v>0.32336910251334572</v>
      </c>
      <c r="T46" s="228">
        <v>1</v>
      </c>
      <c r="U46" s="228"/>
    </row>
    <row r="47" spans="1:21" ht="15" customHeight="1" x14ac:dyDescent="0.25">
      <c r="A47" s="186">
        <v>44</v>
      </c>
      <c r="B47" s="185" t="s">
        <v>483</v>
      </c>
      <c r="C47" s="185" t="s">
        <v>822</v>
      </c>
      <c r="D47" s="185" t="s">
        <v>1831</v>
      </c>
      <c r="E47" s="185" t="s">
        <v>1743</v>
      </c>
      <c r="F47" s="184" t="s">
        <v>1479</v>
      </c>
      <c r="G47" s="7">
        <v>432223301</v>
      </c>
      <c r="H47" s="7" t="s">
        <v>1280</v>
      </c>
      <c r="I47" s="7" t="s">
        <v>824</v>
      </c>
      <c r="J47" s="228" t="s">
        <v>803</v>
      </c>
      <c r="K47" s="334">
        <v>0</v>
      </c>
      <c r="L47" s="334">
        <v>1.730145</v>
      </c>
      <c r="M47" s="334">
        <v>0.92065090000000005</v>
      </c>
      <c r="N47" s="344">
        <f t="shared" si="0"/>
        <v>0.53212355033826642</v>
      </c>
      <c r="O47" s="334">
        <v>36.277079199999996</v>
      </c>
      <c r="P47" s="334">
        <v>33.896434300000003</v>
      </c>
      <c r="Q47" s="228">
        <f t="shared" si="1"/>
        <v>0.93437605913984401</v>
      </c>
      <c r="R47" s="344">
        <f t="shared" si="2"/>
        <v>0.46787644966173358</v>
      </c>
      <c r="S47" s="344">
        <f t="shared" si="3"/>
        <v>0.50279649405942828</v>
      </c>
      <c r="T47" s="228">
        <v>1</v>
      </c>
      <c r="U47" s="228"/>
    </row>
    <row r="48" spans="1:21" ht="15" customHeight="1" x14ac:dyDescent="0.25">
      <c r="A48" s="186">
        <v>45</v>
      </c>
      <c r="B48" s="185" t="s">
        <v>483</v>
      </c>
      <c r="C48" s="185" t="s">
        <v>822</v>
      </c>
      <c r="D48" s="185" t="s">
        <v>1831</v>
      </c>
      <c r="E48" s="185" t="s">
        <v>1743</v>
      </c>
      <c r="F48" s="184" t="s">
        <v>841</v>
      </c>
      <c r="G48" s="7">
        <v>432223203</v>
      </c>
      <c r="H48" s="7" t="s">
        <v>1083</v>
      </c>
      <c r="I48" s="7" t="s">
        <v>825</v>
      </c>
      <c r="J48" s="228" t="s">
        <v>803</v>
      </c>
      <c r="K48" s="334">
        <v>0</v>
      </c>
      <c r="L48" s="334">
        <v>2.6763499999999998</v>
      </c>
      <c r="M48" s="334">
        <v>1.8212219599999999</v>
      </c>
      <c r="N48" s="344">
        <f t="shared" ref="N48:N73" si="4">M48/L48</f>
        <v>0.68048721579763483</v>
      </c>
      <c r="O48" s="334">
        <v>73.917873200000002</v>
      </c>
      <c r="P48" s="334">
        <v>70.453833500000002</v>
      </c>
      <c r="Q48" s="228">
        <f t="shared" ref="Q48:Q73" si="5">P48/O48</f>
        <v>0.95313664273554888</v>
      </c>
      <c r="R48" s="344">
        <f t="shared" ref="R48:R73" si="6">1-N48</f>
        <v>0.31951278420236517</v>
      </c>
      <c r="S48" s="344">
        <f t="shared" ref="S48:S73" si="7">1-N48*Q48</f>
        <v>0.35140269971018134</v>
      </c>
      <c r="T48" s="228">
        <v>1</v>
      </c>
      <c r="U48" s="228"/>
    </row>
    <row r="49" spans="1:21" ht="15" customHeight="1" x14ac:dyDescent="0.25">
      <c r="A49" s="186">
        <v>46</v>
      </c>
      <c r="B49" s="185" t="s">
        <v>483</v>
      </c>
      <c r="C49" s="185" t="s">
        <v>822</v>
      </c>
      <c r="D49" s="185" t="s">
        <v>1831</v>
      </c>
      <c r="E49" s="185" t="s">
        <v>1743</v>
      </c>
      <c r="F49" s="184" t="s">
        <v>841</v>
      </c>
      <c r="G49" s="7">
        <v>432223204</v>
      </c>
      <c r="H49" s="7" t="s">
        <v>842</v>
      </c>
      <c r="I49" s="7" t="s">
        <v>825</v>
      </c>
      <c r="J49" s="228" t="s">
        <v>803</v>
      </c>
      <c r="K49" s="334">
        <v>0</v>
      </c>
      <c r="L49" s="334">
        <v>1.62179333</v>
      </c>
      <c r="M49" s="334">
        <v>1.40611468</v>
      </c>
      <c r="N49" s="344">
        <f t="shared" si="4"/>
        <v>0.86701224748531913</v>
      </c>
      <c r="O49" s="334">
        <v>50.389153399999998</v>
      </c>
      <c r="P49" s="334">
        <v>46.071900300000003</v>
      </c>
      <c r="Q49" s="228">
        <f t="shared" si="5"/>
        <v>0.9143217774323632</v>
      </c>
      <c r="R49" s="344">
        <f t="shared" si="6"/>
        <v>0.13298775251468087</v>
      </c>
      <c r="S49" s="344">
        <f t="shared" si="7"/>
        <v>0.20727182082359508</v>
      </c>
      <c r="T49" s="228">
        <v>1</v>
      </c>
      <c r="U49" s="228"/>
    </row>
    <row r="50" spans="1:21" ht="15" customHeight="1" x14ac:dyDescent="0.25">
      <c r="A50" s="186">
        <v>47</v>
      </c>
      <c r="B50" s="185" t="s">
        <v>483</v>
      </c>
      <c r="C50" s="185" t="s">
        <v>822</v>
      </c>
      <c r="D50" s="185" t="s">
        <v>1831</v>
      </c>
      <c r="E50" s="185" t="s">
        <v>1743</v>
      </c>
      <c r="F50" s="184" t="s">
        <v>1479</v>
      </c>
      <c r="G50" s="7">
        <v>432223302</v>
      </c>
      <c r="H50" s="7" t="s">
        <v>1223</v>
      </c>
      <c r="I50" s="7" t="s">
        <v>824</v>
      </c>
      <c r="J50" s="228" t="s">
        <v>803</v>
      </c>
      <c r="K50" s="334">
        <v>0</v>
      </c>
      <c r="L50" s="334">
        <v>2.1974849999999999</v>
      </c>
      <c r="M50" s="334">
        <v>1.7360362199999999</v>
      </c>
      <c r="N50" s="344">
        <f t="shared" si="4"/>
        <v>0.79001049836517656</v>
      </c>
      <c r="O50" s="334">
        <v>64.552479900000009</v>
      </c>
      <c r="P50" s="334">
        <v>60.0620063</v>
      </c>
      <c r="Q50" s="228">
        <f t="shared" si="5"/>
        <v>0.93043685375129936</v>
      </c>
      <c r="R50" s="344">
        <f t="shared" si="6"/>
        <v>0.20998950163482344</v>
      </c>
      <c r="S50" s="344">
        <f t="shared" si="7"/>
        <v>0.26494511747060911</v>
      </c>
      <c r="T50" s="228">
        <v>1</v>
      </c>
      <c r="U50" s="228"/>
    </row>
    <row r="51" spans="1:21" ht="15" customHeight="1" x14ac:dyDescent="0.25">
      <c r="A51" s="186">
        <v>48</v>
      </c>
      <c r="B51" s="185" t="s">
        <v>483</v>
      </c>
      <c r="C51" s="185" t="s">
        <v>822</v>
      </c>
      <c r="D51" s="185" t="s">
        <v>730</v>
      </c>
      <c r="E51" s="185" t="s">
        <v>1744</v>
      </c>
      <c r="F51" s="184" t="s">
        <v>1480</v>
      </c>
      <c r="G51" s="7">
        <v>432312101</v>
      </c>
      <c r="H51" s="7" t="s">
        <v>1366</v>
      </c>
      <c r="I51" s="7" t="s">
        <v>824</v>
      </c>
      <c r="J51" s="228" t="s">
        <v>803</v>
      </c>
      <c r="K51" s="334">
        <v>0</v>
      </c>
      <c r="L51" s="334">
        <v>1.6018300000000001</v>
      </c>
      <c r="M51" s="334">
        <v>0.90939625000000002</v>
      </c>
      <c r="N51" s="344">
        <f t="shared" si="4"/>
        <v>0.56772332269966219</v>
      </c>
      <c r="O51" s="334">
        <v>18.346153300000001</v>
      </c>
      <c r="P51" s="334">
        <v>20.443908799999999</v>
      </c>
      <c r="Q51" s="228">
        <f t="shared" si="5"/>
        <v>1.1143430704898774</v>
      </c>
      <c r="R51" s="344">
        <f t="shared" si="6"/>
        <v>0.43227667730033781</v>
      </c>
      <c r="S51" s="344">
        <f t="shared" si="7"/>
        <v>0.36736144939414295</v>
      </c>
      <c r="T51" s="228">
        <v>1</v>
      </c>
      <c r="U51" s="228"/>
    </row>
    <row r="52" spans="1:21" ht="15" customHeight="1" x14ac:dyDescent="0.25">
      <c r="A52" s="186">
        <v>49</v>
      </c>
      <c r="B52" s="185" t="s">
        <v>483</v>
      </c>
      <c r="C52" s="185" t="s">
        <v>822</v>
      </c>
      <c r="D52" s="185" t="s">
        <v>730</v>
      </c>
      <c r="E52" s="185" t="s">
        <v>1744</v>
      </c>
      <c r="F52" s="184" t="s">
        <v>1480</v>
      </c>
      <c r="G52" s="7">
        <v>432312102</v>
      </c>
      <c r="H52" s="7" t="s">
        <v>1358</v>
      </c>
      <c r="I52" s="7" t="s">
        <v>824</v>
      </c>
      <c r="J52" s="228" t="s">
        <v>803</v>
      </c>
      <c r="K52" s="334">
        <v>0</v>
      </c>
      <c r="L52" s="334">
        <v>1.6941900000000001</v>
      </c>
      <c r="M52" s="334">
        <v>1.27072574</v>
      </c>
      <c r="N52" s="344">
        <f t="shared" si="4"/>
        <v>0.75004913262384976</v>
      </c>
      <c r="O52" s="334">
        <v>32.137894100000004</v>
      </c>
      <c r="P52" s="334">
        <v>38.141926099999999</v>
      </c>
      <c r="Q52" s="228">
        <f t="shared" si="5"/>
        <v>1.1868209529012044</v>
      </c>
      <c r="R52" s="344">
        <f t="shared" si="6"/>
        <v>0.24995086737615024</v>
      </c>
      <c r="S52" s="344">
        <f t="shared" si="7"/>
        <v>0.10982597369664082</v>
      </c>
      <c r="T52" s="228">
        <v>1</v>
      </c>
      <c r="U52" s="228"/>
    </row>
    <row r="53" spans="1:21" ht="15" customHeight="1" x14ac:dyDescent="0.25">
      <c r="A53" s="186">
        <v>50</v>
      </c>
      <c r="B53" s="185" t="s">
        <v>483</v>
      </c>
      <c r="C53" s="185" t="s">
        <v>822</v>
      </c>
      <c r="D53" s="185" t="s">
        <v>730</v>
      </c>
      <c r="E53" s="185" t="s">
        <v>1744</v>
      </c>
      <c r="F53" s="184" t="s">
        <v>1483</v>
      </c>
      <c r="G53" s="7">
        <v>432314305</v>
      </c>
      <c r="H53" s="7" t="s">
        <v>1361</v>
      </c>
      <c r="I53" s="7" t="s">
        <v>825</v>
      </c>
      <c r="J53" s="228" t="s">
        <v>803</v>
      </c>
      <c r="K53" s="334">
        <v>0</v>
      </c>
      <c r="L53" s="334">
        <v>0.37056</v>
      </c>
      <c r="M53" s="334">
        <v>0.35476375999999998</v>
      </c>
      <c r="N53" s="344">
        <f t="shared" si="4"/>
        <v>0.95737197754749559</v>
      </c>
      <c r="O53" s="334">
        <v>13.044426399999999</v>
      </c>
      <c r="P53" s="334">
        <v>11.846322600000001</v>
      </c>
      <c r="Q53" s="228">
        <f t="shared" si="5"/>
        <v>0.90815205182191849</v>
      </c>
      <c r="R53" s="344">
        <f t="shared" si="6"/>
        <v>4.262802245250441E-2</v>
      </c>
      <c r="S53" s="344">
        <f t="shared" si="7"/>
        <v>0.1305606742334342</v>
      </c>
      <c r="T53" s="228">
        <v>1</v>
      </c>
      <c r="U53" s="228"/>
    </row>
    <row r="54" spans="1:21" ht="15" customHeight="1" x14ac:dyDescent="0.25">
      <c r="A54" s="186">
        <v>51</v>
      </c>
      <c r="B54" s="185" t="s">
        <v>483</v>
      </c>
      <c r="C54" s="185" t="s">
        <v>822</v>
      </c>
      <c r="D54" s="185" t="s">
        <v>730</v>
      </c>
      <c r="E54" s="185" t="s">
        <v>1745</v>
      </c>
      <c r="F54" s="184" t="s">
        <v>1843</v>
      </c>
      <c r="G54" s="7">
        <v>432321301</v>
      </c>
      <c r="H54" s="7" t="s">
        <v>1093</v>
      </c>
      <c r="I54" s="7" t="s">
        <v>824</v>
      </c>
      <c r="J54" s="228" t="s">
        <v>803</v>
      </c>
      <c r="K54" s="334">
        <v>0</v>
      </c>
      <c r="L54" s="334">
        <v>1.6084499999999999</v>
      </c>
      <c r="M54" s="334">
        <v>0.83004962000000004</v>
      </c>
      <c r="N54" s="344">
        <f t="shared" si="4"/>
        <v>0.51605559389474343</v>
      </c>
      <c r="O54" s="334">
        <v>26.457097099999999</v>
      </c>
      <c r="P54" s="334">
        <v>26.649312900000002</v>
      </c>
      <c r="Q54" s="228">
        <f t="shared" si="5"/>
        <v>1.0072651885909283</v>
      </c>
      <c r="R54" s="344">
        <f t="shared" si="6"/>
        <v>0.48394440610525657</v>
      </c>
      <c r="S54" s="344">
        <f t="shared" si="7"/>
        <v>0.48019516489220782</v>
      </c>
      <c r="T54" s="228">
        <v>1</v>
      </c>
      <c r="U54" s="228"/>
    </row>
    <row r="55" spans="1:21" ht="15" customHeight="1" x14ac:dyDescent="0.25">
      <c r="A55" s="186">
        <v>52</v>
      </c>
      <c r="B55" s="185" t="s">
        <v>483</v>
      </c>
      <c r="C55" s="185" t="s">
        <v>822</v>
      </c>
      <c r="D55" s="185" t="s">
        <v>730</v>
      </c>
      <c r="E55" s="185" t="s">
        <v>1745</v>
      </c>
      <c r="F55" s="184" t="s">
        <v>1310</v>
      </c>
      <c r="G55" s="7">
        <v>432321503</v>
      </c>
      <c r="H55" s="7" t="s">
        <v>1844</v>
      </c>
      <c r="I55" s="7" t="s">
        <v>824</v>
      </c>
      <c r="J55" s="228" t="s">
        <v>803</v>
      </c>
      <c r="K55" s="334">
        <v>0</v>
      </c>
      <c r="L55" s="334">
        <v>0.13655000000000003</v>
      </c>
      <c r="M55" s="334">
        <v>0.13638400000000001</v>
      </c>
      <c r="N55" s="344">
        <f t="shared" si="4"/>
        <v>0.99878432808495032</v>
      </c>
      <c r="O55" s="334">
        <v>10.2601832</v>
      </c>
      <c r="P55" s="334">
        <v>10.2601832</v>
      </c>
      <c r="Q55" s="228">
        <f t="shared" si="5"/>
        <v>1</v>
      </c>
      <c r="R55" s="344">
        <f t="shared" si="6"/>
        <v>1.2156719150496764E-3</v>
      </c>
      <c r="S55" s="344">
        <f t="shared" si="7"/>
        <v>1.2156719150496764E-3</v>
      </c>
      <c r="T55" s="228">
        <v>1</v>
      </c>
      <c r="U55" s="228"/>
    </row>
    <row r="56" spans="1:21" ht="15" customHeight="1" x14ac:dyDescent="0.25">
      <c r="A56" s="186">
        <v>53</v>
      </c>
      <c r="B56" s="185" t="s">
        <v>483</v>
      </c>
      <c r="C56" s="185" t="s">
        <v>822</v>
      </c>
      <c r="D56" s="185" t="s">
        <v>730</v>
      </c>
      <c r="E56" s="185" t="s">
        <v>1745</v>
      </c>
      <c r="F56" s="184" t="s">
        <v>1310</v>
      </c>
      <c r="G56" s="7">
        <v>432321504</v>
      </c>
      <c r="H56" s="7" t="s">
        <v>1310</v>
      </c>
      <c r="I56" s="7" t="s">
        <v>825</v>
      </c>
      <c r="J56" s="228" t="s">
        <v>803</v>
      </c>
      <c r="K56" s="334">
        <v>0</v>
      </c>
      <c r="L56" s="334">
        <v>0.55028999999999995</v>
      </c>
      <c r="M56" s="334">
        <v>0.44697947999999998</v>
      </c>
      <c r="N56" s="344">
        <f t="shared" si="4"/>
        <v>0.81226168020498291</v>
      </c>
      <c r="O56" s="334">
        <v>16.4624047</v>
      </c>
      <c r="P56" s="334">
        <v>17.4330891</v>
      </c>
      <c r="Q56" s="228">
        <f t="shared" si="5"/>
        <v>1.0589637065598321</v>
      </c>
      <c r="R56" s="344">
        <f t="shared" si="6"/>
        <v>0.18773831979501709</v>
      </c>
      <c r="S56" s="344">
        <f t="shared" si="7"/>
        <v>0.13984436043361437</v>
      </c>
      <c r="T56" s="228">
        <v>1</v>
      </c>
      <c r="U56" s="228"/>
    </row>
    <row r="57" spans="1:21" ht="15" customHeight="1" x14ac:dyDescent="0.25">
      <c r="A57" s="186">
        <v>54</v>
      </c>
      <c r="B57" s="185" t="s">
        <v>483</v>
      </c>
      <c r="C57" s="185" t="s">
        <v>822</v>
      </c>
      <c r="D57" s="185" t="s">
        <v>730</v>
      </c>
      <c r="E57" s="185" t="s">
        <v>1745</v>
      </c>
      <c r="F57" s="184" t="s">
        <v>1310</v>
      </c>
      <c r="G57" s="7">
        <v>432321505</v>
      </c>
      <c r="H57" s="7" t="s">
        <v>1359</v>
      </c>
      <c r="I57" s="7" t="s">
        <v>825</v>
      </c>
      <c r="J57" s="228" t="s">
        <v>803</v>
      </c>
      <c r="K57" s="334">
        <v>0</v>
      </c>
      <c r="L57" s="334">
        <v>1.141904</v>
      </c>
      <c r="M57" s="334">
        <v>1.0807096100000002</v>
      </c>
      <c r="N57" s="344">
        <f t="shared" si="4"/>
        <v>0.94641021486920107</v>
      </c>
      <c r="O57" s="334">
        <v>35.630633500000002</v>
      </c>
      <c r="P57" s="334">
        <v>34.718798199999995</v>
      </c>
      <c r="Q57" s="344">
        <f t="shared" si="5"/>
        <v>0.97440867000021181</v>
      </c>
      <c r="R57" s="344">
        <f t="shared" si="6"/>
        <v>5.3589785130798928E-2</v>
      </c>
      <c r="S57" s="344">
        <f t="shared" si="7"/>
        <v>7.7809681254687124E-2</v>
      </c>
      <c r="T57" s="228">
        <v>1</v>
      </c>
      <c r="U57" s="228"/>
    </row>
    <row r="58" spans="1:21" ht="15" customHeight="1" x14ac:dyDescent="0.25">
      <c r="A58" s="186">
        <v>55</v>
      </c>
      <c r="B58" s="185" t="s">
        <v>483</v>
      </c>
      <c r="C58" s="185" t="s">
        <v>822</v>
      </c>
      <c r="D58" s="185" t="s">
        <v>730</v>
      </c>
      <c r="E58" s="185" t="s">
        <v>1745</v>
      </c>
      <c r="F58" s="184" t="s">
        <v>1484</v>
      </c>
      <c r="G58" s="184">
        <v>432322203</v>
      </c>
      <c r="H58" s="7" t="s">
        <v>1485</v>
      </c>
      <c r="I58" s="7" t="s">
        <v>824</v>
      </c>
      <c r="J58" s="228" t="s">
        <v>803</v>
      </c>
      <c r="K58" s="334">
        <v>0</v>
      </c>
      <c r="L58" s="334">
        <v>0.79466000000000003</v>
      </c>
      <c r="M58" s="334">
        <v>0.65796807999999996</v>
      </c>
      <c r="N58" s="344">
        <f t="shared" si="4"/>
        <v>0.82798691264188451</v>
      </c>
      <c r="O58" s="334">
        <v>19.095816899999999</v>
      </c>
      <c r="P58" s="334">
        <v>20.518631299999999</v>
      </c>
      <c r="Q58" s="228">
        <f t="shared" si="5"/>
        <v>1.0745092188226837</v>
      </c>
      <c r="R58" s="344">
        <f t="shared" si="6"/>
        <v>0.17201308735811549</v>
      </c>
      <c r="S58" s="344">
        <f t="shared" si="7"/>
        <v>0.110320429301763</v>
      </c>
      <c r="T58" s="228">
        <v>1</v>
      </c>
      <c r="U58" s="228"/>
    </row>
    <row r="59" spans="1:21" ht="15" customHeight="1" x14ac:dyDescent="0.25">
      <c r="A59" s="186">
        <v>56</v>
      </c>
      <c r="B59" s="185" t="s">
        <v>483</v>
      </c>
      <c r="C59" s="185" t="s">
        <v>822</v>
      </c>
      <c r="D59" s="185" t="s">
        <v>730</v>
      </c>
      <c r="E59" s="185" t="s">
        <v>1745</v>
      </c>
      <c r="F59" s="184" t="s">
        <v>868</v>
      </c>
      <c r="G59" s="184">
        <v>432323401</v>
      </c>
      <c r="H59" s="7" t="s">
        <v>1355</v>
      </c>
      <c r="I59" s="7" t="s">
        <v>825</v>
      </c>
      <c r="J59" s="228" t="s">
        <v>803</v>
      </c>
      <c r="K59" s="334">
        <v>0</v>
      </c>
      <c r="L59" s="334">
        <v>4.2057000000000002</v>
      </c>
      <c r="M59" s="334">
        <v>3.6697134999999999</v>
      </c>
      <c r="N59" s="344">
        <f t="shared" si="4"/>
        <v>0.87255712485436421</v>
      </c>
      <c r="O59" s="334">
        <v>118.1513528</v>
      </c>
      <c r="P59" s="334">
        <v>126.5963927</v>
      </c>
      <c r="Q59" s="228">
        <f t="shared" si="5"/>
        <v>1.0714764554096583</v>
      </c>
      <c r="R59" s="344">
        <f t="shared" si="6"/>
        <v>0.12744287514563579</v>
      </c>
      <c r="S59" s="344">
        <f t="shared" si="7"/>
        <v>6.5075584718603197E-2</v>
      </c>
      <c r="T59" s="228">
        <v>1</v>
      </c>
      <c r="U59" s="228"/>
    </row>
    <row r="60" spans="1:21" ht="15" customHeight="1" x14ac:dyDescent="0.25">
      <c r="A60" s="186">
        <v>57</v>
      </c>
      <c r="B60" s="185" t="s">
        <v>483</v>
      </c>
      <c r="C60" s="185" t="s">
        <v>822</v>
      </c>
      <c r="D60" s="185" t="s">
        <v>730</v>
      </c>
      <c r="E60" s="185" t="s">
        <v>1745</v>
      </c>
      <c r="F60" s="184" t="s">
        <v>866</v>
      </c>
      <c r="G60" s="184">
        <v>432324101</v>
      </c>
      <c r="H60" s="7" t="s">
        <v>866</v>
      </c>
      <c r="I60" s="7" t="s">
        <v>825</v>
      </c>
      <c r="J60" s="228" t="s">
        <v>803</v>
      </c>
      <c r="K60" s="334">
        <v>0</v>
      </c>
      <c r="L60" s="334">
        <v>3.6208200000000001</v>
      </c>
      <c r="M60" s="334">
        <v>2.86312386</v>
      </c>
      <c r="N60" s="344">
        <f t="shared" si="4"/>
        <v>0.79073907567898982</v>
      </c>
      <c r="O60" s="334">
        <v>58.396698899999997</v>
      </c>
      <c r="P60" s="334">
        <v>64.934802500000004</v>
      </c>
      <c r="Q60" s="228">
        <f t="shared" si="5"/>
        <v>1.1119601573917051</v>
      </c>
      <c r="R60" s="344">
        <f t="shared" si="6"/>
        <v>0.20926092432101018</v>
      </c>
      <c r="S60" s="344">
        <f t="shared" si="7"/>
        <v>0.12072965295221905</v>
      </c>
      <c r="T60" s="228">
        <v>1</v>
      </c>
      <c r="U60" s="228"/>
    </row>
    <row r="61" spans="1:21" ht="15" customHeight="1" x14ac:dyDescent="0.25">
      <c r="A61" s="186">
        <v>58</v>
      </c>
      <c r="B61" s="185" t="s">
        <v>483</v>
      </c>
      <c r="C61" s="185" t="s">
        <v>822</v>
      </c>
      <c r="D61" s="185" t="s">
        <v>730</v>
      </c>
      <c r="E61" s="185" t="s">
        <v>1745</v>
      </c>
      <c r="F61" s="184" t="s">
        <v>866</v>
      </c>
      <c r="G61" s="184">
        <v>432324102</v>
      </c>
      <c r="H61" s="7" t="s">
        <v>1117</v>
      </c>
      <c r="I61" s="7" t="s">
        <v>824</v>
      </c>
      <c r="J61" s="228" t="s">
        <v>803</v>
      </c>
      <c r="K61" s="334">
        <v>0</v>
      </c>
      <c r="L61" s="334">
        <v>0.81272999999999995</v>
      </c>
      <c r="M61" s="334">
        <v>0.78571990000000003</v>
      </c>
      <c r="N61" s="344">
        <f t="shared" si="4"/>
        <v>0.96676620771966093</v>
      </c>
      <c r="O61" s="334">
        <v>22.666847200000003</v>
      </c>
      <c r="P61" s="334">
        <v>22.120109500000002</v>
      </c>
      <c r="Q61" s="228">
        <f t="shared" si="5"/>
        <v>0.97587941123104227</v>
      </c>
      <c r="R61" s="344">
        <f t="shared" si="6"/>
        <v>3.323379228033907E-2</v>
      </c>
      <c r="S61" s="344">
        <f t="shared" si="7"/>
        <v>5.6552762412469759E-2</v>
      </c>
      <c r="T61" s="228">
        <v>1</v>
      </c>
      <c r="U61" s="228"/>
    </row>
    <row r="62" spans="1:21" ht="15" customHeight="1" x14ac:dyDescent="0.25">
      <c r="A62" s="186">
        <v>59</v>
      </c>
      <c r="B62" s="185" t="s">
        <v>483</v>
      </c>
      <c r="C62" s="185" t="s">
        <v>822</v>
      </c>
      <c r="D62" s="185" t="s">
        <v>731</v>
      </c>
      <c r="E62" s="185" t="s">
        <v>1746</v>
      </c>
      <c r="F62" s="184" t="s">
        <v>862</v>
      </c>
      <c r="G62" s="184">
        <v>432411504</v>
      </c>
      <c r="H62" s="7" t="s">
        <v>863</v>
      </c>
      <c r="I62" s="7" t="s">
        <v>824</v>
      </c>
      <c r="J62" s="228" t="s">
        <v>803</v>
      </c>
      <c r="K62" s="334">
        <v>0</v>
      </c>
      <c r="L62" s="334">
        <v>0.78139000000000003</v>
      </c>
      <c r="M62" s="334">
        <v>0.60628768000000011</v>
      </c>
      <c r="N62" s="344">
        <f t="shared" si="4"/>
        <v>0.77590918747360482</v>
      </c>
      <c r="O62" s="334">
        <v>23.248073999999999</v>
      </c>
      <c r="P62" s="334">
        <v>18.71902</v>
      </c>
      <c r="Q62" s="228">
        <f t="shared" si="5"/>
        <v>0.80518584034101071</v>
      </c>
      <c r="R62" s="344">
        <f t="shared" si="6"/>
        <v>0.22409081252639518</v>
      </c>
      <c r="S62" s="344">
        <f t="shared" si="7"/>
        <v>0.37524890885575468</v>
      </c>
      <c r="T62" s="228">
        <v>1</v>
      </c>
      <c r="U62" s="228"/>
    </row>
    <row r="63" spans="1:21" ht="15" customHeight="1" x14ac:dyDescent="0.25">
      <c r="A63" s="186">
        <v>60</v>
      </c>
      <c r="B63" s="185" t="s">
        <v>483</v>
      </c>
      <c r="C63" s="185" t="s">
        <v>822</v>
      </c>
      <c r="D63" s="185" t="s">
        <v>731</v>
      </c>
      <c r="E63" s="185" t="s">
        <v>1746</v>
      </c>
      <c r="F63" s="184" t="s">
        <v>862</v>
      </c>
      <c r="G63" s="184">
        <v>432411502</v>
      </c>
      <c r="H63" s="7" t="s">
        <v>1311</v>
      </c>
      <c r="I63" s="7" t="s">
        <v>824</v>
      </c>
      <c r="J63" s="228" t="s">
        <v>803</v>
      </c>
      <c r="K63" s="334">
        <v>0</v>
      </c>
      <c r="L63" s="334">
        <v>8.6669999999999997E-2</v>
      </c>
      <c r="M63" s="334">
        <v>5.5088999999999999E-2</v>
      </c>
      <c r="N63" s="344">
        <f t="shared" si="4"/>
        <v>0.63561786085150573</v>
      </c>
      <c r="O63" s="334">
        <v>1.269943</v>
      </c>
      <c r="P63" s="334">
        <v>1.7141103</v>
      </c>
      <c r="Q63" s="228">
        <f t="shared" si="5"/>
        <v>1.3497537291043771</v>
      </c>
      <c r="R63" s="344">
        <f t="shared" si="6"/>
        <v>0.36438213914849427</v>
      </c>
      <c r="S63" s="344">
        <f t="shared" si="7"/>
        <v>0.1420724220303331</v>
      </c>
      <c r="T63" s="228">
        <v>1</v>
      </c>
      <c r="U63" s="228"/>
    </row>
    <row r="64" spans="1:21" ht="15" customHeight="1" x14ac:dyDescent="0.25">
      <c r="A64" s="186">
        <v>61</v>
      </c>
      <c r="B64" s="185" t="s">
        <v>483</v>
      </c>
      <c r="C64" s="185" t="s">
        <v>822</v>
      </c>
      <c r="D64" s="185" t="s">
        <v>731</v>
      </c>
      <c r="E64" s="185" t="s">
        <v>1746</v>
      </c>
      <c r="F64" s="184" t="s">
        <v>862</v>
      </c>
      <c r="G64" s="184">
        <v>432411501</v>
      </c>
      <c r="H64" s="7" t="s">
        <v>862</v>
      </c>
      <c r="I64" s="7" t="s">
        <v>824</v>
      </c>
      <c r="J64" s="228" t="s">
        <v>803</v>
      </c>
      <c r="K64" s="334">
        <v>0</v>
      </c>
      <c r="L64" s="334">
        <v>0.63068000000000002</v>
      </c>
      <c r="M64" s="334">
        <v>0.47253526000000001</v>
      </c>
      <c r="N64" s="344">
        <f t="shared" si="4"/>
        <v>0.74924725692902894</v>
      </c>
      <c r="O64" s="334">
        <v>16.698652800000001</v>
      </c>
      <c r="P64" s="334">
        <v>16.510114699999999</v>
      </c>
      <c r="Q64" s="228">
        <f t="shared" si="5"/>
        <v>0.98870938259163021</v>
      </c>
      <c r="R64" s="344">
        <f t="shared" si="6"/>
        <v>0.25075274307097106</v>
      </c>
      <c r="S64" s="344">
        <f t="shared" si="7"/>
        <v>0.25921220719322724</v>
      </c>
      <c r="T64" s="228">
        <v>1</v>
      </c>
      <c r="U64" s="228"/>
    </row>
    <row r="65" spans="1:21" ht="15" customHeight="1" x14ac:dyDescent="0.25">
      <c r="A65" s="186">
        <v>62</v>
      </c>
      <c r="B65" s="185" t="s">
        <v>483</v>
      </c>
      <c r="C65" s="185" t="s">
        <v>822</v>
      </c>
      <c r="D65" s="185" t="s">
        <v>731</v>
      </c>
      <c r="E65" s="185" t="s">
        <v>1746</v>
      </c>
      <c r="F65" s="184" t="s">
        <v>862</v>
      </c>
      <c r="G65" s="184">
        <v>432411503</v>
      </c>
      <c r="H65" s="7" t="s">
        <v>1116</v>
      </c>
      <c r="I65" s="7" t="s">
        <v>824</v>
      </c>
      <c r="J65" s="228" t="s">
        <v>803</v>
      </c>
      <c r="K65" s="334">
        <v>0</v>
      </c>
      <c r="L65" s="334">
        <v>1.371</v>
      </c>
      <c r="M65" s="334">
        <v>1.23216894</v>
      </c>
      <c r="N65" s="344">
        <f t="shared" si="4"/>
        <v>0.89873737417943111</v>
      </c>
      <c r="O65" s="334">
        <v>32.011280899999996</v>
      </c>
      <c r="P65" s="334">
        <v>32.574021000000002</v>
      </c>
      <c r="Q65" s="228">
        <f t="shared" si="5"/>
        <v>1.0175794308811932</v>
      </c>
      <c r="R65" s="344">
        <f t="shared" si="6"/>
        <v>0.10126262582056889</v>
      </c>
      <c r="S65" s="344">
        <f t="shared" si="7"/>
        <v>8.5463334270836522E-2</v>
      </c>
      <c r="T65" s="228">
        <v>1</v>
      </c>
      <c r="U65" s="228"/>
    </row>
    <row r="66" spans="1:21" ht="15" customHeight="1" x14ac:dyDescent="0.25">
      <c r="A66" s="186">
        <v>63</v>
      </c>
      <c r="B66" s="185" t="s">
        <v>483</v>
      </c>
      <c r="C66" s="185" t="s">
        <v>822</v>
      </c>
      <c r="D66" s="185" t="s">
        <v>731</v>
      </c>
      <c r="E66" s="185" t="s">
        <v>1746</v>
      </c>
      <c r="F66" s="184" t="s">
        <v>862</v>
      </c>
      <c r="G66" s="184">
        <v>432411505</v>
      </c>
      <c r="H66" s="7" t="s">
        <v>864</v>
      </c>
      <c r="I66" s="7" t="s">
        <v>824</v>
      </c>
      <c r="J66" s="228" t="s">
        <v>803</v>
      </c>
      <c r="K66" s="334">
        <v>0</v>
      </c>
      <c r="L66" s="334">
        <v>0.74707000000000001</v>
      </c>
      <c r="M66" s="334">
        <v>0.54982299999999995</v>
      </c>
      <c r="N66" s="344">
        <f t="shared" si="4"/>
        <v>0.73597253269439267</v>
      </c>
      <c r="O66" s="334">
        <v>20.536593</v>
      </c>
      <c r="P66" s="334">
        <v>19.265678300000001</v>
      </c>
      <c r="Q66" s="228">
        <f t="shared" si="5"/>
        <v>0.93811462787425359</v>
      </c>
      <c r="R66" s="344">
        <f t="shared" si="6"/>
        <v>0.26402746730560733</v>
      </c>
      <c r="S66" s="344">
        <f t="shared" si="7"/>
        <v>0.30957340136572786</v>
      </c>
      <c r="T66" s="228">
        <v>1</v>
      </c>
      <c r="U66" s="228"/>
    </row>
    <row r="67" spans="1:21" ht="15" customHeight="1" x14ac:dyDescent="0.25">
      <c r="A67" s="186">
        <v>64</v>
      </c>
      <c r="B67" s="185" t="s">
        <v>483</v>
      </c>
      <c r="C67" s="185" t="s">
        <v>822</v>
      </c>
      <c r="D67" s="185" t="s">
        <v>731</v>
      </c>
      <c r="E67" s="185" t="s">
        <v>1746</v>
      </c>
      <c r="F67" s="184" t="s">
        <v>1488</v>
      </c>
      <c r="G67" s="184">
        <v>432412302</v>
      </c>
      <c r="H67" s="7" t="s">
        <v>860</v>
      </c>
      <c r="I67" s="7" t="s">
        <v>824</v>
      </c>
      <c r="J67" s="228" t="s">
        <v>803</v>
      </c>
      <c r="K67" s="334">
        <v>0</v>
      </c>
      <c r="L67" s="334">
        <v>1.453125</v>
      </c>
      <c r="M67" s="334">
        <v>1.0283456500000001</v>
      </c>
      <c r="N67" s="344">
        <f t="shared" si="4"/>
        <v>0.70767872688172051</v>
      </c>
      <c r="O67" s="334">
        <v>24.020694900000002</v>
      </c>
      <c r="P67" s="334">
        <v>29.701397599999996</v>
      </c>
      <c r="Q67" s="228">
        <f t="shared" si="5"/>
        <v>1.2364920217191548</v>
      </c>
      <c r="R67" s="344">
        <f t="shared" si="6"/>
        <v>0.29232127311827949</v>
      </c>
      <c r="S67" s="344">
        <f t="shared" si="7"/>
        <v>0.12496090027038376</v>
      </c>
      <c r="T67" s="228">
        <v>1</v>
      </c>
      <c r="U67" s="228"/>
    </row>
    <row r="68" spans="1:21" ht="15" customHeight="1" x14ac:dyDescent="0.25">
      <c r="A68" s="186">
        <v>65</v>
      </c>
      <c r="B68" s="185" t="s">
        <v>483</v>
      </c>
      <c r="C68" s="185" t="s">
        <v>822</v>
      </c>
      <c r="D68" s="185" t="s">
        <v>731</v>
      </c>
      <c r="E68" s="185" t="s">
        <v>1746</v>
      </c>
      <c r="F68" s="184" t="s">
        <v>1488</v>
      </c>
      <c r="G68" s="184">
        <v>432412301</v>
      </c>
      <c r="H68" s="7" t="s">
        <v>1114</v>
      </c>
      <c r="I68" s="7" t="s">
        <v>825</v>
      </c>
      <c r="J68" s="228" t="s">
        <v>803</v>
      </c>
      <c r="K68" s="334">
        <v>0</v>
      </c>
      <c r="L68" s="334">
        <v>0.69052500000000006</v>
      </c>
      <c r="M68" s="334">
        <v>0.39640330000000001</v>
      </c>
      <c r="N68" s="344">
        <f t="shared" si="4"/>
        <v>0.57406075087795516</v>
      </c>
      <c r="O68" s="334">
        <v>11.280862299999999</v>
      </c>
      <c r="P68" s="334">
        <v>12.8539396</v>
      </c>
      <c r="Q68" s="228">
        <f t="shared" si="5"/>
        <v>1.139446547450544</v>
      </c>
      <c r="R68" s="344">
        <f t="shared" si="6"/>
        <v>0.42593924912204484</v>
      </c>
      <c r="S68" s="344">
        <f t="shared" si="7"/>
        <v>0.34588845938524715</v>
      </c>
      <c r="T68" s="228">
        <v>1</v>
      </c>
      <c r="U68" s="228"/>
    </row>
    <row r="69" spans="1:21" ht="15" customHeight="1" x14ac:dyDescent="0.25">
      <c r="A69" s="186">
        <v>66</v>
      </c>
      <c r="B69" s="185" t="s">
        <v>483</v>
      </c>
      <c r="C69" s="185" t="s">
        <v>822</v>
      </c>
      <c r="D69" s="185" t="s">
        <v>731</v>
      </c>
      <c r="E69" s="185" t="s">
        <v>1746</v>
      </c>
      <c r="F69" s="184" t="s">
        <v>1488</v>
      </c>
      <c r="G69" s="184">
        <v>432412303</v>
      </c>
      <c r="H69" s="7" t="s">
        <v>859</v>
      </c>
      <c r="I69" s="7" t="s">
        <v>824</v>
      </c>
      <c r="J69" s="228" t="s">
        <v>803</v>
      </c>
      <c r="K69" s="334">
        <v>0</v>
      </c>
      <c r="L69" s="334">
        <v>1.2686249999999999</v>
      </c>
      <c r="M69" s="334">
        <v>1.03401199</v>
      </c>
      <c r="N69" s="344">
        <f t="shared" si="4"/>
        <v>0.81506512168686573</v>
      </c>
      <c r="O69" s="334">
        <v>38.236438100000001</v>
      </c>
      <c r="P69" s="334">
        <v>36.389972100000001</v>
      </c>
      <c r="Q69" s="228">
        <f t="shared" si="5"/>
        <v>0.95170925714443055</v>
      </c>
      <c r="R69" s="344">
        <f t="shared" si="6"/>
        <v>0.18493487831313427</v>
      </c>
      <c r="S69" s="344">
        <f t="shared" si="7"/>
        <v>0.22429497851505809</v>
      </c>
      <c r="T69" s="228">
        <v>1</v>
      </c>
      <c r="U69" s="228"/>
    </row>
    <row r="70" spans="1:21" ht="15" customHeight="1" x14ac:dyDescent="0.25">
      <c r="A70" s="186">
        <v>67</v>
      </c>
      <c r="B70" s="185" t="s">
        <v>483</v>
      </c>
      <c r="C70" s="185" t="s">
        <v>822</v>
      </c>
      <c r="D70" s="185" t="s">
        <v>731</v>
      </c>
      <c r="E70" s="185" t="s">
        <v>1746</v>
      </c>
      <c r="F70" s="184" t="s">
        <v>1115</v>
      </c>
      <c r="G70" s="184">
        <v>432412403</v>
      </c>
      <c r="H70" s="7" t="s">
        <v>1115</v>
      </c>
      <c r="I70" s="7" t="s">
        <v>824</v>
      </c>
      <c r="J70" s="228" t="s">
        <v>803</v>
      </c>
      <c r="K70" s="334">
        <v>0</v>
      </c>
      <c r="L70" s="334">
        <v>1.154955</v>
      </c>
      <c r="M70" s="334">
        <v>0.80757446999999993</v>
      </c>
      <c r="N70" s="344">
        <f t="shared" si="4"/>
        <v>0.69922591789290489</v>
      </c>
      <c r="O70" s="334">
        <v>27.640689100000003</v>
      </c>
      <c r="P70" s="334">
        <v>33.730026299999999</v>
      </c>
      <c r="Q70" s="228">
        <f t="shared" si="5"/>
        <v>1.2203033787605533</v>
      </c>
      <c r="R70" s="344">
        <f t="shared" si="6"/>
        <v>0.30077408210709511</v>
      </c>
      <c r="S70" s="344">
        <f t="shared" si="7"/>
        <v>0.14673224987833899</v>
      </c>
      <c r="T70" s="228">
        <v>1</v>
      </c>
      <c r="U70" s="228"/>
    </row>
    <row r="71" spans="1:21" ht="15" customHeight="1" x14ac:dyDescent="0.25">
      <c r="A71" s="186">
        <v>68</v>
      </c>
      <c r="B71" s="185" t="s">
        <v>483</v>
      </c>
      <c r="C71" s="185" t="s">
        <v>822</v>
      </c>
      <c r="D71" s="185" t="s">
        <v>731</v>
      </c>
      <c r="E71" s="185" t="s">
        <v>1746</v>
      </c>
      <c r="F71" s="184" t="s">
        <v>855</v>
      </c>
      <c r="G71" s="184">
        <v>432414103</v>
      </c>
      <c r="H71" s="7" t="s">
        <v>856</v>
      </c>
      <c r="I71" s="7" t="s">
        <v>824</v>
      </c>
      <c r="J71" s="228" t="s">
        <v>803</v>
      </c>
      <c r="K71" s="334">
        <v>0</v>
      </c>
      <c r="L71" s="334">
        <v>1.4570399999999999</v>
      </c>
      <c r="M71" s="334">
        <v>0.73312606000000002</v>
      </c>
      <c r="N71" s="344">
        <f t="shared" si="4"/>
        <v>0.50316124471531332</v>
      </c>
      <c r="O71" s="334">
        <v>33.1768736</v>
      </c>
      <c r="P71" s="334">
        <v>39.377411200000004</v>
      </c>
      <c r="Q71" s="228">
        <f t="shared" si="5"/>
        <v>1.1868933665889483</v>
      </c>
      <c r="R71" s="344">
        <f t="shared" si="6"/>
        <v>0.49683875528468668</v>
      </c>
      <c r="S71" s="344">
        <f t="shared" si="7"/>
        <v>0.4028012563227561</v>
      </c>
      <c r="T71" s="228">
        <v>1</v>
      </c>
      <c r="U71" s="228"/>
    </row>
    <row r="72" spans="1:21" ht="15" customHeight="1" x14ac:dyDescent="0.25">
      <c r="A72" s="186">
        <v>69</v>
      </c>
      <c r="B72" s="185" t="s">
        <v>483</v>
      </c>
      <c r="C72" s="185" t="s">
        <v>822</v>
      </c>
      <c r="D72" s="185" t="s">
        <v>731</v>
      </c>
      <c r="E72" s="185" t="s">
        <v>1746</v>
      </c>
      <c r="F72" s="184" t="s">
        <v>855</v>
      </c>
      <c r="G72" s="184">
        <v>432414101</v>
      </c>
      <c r="H72" s="7" t="s">
        <v>855</v>
      </c>
      <c r="I72" s="7" t="s">
        <v>824</v>
      </c>
      <c r="J72" s="228" t="s">
        <v>803</v>
      </c>
      <c r="K72" s="334">
        <v>0</v>
      </c>
      <c r="L72" s="334">
        <v>1.69164</v>
      </c>
      <c r="M72" s="334">
        <v>1.5470050900000001</v>
      </c>
      <c r="N72" s="344">
        <f t="shared" si="4"/>
        <v>0.9145001832541203</v>
      </c>
      <c r="O72" s="334">
        <v>60.801912999999999</v>
      </c>
      <c r="P72" s="334">
        <v>60.325562999999995</v>
      </c>
      <c r="Q72" s="228">
        <f t="shared" si="5"/>
        <v>0.99216554255455736</v>
      </c>
      <c r="R72" s="344">
        <f t="shared" si="6"/>
        <v>8.5499816745879698E-2</v>
      </c>
      <c r="S72" s="344">
        <f t="shared" si="7"/>
        <v>9.2664429515433633E-2</v>
      </c>
      <c r="T72" s="228">
        <v>1</v>
      </c>
      <c r="U72" s="228"/>
    </row>
    <row r="73" spans="1:21" ht="15" customHeight="1" x14ac:dyDescent="0.25">
      <c r="A73" s="186">
        <v>70</v>
      </c>
      <c r="B73" s="185" t="s">
        <v>483</v>
      </c>
      <c r="C73" s="185" t="s">
        <v>822</v>
      </c>
      <c r="D73" s="185" t="s">
        <v>731</v>
      </c>
      <c r="E73" s="185" t="s">
        <v>1746</v>
      </c>
      <c r="F73" s="184" t="s">
        <v>1847</v>
      </c>
      <c r="G73" s="184">
        <v>432413604</v>
      </c>
      <c r="H73" s="7" t="s">
        <v>1464</v>
      </c>
      <c r="I73" s="7" t="s">
        <v>824</v>
      </c>
      <c r="J73" s="228" t="s">
        <v>803</v>
      </c>
      <c r="K73" s="334">
        <v>0</v>
      </c>
      <c r="L73" s="334">
        <v>0.60535000000000005</v>
      </c>
      <c r="M73" s="334">
        <v>0.50062969999999996</v>
      </c>
      <c r="N73" s="344">
        <f t="shared" si="4"/>
        <v>0.82700867266870393</v>
      </c>
      <c r="O73" s="334">
        <v>7.125</v>
      </c>
      <c r="P73" s="334">
        <v>7.0670000000000002</v>
      </c>
      <c r="Q73" s="228">
        <f t="shared" si="5"/>
        <v>0.991859649122807</v>
      </c>
      <c r="R73" s="344">
        <f t="shared" si="6"/>
        <v>0.17299132733129607</v>
      </c>
      <c r="S73" s="344">
        <f t="shared" si="7"/>
        <v>0.17972346810530093</v>
      </c>
      <c r="T73" s="228">
        <v>1</v>
      </c>
      <c r="U73" s="228"/>
    </row>
    <row r="74" spans="1:21" ht="15" customHeight="1" x14ac:dyDescent="0.25">
      <c r="A74" s="186">
        <v>71</v>
      </c>
      <c r="B74" s="185" t="s">
        <v>483</v>
      </c>
      <c r="C74" s="185" t="s">
        <v>822</v>
      </c>
      <c r="D74" s="185" t="s">
        <v>731</v>
      </c>
      <c r="E74" s="185" t="s">
        <v>1746</v>
      </c>
      <c r="F74" s="184" t="s">
        <v>1845</v>
      </c>
      <c r="G74" s="184">
        <v>432413203</v>
      </c>
      <c r="H74" s="7" t="s">
        <v>1800</v>
      </c>
      <c r="I74" s="7" t="s">
        <v>824</v>
      </c>
      <c r="J74" s="228" t="s">
        <v>803</v>
      </c>
      <c r="K74" s="334">
        <v>0</v>
      </c>
      <c r="L74" s="334">
        <v>2.9088599999999998</v>
      </c>
      <c r="M74" s="334">
        <v>1.7298740500000001</v>
      </c>
      <c r="N74" s="344">
        <f t="shared" ref="N74:N113" si="8">M74/L74</f>
        <v>0.59469140831803535</v>
      </c>
      <c r="O74" s="334">
        <v>70.746847099999997</v>
      </c>
      <c r="P74" s="334">
        <v>62.399434400000004</v>
      </c>
      <c r="Q74" s="228">
        <f t="shared" ref="Q74:Q113" si="9">P74/O74</f>
        <v>0.8820101101014296</v>
      </c>
      <c r="R74" s="344">
        <f t="shared" ref="R74:R113" si="10">1-N74</f>
        <v>0.40530859168196465</v>
      </c>
      <c r="S74" s="344">
        <f t="shared" ref="S74:S113" si="11">1-N74*Q74</f>
        <v>0.47547616547303539</v>
      </c>
      <c r="T74" s="228">
        <v>1</v>
      </c>
      <c r="U74" s="228"/>
    </row>
    <row r="75" spans="1:21" ht="15" customHeight="1" x14ac:dyDescent="0.25">
      <c r="A75" s="186">
        <v>72</v>
      </c>
      <c r="B75" s="185" t="s">
        <v>483</v>
      </c>
      <c r="C75" s="185" t="s">
        <v>822</v>
      </c>
      <c r="D75" s="185" t="s">
        <v>731</v>
      </c>
      <c r="E75" s="185" t="s">
        <v>1747</v>
      </c>
      <c r="F75" s="184" t="s">
        <v>1489</v>
      </c>
      <c r="G75" s="184">
        <v>432421101</v>
      </c>
      <c r="H75" s="7" t="s">
        <v>853</v>
      </c>
      <c r="I75" s="7" t="s">
        <v>824</v>
      </c>
      <c r="J75" s="228" t="s">
        <v>803</v>
      </c>
      <c r="K75" s="334">
        <v>0</v>
      </c>
      <c r="L75" s="334">
        <v>4.7297200000000004</v>
      </c>
      <c r="M75" s="334">
        <v>3.4890112599999998</v>
      </c>
      <c r="N75" s="344">
        <f t="shared" si="8"/>
        <v>0.73767818390940676</v>
      </c>
      <c r="O75" s="334">
        <v>128.7746435</v>
      </c>
      <c r="P75" s="334">
        <v>148.24329589999999</v>
      </c>
      <c r="Q75" s="228">
        <f t="shared" si="9"/>
        <v>1.1511838966962467</v>
      </c>
      <c r="R75" s="344">
        <f t="shared" si="10"/>
        <v>0.26232181609059324</v>
      </c>
      <c r="S75" s="344">
        <f t="shared" si="11"/>
        <v>0.15079675373935864</v>
      </c>
      <c r="T75" s="228">
        <v>1</v>
      </c>
      <c r="U75" s="228"/>
    </row>
    <row r="76" spans="1:21" ht="15" customHeight="1" x14ac:dyDescent="0.25">
      <c r="A76" s="186">
        <v>73</v>
      </c>
      <c r="B76" s="185" t="s">
        <v>483</v>
      </c>
      <c r="C76" s="185" t="s">
        <v>822</v>
      </c>
      <c r="D76" s="185" t="s">
        <v>731</v>
      </c>
      <c r="E76" s="185" t="s">
        <v>1747</v>
      </c>
      <c r="F76" s="184" t="s">
        <v>1489</v>
      </c>
      <c r="G76" s="184">
        <v>432421103</v>
      </c>
      <c r="H76" s="7" t="s">
        <v>852</v>
      </c>
      <c r="I76" s="7" t="s">
        <v>824</v>
      </c>
      <c r="J76" s="228" t="s">
        <v>803</v>
      </c>
      <c r="K76" s="334">
        <v>0</v>
      </c>
      <c r="L76" s="334">
        <v>1.1019000000000001</v>
      </c>
      <c r="M76" s="334">
        <v>0.9261277</v>
      </c>
      <c r="N76" s="344">
        <f t="shared" si="8"/>
        <v>0.84048253017515195</v>
      </c>
      <c r="O76" s="334">
        <v>38.271687900000003</v>
      </c>
      <c r="P76" s="334">
        <v>37.9017652</v>
      </c>
      <c r="Q76" s="228">
        <f t="shared" si="9"/>
        <v>0.99033429879114365</v>
      </c>
      <c r="R76" s="344">
        <f t="shared" si="10"/>
        <v>0.15951746982484805</v>
      </c>
      <c r="S76" s="344">
        <f t="shared" si="11"/>
        <v>0.16764132283278466</v>
      </c>
      <c r="T76" s="228">
        <v>1</v>
      </c>
      <c r="U76" s="228"/>
    </row>
    <row r="77" spans="1:21" ht="15" customHeight="1" x14ac:dyDescent="0.25">
      <c r="A77" s="186">
        <v>74</v>
      </c>
      <c r="B77" s="185" t="s">
        <v>483</v>
      </c>
      <c r="C77" s="185" t="s">
        <v>822</v>
      </c>
      <c r="D77" s="185" t="s">
        <v>731</v>
      </c>
      <c r="E77" s="185" t="s">
        <v>1747</v>
      </c>
      <c r="F77" s="184" t="s">
        <v>1490</v>
      </c>
      <c r="G77" s="184">
        <v>432421504</v>
      </c>
      <c r="H77" s="7" t="s">
        <v>851</v>
      </c>
      <c r="I77" s="7" t="s">
        <v>824</v>
      </c>
      <c r="J77" s="228" t="s">
        <v>803</v>
      </c>
      <c r="K77" s="334">
        <v>0</v>
      </c>
      <c r="L77" s="334">
        <v>0.71223000000000014</v>
      </c>
      <c r="M77" s="334">
        <v>0.53363976000000002</v>
      </c>
      <c r="N77" s="344">
        <f t="shared" si="8"/>
        <v>0.74925201128848817</v>
      </c>
      <c r="O77" s="334">
        <v>44.746979500000002</v>
      </c>
      <c r="P77" s="334">
        <v>41.827212299999999</v>
      </c>
      <c r="Q77" s="228">
        <f t="shared" si="9"/>
        <v>0.93474940135344775</v>
      </c>
      <c r="R77" s="344">
        <f t="shared" si="10"/>
        <v>0.25074798871151183</v>
      </c>
      <c r="S77" s="344">
        <f t="shared" si="11"/>
        <v>0.29963713098521905</v>
      </c>
      <c r="T77" s="228">
        <v>1</v>
      </c>
      <c r="U77" s="228"/>
    </row>
    <row r="78" spans="1:21" ht="15" customHeight="1" x14ac:dyDescent="0.25">
      <c r="A78" s="186">
        <v>75</v>
      </c>
      <c r="B78" s="185" t="s">
        <v>483</v>
      </c>
      <c r="C78" s="185" t="s">
        <v>822</v>
      </c>
      <c r="D78" s="185" t="s">
        <v>731</v>
      </c>
      <c r="E78" s="185" t="s">
        <v>1747</v>
      </c>
      <c r="F78" s="184" t="s">
        <v>1490</v>
      </c>
      <c r="G78" s="184">
        <v>432421501</v>
      </c>
      <c r="H78" s="7" t="s">
        <v>1312</v>
      </c>
      <c r="I78" s="7" t="s">
        <v>892</v>
      </c>
      <c r="J78" s="228" t="s">
        <v>803</v>
      </c>
      <c r="K78" s="334">
        <v>0</v>
      </c>
      <c r="L78" s="334">
        <v>9.4149999999999998E-2</v>
      </c>
      <c r="M78" s="334">
        <v>9.1999999999999998E-2</v>
      </c>
      <c r="N78" s="344">
        <f t="shared" si="8"/>
        <v>0.97716409984067976</v>
      </c>
      <c r="O78" s="334">
        <v>6.6831555000000007</v>
      </c>
      <c r="P78" s="334">
        <v>6.6831555000000007</v>
      </c>
      <c r="Q78" s="228">
        <f t="shared" si="9"/>
        <v>1</v>
      </c>
      <c r="R78" s="344">
        <f t="shared" si="10"/>
        <v>2.2835900159320244E-2</v>
      </c>
      <c r="S78" s="344">
        <f t="shared" si="11"/>
        <v>2.2835900159320244E-2</v>
      </c>
      <c r="T78" s="228">
        <v>1</v>
      </c>
      <c r="U78" s="228"/>
    </row>
    <row r="79" spans="1:21" ht="15" customHeight="1" x14ac:dyDescent="0.25">
      <c r="A79" s="186">
        <v>76</v>
      </c>
      <c r="B79" s="185" t="s">
        <v>483</v>
      </c>
      <c r="C79" s="185" t="s">
        <v>822</v>
      </c>
      <c r="D79" s="185" t="s">
        <v>731</v>
      </c>
      <c r="E79" s="185" t="s">
        <v>1747</v>
      </c>
      <c r="F79" s="184" t="s">
        <v>1490</v>
      </c>
      <c r="G79" s="184">
        <v>432421503</v>
      </c>
      <c r="H79" s="7" t="s">
        <v>1087</v>
      </c>
      <c r="I79" s="7" t="s">
        <v>892</v>
      </c>
      <c r="J79" s="228" t="s">
        <v>803</v>
      </c>
      <c r="K79" s="334">
        <v>0</v>
      </c>
      <c r="L79" s="334">
        <v>1.4850000000000001</v>
      </c>
      <c r="M79" s="334">
        <v>1.452</v>
      </c>
      <c r="N79" s="344">
        <f t="shared" si="8"/>
        <v>0.97777777777777763</v>
      </c>
      <c r="O79" s="334">
        <v>99.445307100000008</v>
      </c>
      <c r="P79" s="334">
        <v>99.445307100000008</v>
      </c>
      <c r="Q79" s="228">
        <f t="shared" si="9"/>
        <v>1</v>
      </c>
      <c r="R79" s="344">
        <f t="shared" si="10"/>
        <v>2.2222222222222365E-2</v>
      </c>
      <c r="S79" s="344">
        <f t="shared" si="11"/>
        <v>2.2222222222222365E-2</v>
      </c>
      <c r="T79" s="228">
        <v>1</v>
      </c>
      <c r="U79" s="228"/>
    </row>
    <row r="80" spans="1:21" ht="15" customHeight="1" x14ac:dyDescent="0.25">
      <c r="A80" s="186">
        <v>77</v>
      </c>
      <c r="B80" s="185" t="s">
        <v>483</v>
      </c>
      <c r="C80" s="185" t="s">
        <v>822</v>
      </c>
      <c r="D80" s="185" t="s">
        <v>731</v>
      </c>
      <c r="E80" s="185" t="s">
        <v>1747</v>
      </c>
      <c r="F80" s="184" t="s">
        <v>1490</v>
      </c>
      <c r="G80" s="184">
        <v>432421502</v>
      </c>
      <c r="H80" s="7" t="s">
        <v>1850</v>
      </c>
      <c r="I80" s="7" t="s">
        <v>892</v>
      </c>
      <c r="J80" s="228" t="s">
        <v>803</v>
      </c>
      <c r="K80" s="334">
        <v>0</v>
      </c>
      <c r="L80" s="334">
        <v>1.0790500000000001</v>
      </c>
      <c r="M80" s="334">
        <v>1.0740000000000001</v>
      </c>
      <c r="N80" s="344">
        <f t="shared" si="8"/>
        <v>0.99531995736990875</v>
      </c>
      <c r="O80" s="334">
        <v>81.857633499999991</v>
      </c>
      <c r="P80" s="334">
        <v>81.857633499999991</v>
      </c>
      <c r="Q80" s="228">
        <f t="shared" si="9"/>
        <v>1</v>
      </c>
      <c r="R80" s="344">
        <f t="shared" si="10"/>
        <v>4.6800426300912523E-3</v>
      </c>
      <c r="S80" s="344">
        <f t="shared" si="11"/>
        <v>4.6800426300912523E-3</v>
      </c>
      <c r="T80" s="228">
        <v>1</v>
      </c>
      <c r="U80" s="228"/>
    </row>
    <row r="81" spans="1:21" ht="15" customHeight="1" x14ac:dyDescent="0.25">
      <c r="A81" s="186">
        <v>78</v>
      </c>
      <c r="B81" s="185" t="s">
        <v>483</v>
      </c>
      <c r="C81" s="185" t="s">
        <v>822</v>
      </c>
      <c r="D81" s="185" t="s">
        <v>731</v>
      </c>
      <c r="E81" s="185" t="s">
        <v>1747</v>
      </c>
      <c r="F81" s="184" t="s">
        <v>1491</v>
      </c>
      <c r="G81" s="184">
        <v>432422301</v>
      </c>
      <c r="H81" s="7" t="s">
        <v>1281</v>
      </c>
      <c r="I81" s="7" t="s">
        <v>824</v>
      </c>
      <c r="J81" s="228" t="s">
        <v>803</v>
      </c>
      <c r="K81" s="334">
        <v>0</v>
      </c>
      <c r="L81" s="334">
        <v>0.97853999999999997</v>
      </c>
      <c r="M81" s="334">
        <v>0.52419846999999997</v>
      </c>
      <c r="N81" s="344">
        <f t="shared" si="8"/>
        <v>0.53569447339914567</v>
      </c>
      <c r="O81" s="334">
        <v>21.804336200000002</v>
      </c>
      <c r="P81" s="334">
        <v>18.985859099999999</v>
      </c>
      <c r="Q81" s="228">
        <f t="shared" si="9"/>
        <v>0.87073777095768679</v>
      </c>
      <c r="R81" s="344">
        <f t="shared" si="10"/>
        <v>0.46430552660085433</v>
      </c>
      <c r="S81" s="344">
        <f t="shared" si="11"/>
        <v>0.533550588318076</v>
      </c>
      <c r="T81" s="228">
        <v>1</v>
      </c>
      <c r="U81" s="228"/>
    </row>
    <row r="82" spans="1:21" ht="15" customHeight="1" x14ac:dyDescent="0.25">
      <c r="A82" s="186">
        <v>79</v>
      </c>
      <c r="B82" s="185" t="s">
        <v>483</v>
      </c>
      <c r="C82" s="185" t="s">
        <v>822</v>
      </c>
      <c r="D82" s="185" t="s">
        <v>731</v>
      </c>
      <c r="E82" s="185" t="s">
        <v>1747</v>
      </c>
      <c r="F82" s="184" t="s">
        <v>1491</v>
      </c>
      <c r="G82" s="184">
        <v>432422303</v>
      </c>
      <c r="H82" s="7" t="s">
        <v>1492</v>
      </c>
      <c r="I82" s="7" t="s">
        <v>824</v>
      </c>
      <c r="J82" s="228" t="s">
        <v>803</v>
      </c>
      <c r="K82" s="334">
        <v>0</v>
      </c>
      <c r="L82" s="334">
        <v>1.46347</v>
      </c>
      <c r="M82" s="334">
        <v>1.03356822</v>
      </c>
      <c r="N82" s="344">
        <f t="shared" si="8"/>
        <v>0.70624489740138163</v>
      </c>
      <c r="O82" s="334">
        <v>40.532502400000006</v>
      </c>
      <c r="P82" s="334">
        <v>40.305113999999996</v>
      </c>
      <c r="Q82" s="228">
        <f t="shared" si="9"/>
        <v>0.9943899738102524</v>
      </c>
      <c r="R82" s="344">
        <f t="shared" si="10"/>
        <v>0.29375510259861837</v>
      </c>
      <c r="S82" s="344">
        <f t="shared" si="11"/>
        <v>0.29771715496941575</v>
      </c>
      <c r="T82" s="228">
        <v>1</v>
      </c>
      <c r="U82" s="228"/>
    </row>
    <row r="83" spans="1:21" ht="15" customHeight="1" x14ac:dyDescent="0.25">
      <c r="A83" s="186">
        <v>80</v>
      </c>
      <c r="B83" s="185" t="s">
        <v>483</v>
      </c>
      <c r="C83" s="185" t="s">
        <v>822</v>
      </c>
      <c r="D83" s="185" t="s">
        <v>731</v>
      </c>
      <c r="E83" s="185" t="s">
        <v>1747</v>
      </c>
      <c r="F83" s="184" t="s">
        <v>854</v>
      </c>
      <c r="G83" s="184">
        <v>432423401</v>
      </c>
      <c r="H83" s="7" t="s">
        <v>1353</v>
      </c>
      <c r="I83" s="7" t="s">
        <v>824</v>
      </c>
      <c r="J83" s="228" t="s">
        <v>803</v>
      </c>
      <c r="K83" s="334">
        <v>0</v>
      </c>
      <c r="L83" s="334">
        <v>1.8818600000000001</v>
      </c>
      <c r="M83" s="334">
        <v>1.0449014300000001</v>
      </c>
      <c r="N83" s="344">
        <f t="shared" si="8"/>
        <v>0.55524929059547479</v>
      </c>
      <c r="O83" s="334">
        <v>50.899907400000004</v>
      </c>
      <c r="P83" s="334">
        <v>45.374737599999996</v>
      </c>
      <c r="Q83" s="228">
        <f t="shared" si="9"/>
        <v>0.8914502976089892</v>
      </c>
      <c r="R83" s="344">
        <f t="shared" si="10"/>
        <v>0.44475070940452521</v>
      </c>
      <c r="S83" s="344">
        <f t="shared" si="11"/>
        <v>0.50502285465148389</v>
      </c>
      <c r="T83" s="228">
        <v>1</v>
      </c>
      <c r="U83" s="228"/>
    </row>
    <row r="84" spans="1:21" ht="15" customHeight="1" x14ac:dyDescent="0.25">
      <c r="A84" s="186">
        <v>81</v>
      </c>
      <c r="B84" s="185" t="s">
        <v>483</v>
      </c>
      <c r="C84" s="185" t="s">
        <v>822</v>
      </c>
      <c r="D84" s="185" t="s">
        <v>731</v>
      </c>
      <c r="E84" s="185" t="s">
        <v>1747</v>
      </c>
      <c r="F84" s="184" t="s">
        <v>854</v>
      </c>
      <c r="G84" s="184">
        <v>432423402</v>
      </c>
      <c r="H84" s="7" t="s">
        <v>1089</v>
      </c>
      <c r="I84" s="7" t="s">
        <v>824</v>
      </c>
      <c r="J84" s="228" t="s">
        <v>803</v>
      </c>
      <c r="K84" s="334">
        <v>0</v>
      </c>
      <c r="L84" s="334">
        <v>1.126455</v>
      </c>
      <c r="M84" s="334">
        <v>0.74330361999999994</v>
      </c>
      <c r="N84" s="344">
        <f t="shared" si="8"/>
        <v>0.65986090878019976</v>
      </c>
      <c r="O84" s="334">
        <v>36.269466600000001</v>
      </c>
      <c r="P84" s="334">
        <v>44.179095700000005</v>
      </c>
      <c r="Q84" s="228">
        <f t="shared" si="9"/>
        <v>1.2180795540014917</v>
      </c>
      <c r="R84" s="344">
        <f t="shared" si="10"/>
        <v>0.34013909121980024</v>
      </c>
      <c r="S84" s="344">
        <f t="shared" si="11"/>
        <v>0.19623691852999525</v>
      </c>
      <c r="T84" s="228">
        <v>1</v>
      </c>
      <c r="U84" s="228"/>
    </row>
    <row r="85" spans="1:21" ht="15" customHeight="1" x14ac:dyDescent="0.25">
      <c r="A85" s="186">
        <v>82</v>
      </c>
      <c r="B85" s="185" t="s">
        <v>483</v>
      </c>
      <c r="C85" s="185" t="s">
        <v>822</v>
      </c>
      <c r="D85" s="185" t="s">
        <v>731</v>
      </c>
      <c r="E85" s="185" t="s">
        <v>1748</v>
      </c>
      <c r="F85" s="184" t="s">
        <v>1086</v>
      </c>
      <c r="G85" s="184">
        <v>432431401</v>
      </c>
      <c r="H85" s="7" t="s">
        <v>1086</v>
      </c>
      <c r="I85" s="7" t="s">
        <v>825</v>
      </c>
      <c r="J85" s="228" t="s">
        <v>803</v>
      </c>
      <c r="K85" s="334">
        <v>0</v>
      </c>
      <c r="L85" s="334">
        <v>1.88731</v>
      </c>
      <c r="M85" s="334">
        <v>1.28300276</v>
      </c>
      <c r="N85" s="344">
        <f t="shared" si="8"/>
        <v>0.67980499229061464</v>
      </c>
      <c r="O85" s="334">
        <v>71.511582500000003</v>
      </c>
      <c r="P85" s="334">
        <v>65.083655100000001</v>
      </c>
      <c r="Q85" s="228">
        <f t="shared" si="9"/>
        <v>0.91011347847042823</v>
      </c>
      <c r="R85" s="344">
        <f t="shared" si="10"/>
        <v>0.32019500770938536</v>
      </c>
      <c r="S85" s="344">
        <f t="shared" si="11"/>
        <v>0.38130031378482609</v>
      </c>
      <c r="T85" s="228">
        <v>1</v>
      </c>
      <c r="U85" s="228"/>
    </row>
    <row r="86" spans="1:21" ht="15" customHeight="1" x14ac:dyDescent="0.25">
      <c r="A86" s="186">
        <v>83</v>
      </c>
      <c r="B86" s="185" t="s">
        <v>483</v>
      </c>
      <c r="C86" s="185" t="s">
        <v>822</v>
      </c>
      <c r="D86" s="185" t="s">
        <v>731</v>
      </c>
      <c r="E86" s="185" t="s">
        <v>1748</v>
      </c>
      <c r="F86" s="184" t="s">
        <v>1086</v>
      </c>
      <c r="G86" s="184">
        <v>432431402</v>
      </c>
      <c r="H86" s="7" t="s">
        <v>1095</v>
      </c>
      <c r="I86" s="7" t="s">
        <v>825</v>
      </c>
      <c r="J86" s="228" t="s">
        <v>803</v>
      </c>
      <c r="K86" s="334">
        <v>0</v>
      </c>
      <c r="L86" s="334">
        <v>1.1516850000000001</v>
      </c>
      <c r="M86" s="334">
        <v>0.90666800000000003</v>
      </c>
      <c r="N86" s="344">
        <f t="shared" si="8"/>
        <v>0.78725345906215671</v>
      </c>
      <c r="O86" s="334">
        <v>41.202987400000005</v>
      </c>
      <c r="P86" s="334">
        <v>40.753477799999999</v>
      </c>
      <c r="Q86" s="228">
        <f t="shared" si="9"/>
        <v>0.9890903638700721</v>
      </c>
      <c r="R86" s="344">
        <f t="shared" si="10"/>
        <v>0.21274654093784329</v>
      </c>
      <c r="S86" s="344">
        <f t="shared" si="11"/>
        <v>0.22133518971823851</v>
      </c>
      <c r="T86" s="228">
        <v>1</v>
      </c>
      <c r="U86" s="228"/>
    </row>
    <row r="87" spans="1:21" ht="15" customHeight="1" x14ac:dyDescent="0.25">
      <c r="A87" s="186">
        <v>84</v>
      </c>
      <c r="B87" s="185" t="s">
        <v>483</v>
      </c>
      <c r="C87" s="185" t="s">
        <v>822</v>
      </c>
      <c r="D87" s="185" t="s">
        <v>731</v>
      </c>
      <c r="E87" s="185" t="s">
        <v>1748</v>
      </c>
      <c r="F87" s="184" t="s">
        <v>1086</v>
      </c>
      <c r="G87" s="184">
        <v>432431404</v>
      </c>
      <c r="H87" s="7" t="s">
        <v>1354</v>
      </c>
      <c r="I87" s="7" t="s">
        <v>825</v>
      </c>
      <c r="J87" s="228" t="s">
        <v>803</v>
      </c>
      <c r="K87" s="334">
        <v>0</v>
      </c>
      <c r="L87" s="334">
        <v>0.19141</v>
      </c>
      <c r="M87" s="334">
        <v>6.8677000000000002E-2</v>
      </c>
      <c r="N87" s="344">
        <f t="shared" si="8"/>
        <v>0.35879525625620395</v>
      </c>
      <c r="O87" s="334">
        <v>3.0221628999999997</v>
      </c>
      <c r="P87" s="334">
        <v>4.2241873999999999</v>
      </c>
      <c r="Q87" s="228">
        <f t="shared" si="9"/>
        <v>1.3977365018940575</v>
      </c>
      <c r="R87" s="344">
        <f t="shared" si="10"/>
        <v>0.64120474374379599</v>
      </c>
      <c r="S87" s="344">
        <f t="shared" si="11"/>
        <v>0.49849877362427153</v>
      </c>
      <c r="T87" s="228">
        <v>1</v>
      </c>
      <c r="U87" s="228"/>
    </row>
    <row r="88" spans="1:21" ht="15" customHeight="1" x14ac:dyDescent="0.25">
      <c r="A88" s="186">
        <v>85</v>
      </c>
      <c r="B88" s="185" t="s">
        <v>483</v>
      </c>
      <c r="C88" s="185" t="s">
        <v>822</v>
      </c>
      <c r="D88" s="185" t="s">
        <v>731</v>
      </c>
      <c r="E88" s="185" t="s">
        <v>1748</v>
      </c>
      <c r="F88" s="184" t="s">
        <v>1494</v>
      </c>
      <c r="G88" s="184">
        <v>432432505</v>
      </c>
      <c r="H88" s="7" t="s">
        <v>1111</v>
      </c>
      <c r="I88" s="7" t="s">
        <v>824</v>
      </c>
      <c r="J88" s="228" t="s">
        <v>803</v>
      </c>
      <c r="K88" s="334">
        <v>0</v>
      </c>
      <c r="L88" s="334">
        <v>0.87395999999999996</v>
      </c>
      <c r="M88" s="334">
        <v>0.68934941000000005</v>
      </c>
      <c r="N88" s="344">
        <f t="shared" si="8"/>
        <v>0.78876540116252469</v>
      </c>
      <c r="O88" s="334">
        <v>26.479849100000003</v>
      </c>
      <c r="P88" s="334">
        <v>27.577741099999997</v>
      </c>
      <c r="Q88" s="228">
        <f t="shared" si="9"/>
        <v>1.0414614145214292</v>
      </c>
      <c r="R88" s="344">
        <f t="shared" si="10"/>
        <v>0.21123459883747531</v>
      </c>
      <c r="S88" s="344">
        <f t="shared" si="11"/>
        <v>0.17853126957971455</v>
      </c>
      <c r="T88" s="228">
        <v>1</v>
      </c>
      <c r="U88" s="228"/>
    </row>
    <row r="89" spans="1:21" ht="15" customHeight="1" x14ac:dyDescent="0.25">
      <c r="A89" s="186">
        <v>86</v>
      </c>
      <c r="B89" s="185" t="s">
        <v>483</v>
      </c>
      <c r="C89" s="185" t="s">
        <v>822</v>
      </c>
      <c r="D89" s="185" t="s">
        <v>731</v>
      </c>
      <c r="E89" s="185" t="s">
        <v>1748</v>
      </c>
      <c r="F89" s="184" t="s">
        <v>1494</v>
      </c>
      <c r="G89" s="184">
        <v>432432501</v>
      </c>
      <c r="H89" s="7" t="s">
        <v>892</v>
      </c>
      <c r="I89" s="7" t="s">
        <v>892</v>
      </c>
      <c r="J89" s="228" t="s">
        <v>803</v>
      </c>
      <c r="K89" s="334">
        <v>0</v>
      </c>
      <c r="L89" s="334">
        <v>1.76416</v>
      </c>
      <c r="M89" s="334">
        <v>1.519871</v>
      </c>
      <c r="N89" s="344">
        <f t="shared" si="8"/>
        <v>0.86152673226918197</v>
      </c>
      <c r="O89" s="334">
        <v>65.320072100000004</v>
      </c>
      <c r="P89" s="334">
        <v>64.438306100000005</v>
      </c>
      <c r="Q89" s="228">
        <f t="shared" si="9"/>
        <v>0.98650084159965279</v>
      </c>
      <c r="R89" s="344">
        <f t="shared" si="10"/>
        <v>0.13847326773081803</v>
      </c>
      <c r="S89" s="344">
        <f t="shared" si="11"/>
        <v>0.15010315355585324</v>
      </c>
      <c r="T89" s="228">
        <v>1</v>
      </c>
      <c r="U89" s="228"/>
    </row>
    <row r="90" spans="1:21" ht="15" customHeight="1" x14ac:dyDescent="0.25">
      <c r="A90" s="186">
        <v>87</v>
      </c>
      <c r="B90" s="185" t="s">
        <v>483</v>
      </c>
      <c r="C90" s="185" t="s">
        <v>822</v>
      </c>
      <c r="D90" s="185" t="s">
        <v>731</v>
      </c>
      <c r="E90" s="185" t="s">
        <v>1748</v>
      </c>
      <c r="F90" s="184" t="s">
        <v>1495</v>
      </c>
      <c r="G90" s="184">
        <v>432433103</v>
      </c>
      <c r="H90" s="7" t="s">
        <v>846</v>
      </c>
      <c r="I90" s="7" t="s">
        <v>824</v>
      </c>
      <c r="J90" s="228" t="s">
        <v>803</v>
      </c>
      <c r="K90" s="334">
        <v>0</v>
      </c>
      <c r="L90" s="334">
        <v>1.25712</v>
      </c>
      <c r="M90" s="334">
        <v>0.75240132999999998</v>
      </c>
      <c r="N90" s="344">
        <f t="shared" si="8"/>
        <v>0.598511939989818</v>
      </c>
      <c r="O90" s="334">
        <v>20.8260015</v>
      </c>
      <c r="P90" s="334">
        <v>30.848828100000002</v>
      </c>
      <c r="Q90" s="228">
        <f t="shared" si="9"/>
        <v>1.4812650474456175</v>
      </c>
      <c r="R90" s="344">
        <f t="shared" si="10"/>
        <v>0.401488060010182</v>
      </c>
      <c r="S90" s="344">
        <f t="shared" si="11"/>
        <v>0.11344518281421367</v>
      </c>
      <c r="T90" s="228">
        <v>1</v>
      </c>
      <c r="U90" s="228"/>
    </row>
    <row r="91" spans="1:21" ht="15" customHeight="1" x14ac:dyDescent="0.25">
      <c r="A91" s="186">
        <v>88</v>
      </c>
      <c r="B91" s="185" t="s">
        <v>483</v>
      </c>
      <c r="C91" s="185" t="s">
        <v>822</v>
      </c>
      <c r="D91" s="185" t="s">
        <v>731</v>
      </c>
      <c r="E91" s="185" t="s">
        <v>1748</v>
      </c>
      <c r="F91" s="184" t="s">
        <v>1495</v>
      </c>
      <c r="G91" s="184">
        <v>432433102</v>
      </c>
      <c r="H91" s="7" t="s">
        <v>845</v>
      </c>
      <c r="I91" s="7" t="s">
        <v>824</v>
      </c>
      <c r="J91" s="228" t="s">
        <v>803</v>
      </c>
      <c r="K91" s="334">
        <v>0</v>
      </c>
      <c r="L91" s="334">
        <v>0.88869200000000004</v>
      </c>
      <c r="M91" s="334">
        <v>0.76130450999999999</v>
      </c>
      <c r="N91" s="344">
        <f t="shared" si="8"/>
        <v>0.8566573233471213</v>
      </c>
      <c r="O91" s="334">
        <v>32.290146100000001</v>
      </c>
      <c r="P91" s="334">
        <v>34.879840699999995</v>
      </c>
      <c r="Q91" s="228">
        <f t="shared" si="9"/>
        <v>1.0802007705997958</v>
      </c>
      <c r="R91" s="344">
        <f t="shared" si="10"/>
        <v>0.1433426766528787</v>
      </c>
      <c r="S91" s="344">
        <f t="shared" si="11"/>
        <v>7.4638099180481143E-2</v>
      </c>
      <c r="T91" s="228">
        <v>1</v>
      </c>
      <c r="U91" s="228"/>
    </row>
    <row r="92" spans="1:21" ht="15" customHeight="1" x14ac:dyDescent="0.25">
      <c r="A92" s="186">
        <v>89</v>
      </c>
      <c r="B92" s="185" t="s">
        <v>483</v>
      </c>
      <c r="C92" s="185" t="s">
        <v>822</v>
      </c>
      <c r="D92" s="185" t="s">
        <v>731</v>
      </c>
      <c r="E92" s="185" t="s">
        <v>1748</v>
      </c>
      <c r="F92" s="184" t="s">
        <v>848</v>
      </c>
      <c r="G92" s="184">
        <v>432433302</v>
      </c>
      <c r="H92" s="7" t="s">
        <v>849</v>
      </c>
      <c r="I92" s="7" t="s">
        <v>824</v>
      </c>
      <c r="J92" s="228" t="s">
        <v>803</v>
      </c>
      <c r="K92" s="334">
        <v>0</v>
      </c>
      <c r="L92" s="334">
        <v>0.310305</v>
      </c>
      <c r="M92" s="334">
        <v>0.25609614999999997</v>
      </c>
      <c r="N92" s="344">
        <f t="shared" si="8"/>
        <v>0.82530461964841029</v>
      </c>
      <c r="O92" s="334">
        <v>11.9627418</v>
      </c>
      <c r="P92" s="334">
        <v>8.3678556000000004</v>
      </c>
      <c r="Q92" s="228">
        <f t="shared" si="9"/>
        <v>0.69949312121741192</v>
      </c>
      <c r="R92" s="344">
        <f t="shared" si="10"/>
        <v>0.17469538035158971</v>
      </c>
      <c r="S92" s="344">
        <f t="shared" si="11"/>
        <v>0.42270509564698455</v>
      </c>
      <c r="T92" s="228">
        <v>1</v>
      </c>
      <c r="U92" s="228"/>
    </row>
    <row r="93" spans="1:21" ht="15" customHeight="1" x14ac:dyDescent="0.25">
      <c r="A93" s="186">
        <v>90</v>
      </c>
      <c r="B93" s="185" t="s">
        <v>483</v>
      </c>
      <c r="C93" s="185" t="s">
        <v>822</v>
      </c>
      <c r="D93" s="185" t="s">
        <v>731</v>
      </c>
      <c r="E93" s="185" t="s">
        <v>1748</v>
      </c>
      <c r="F93" s="184" t="s">
        <v>1495</v>
      </c>
      <c r="G93" s="184">
        <v>432433101</v>
      </c>
      <c r="H93" s="7" t="s">
        <v>1236</v>
      </c>
      <c r="I93" s="7" t="s">
        <v>824</v>
      </c>
      <c r="J93" s="228" t="s">
        <v>803</v>
      </c>
      <c r="K93" s="334">
        <v>0</v>
      </c>
      <c r="L93" s="334">
        <v>0.4456</v>
      </c>
      <c r="M93" s="334">
        <v>0.34211171000000001</v>
      </c>
      <c r="N93" s="344">
        <f t="shared" si="8"/>
        <v>0.76775518402154397</v>
      </c>
      <c r="O93" s="334">
        <v>14.640023000000001</v>
      </c>
      <c r="P93" s="334">
        <v>13.448172</v>
      </c>
      <c r="Q93" s="228">
        <f t="shared" si="9"/>
        <v>0.91858954046725194</v>
      </c>
      <c r="R93" s="344">
        <f t="shared" si="10"/>
        <v>0.23224481597845603</v>
      </c>
      <c r="S93" s="344">
        <f t="shared" si="11"/>
        <v>0.2947481183182995</v>
      </c>
      <c r="T93" s="228">
        <v>1</v>
      </c>
      <c r="U93" s="228"/>
    </row>
    <row r="94" spans="1:21" ht="15" customHeight="1" x14ac:dyDescent="0.25">
      <c r="A94" s="186">
        <v>91</v>
      </c>
      <c r="B94" s="185" t="s">
        <v>483</v>
      </c>
      <c r="C94" s="185" t="s">
        <v>822</v>
      </c>
      <c r="D94" s="185" t="s">
        <v>731</v>
      </c>
      <c r="E94" s="185" t="s">
        <v>1748</v>
      </c>
      <c r="F94" s="184" t="s">
        <v>848</v>
      </c>
      <c r="G94" s="184">
        <v>432433301</v>
      </c>
      <c r="H94" s="7" t="s">
        <v>848</v>
      </c>
      <c r="I94" s="7" t="s">
        <v>824</v>
      </c>
      <c r="J94" s="228" t="s">
        <v>803</v>
      </c>
      <c r="K94" s="334">
        <v>0</v>
      </c>
      <c r="L94" s="334">
        <v>1.0340849999999999</v>
      </c>
      <c r="M94" s="334">
        <v>0.85897524000000003</v>
      </c>
      <c r="N94" s="344">
        <f t="shared" si="8"/>
        <v>0.83066212158574981</v>
      </c>
      <c r="O94" s="334">
        <v>42.0521405</v>
      </c>
      <c r="P94" s="334">
        <v>39.914622000000001</v>
      </c>
      <c r="Q94" s="228">
        <f t="shared" si="9"/>
        <v>0.94916980504238546</v>
      </c>
      <c r="R94" s="344">
        <f t="shared" si="10"/>
        <v>0.16933787841425019</v>
      </c>
      <c r="S94" s="344">
        <f t="shared" si="11"/>
        <v>0.21156059599835952</v>
      </c>
      <c r="T94" s="228">
        <v>1</v>
      </c>
      <c r="U94" s="228"/>
    </row>
    <row r="95" spans="1:21" ht="15" customHeight="1" x14ac:dyDescent="0.25">
      <c r="A95" s="186">
        <v>92</v>
      </c>
      <c r="B95" s="185" t="s">
        <v>483</v>
      </c>
      <c r="C95" s="185" t="s">
        <v>822</v>
      </c>
      <c r="D95" s="185" t="s">
        <v>731</v>
      </c>
      <c r="E95" s="185" t="s">
        <v>1748</v>
      </c>
      <c r="F95" s="184" t="s">
        <v>848</v>
      </c>
      <c r="G95" s="184">
        <v>432433304</v>
      </c>
      <c r="H95" s="7" t="s">
        <v>1113</v>
      </c>
      <c r="I95" s="7" t="s">
        <v>824</v>
      </c>
      <c r="J95" s="228" t="s">
        <v>803</v>
      </c>
      <c r="K95" s="334">
        <v>0</v>
      </c>
      <c r="L95" s="334">
        <v>0.63702000000000003</v>
      </c>
      <c r="M95" s="334">
        <v>0.46559290000000003</v>
      </c>
      <c r="N95" s="344">
        <f t="shared" si="8"/>
        <v>0.73089212269630466</v>
      </c>
      <c r="O95" s="334">
        <v>20.6750352</v>
      </c>
      <c r="P95" s="334">
        <v>19.7768491</v>
      </c>
      <c r="Q95" s="228">
        <f t="shared" si="9"/>
        <v>0.95655697360070269</v>
      </c>
      <c r="R95" s="344">
        <f t="shared" si="10"/>
        <v>0.26910787730369534</v>
      </c>
      <c r="S95" s="344">
        <f t="shared" si="11"/>
        <v>0.30086004308502934</v>
      </c>
      <c r="T95" s="228">
        <v>1</v>
      </c>
      <c r="U95" s="228"/>
    </row>
    <row r="96" spans="1:21" ht="15" customHeight="1" x14ac:dyDescent="0.25">
      <c r="A96" s="186">
        <v>93</v>
      </c>
      <c r="B96" s="185" t="s">
        <v>483</v>
      </c>
      <c r="C96" s="185" t="s">
        <v>822</v>
      </c>
      <c r="D96" s="185" t="s">
        <v>731</v>
      </c>
      <c r="E96" s="185" t="s">
        <v>1748</v>
      </c>
      <c r="F96" s="184" t="s">
        <v>848</v>
      </c>
      <c r="G96" s="184">
        <v>432433303</v>
      </c>
      <c r="H96" s="7" t="s">
        <v>1496</v>
      </c>
      <c r="I96" s="7" t="s">
        <v>825</v>
      </c>
      <c r="J96" s="228" t="s">
        <v>803</v>
      </c>
      <c r="K96" s="334">
        <v>0</v>
      </c>
      <c r="L96" s="334">
        <v>0.28149999999999997</v>
      </c>
      <c r="M96" s="334">
        <v>0.28132500000000005</v>
      </c>
      <c r="N96" s="344">
        <f t="shared" si="8"/>
        <v>0.99937833037300206</v>
      </c>
      <c r="O96" s="334">
        <v>18.95654</v>
      </c>
      <c r="P96" s="334">
        <v>18.95654</v>
      </c>
      <c r="Q96" s="228">
        <f t="shared" si="9"/>
        <v>1</v>
      </c>
      <c r="R96" s="344">
        <f t="shared" si="10"/>
        <v>6.2166962699794492E-4</v>
      </c>
      <c r="S96" s="344">
        <f t="shared" si="11"/>
        <v>6.2166962699794492E-4</v>
      </c>
      <c r="T96" s="228">
        <v>1</v>
      </c>
      <c r="U96" s="228"/>
    </row>
    <row r="97" spans="1:21" ht="15" customHeight="1" x14ac:dyDescent="0.25">
      <c r="A97" s="186">
        <v>94</v>
      </c>
      <c r="B97" s="185" t="s">
        <v>483</v>
      </c>
      <c r="C97" s="185" t="s">
        <v>822</v>
      </c>
      <c r="D97" s="185" t="s">
        <v>731</v>
      </c>
      <c r="E97" s="185" t="s">
        <v>1748</v>
      </c>
      <c r="F97" s="184" t="s">
        <v>1852</v>
      </c>
      <c r="G97" s="184">
        <v>432434201</v>
      </c>
      <c r="H97" s="7" t="s">
        <v>847</v>
      </c>
      <c r="I97" s="7" t="s">
        <v>824</v>
      </c>
      <c r="J97" s="228" t="s">
        <v>803</v>
      </c>
      <c r="K97" s="334">
        <v>0</v>
      </c>
      <c r="L97" s="334">
        <v>1.1443950000000001</v>
      </c>
      <c r="M97" s="334">
        <v>0.92384611999999999</v>
      </c>
      <c r="N97" s="344">
        <f t="shared" si="8"/>
        <v>0.80727906011473305</v>
      </c>
      <c r="O97" s="334">
        <v>41.153060699999997</v>
      </c>
      <c r="P97" s="334">
        <v>40.7090253</v>
      </c>
      <c r="Q97" s="228">
        <f t="shared" si="9"/>
        <v>0.98921014883347436</v>
      </c>
      <c r="R97" s="344">
        <f t="shared" si="10"/>
        <v>0.19272093988526695</v>
      </c>
      <c r="S97" s="344">
        <f t="shared" si="11"/>
        <v>0.20143136079375767</v>
      </c>
      <c r="T97" s="228">
        <v>1</v>
      </c>
      <c r="U97" s="228"/>
    </row>
    <row r="98" spans="1:21" ht="15" customHeight="1" x14ac:dyDescent="0.25">
      <c r="A98" s="186">
        <v>95</v>
      </c>
      <c r="B98" s="185" t="s">
        <v>483</v>
      </c>
      <c r="C98" s="185" t="s">
        <v>822</v>
      </c>
      <c r="D98" s="185" t="s">
        <v>731</v>
      </c>
      <c r="E98" s="185" t="s">
        <v>1748</v>
      </c>
      <c r="F98" s="184" t="s">
        <v>1852</v>
      </c>
      <c r="G98" s="184">
        <v>432434202</v>
      </c>
      <c r="H98" s="7" t="s">
        <v>1237</v>
      </c>
      <c r="I98" s="7" t="s">
        <v>824</v>
      </c>
      <c r="J98" s="228" t="s">
        <v>803</v>
      </c>
      <c r="K98" s="334">
        <v>0</v>
      </c>
      <c r="L98" s="334">
        <v>1.08369</v>
      </c>
      <c r="M98" s="334">
        <v>0.71537826000000004</v>
      </c>
      <c r="N98" s="344">
        <f t="shared" si="8"/>
        <v>0.66013182736760512</v>
      </c>
      <c r="O98" s="334">
        <v>36.276585400000002</v>
      </c>
      <c r="P98" s="334">
        <v>33.334097999999997</v>
      </c>
      <c r="Q98" s="228">
        <f t="shared" si="9"/>
        <v>0.91888742097540399</v>
      </c>
      <c r="R98" s="344">
        <f t="shared" si="10"/>
        <v>0.33986817263239488</v>
      </c>
      <c r="S98" s="344">
        <f t="shared" si="11"/>
        <v>0.39341316764640077</v>
      </c>
      <c r="T98" s="228">
        <v>1</v>
      </c>
      <c r="U98" s="228"/>
    </row>
    <row r="99" spans="1:21" ht="15" customHeight="1" x14ac:dyDescent="0.25">
      <c r="A99" s="186">
        <v>96</v>
      </c>
      <c r="B99" s="185" t="s">
        <v>483</v>
      </c>
      <c r="C99" s="185" t="s">
        <v>822</v>
      </c>
      <c r="D99" s="185" t="s">
        <v>731</v>
      </c>
      <c r="E99" s="185" t="s">
        <v>1748</v>
      </c>
      <c r="F99" s="184" t="s">
        <v>1497</v>
      </c>
      <c r="G99" s="184">
        <v>432434601</v>
      </c>
      <c r="H99" s="7" t="s">
        <v>1084</v>
      </c>
      <c r="I99" s="7" t="s">
        <v>824</v>
      </c>
      <c r="J99" s="228" t="s">
        <v>803</v>
      </c>
      <c r="K99" s="334">
        <v>0</v>
      </c>
      <c r="L99" s="334">
        <v>1.9554199999999999</v>
      </c>
      <c r="M99" s="334">
        <v>1.52639287</v>
      </c>
      <c r="N99" s="344">
        <f t="shared" si="8"/>
        <v>0.78059591801249861</v>
      </c>
      <c r="O99" s="334">
        <v>73.888431199999999</v>
      </c>
      <c r="P99" s="334">
        <v>65.825960600000002</v>
      </c>
      <c r="Q99" s="228">
        <f t="shared" si="9"/>
        <v>0.89088318064059802</v>
      </c>
      <c r="R99" s="344">
        <f t="shared" si="10"/>
        <v>0.21940408198750139</v>
      </c>
      <c r="S99" s="344">
        <f t="shared" si="11"/>
        <v>0.30458022576595778</v>
      </c>
      <c r="T99" s="228">
        <v>1</v>
      </c>
      <c r="U99" s="228"/>
    </row>
    <row r="100" spans="1:21" ht="15" customHeight="1" x14ac:dyDescent="0.25">
      <c r="A100" s="186">
        <v>97</v>
      </c>
      <c r="B100" s="185" t="s">
        <v>483</v>
      </c>
      <c r="C100" s="185" t="s">
        <v>822</v>
      </c>
      <c r="D100" s="185" t="s">
        <v>731</v>
      </c>
      <c r="E100" s="185" t="s">
        <v>1748</v>
      </c>
      <c r="F100" s="184" t="s">
        <v>1497</v>
      </c>
      <c r="G100" s="184">
        <v>432434602</v>
      </c>
      <c r="H100" s="7" t="s">
        <v>1238</v>
      </c>
      <c r="I100" s="7" t="s">
        <v>824</v>
      </c>
      <c r="J100" s="228" t="s">
        <v>803</v>
      </c>
      <c r="K100" s="334">
        <v>0</v>
      </c>
      <c r="L100" s="334">
        <v>0.45527000000000001</v>
      </c>
      <c r="M100" s="334">
        <v>0.33729928000000003</v>
      </c>
      <c r="N100" s="344">
        <f t="shared" si="8"/>
        <v>0.74087745733301125</v>
      </c>
      <c r="O100" s="334">
        <v>14.1760518</v>
      </c>
      <c r="P100" s="334">
        <v>12.0370404</v>
      </c>
      <c r="Q100" s="228">
        <f t="shared" si="9"/>
        <v>0.84911092099705787</v>
      </c>
      <c r="R100" s="344">
        <f t="shared" si="10"/>
        <v>0.25912254266698875</v>
      </c>
      <c r="S100" s="344">
        <f t="shared" si="11"/>
        <v>0.37091285985800837</v>
      </c>
      <c r="T100" s="228">
        <v>1</v>
      </c>
      <c r="U100" s="228"/>
    </row>
    <row r="101" spans="1:21" ht="15" customHeight="1" x14ac:dyDescent="0.25">
      <c r="A101" s="186">
        <v>98</v>
      </c>
      <c r="B101" s="185" t="s">
        <v>483</v>
      </c>
      <c r="C101" s="185" t="s">
        <v>822</v>
      </c>
      <c r="D101" s="185" t="s">
        <v>471</v>
      </c>
      <c r="E101" s="185" t="s">
        <v>1749</v>
      </c>
      <c r="F101" s="184" t="s">
        <v>1498</v>
      </c>
      <c r="G101" s="184">
        <v>432511302</v>
      </c>
      <c r="H101" s="7" t="s">
        <v>1240</v>
      </c>
      <c r="I101" s="7" t="s">
        <v>824</v>
      </c>
      <c r="J101" s="228" t="s">
        <v>803</v>
      </c>
      <c r="K101" s="334">
        <v>0</v>
      </c>
      <c r="L101" s="334">
        <v>0.68633999999999995</v>
      </c>
      <c r="M101" s="334">
        <v>0.52641956999999995</v>
      </c>
      <c r="N101" s="344">
        <f t="shared" si="8"/>
        <v>0.76699532301774631</v>
      </c>
      <c r="O101" s="334">
        <v>34.343734900000001</v>
      </c>
      <c r="P101" s="334">
        <v>29.048539700000003</v>
      </c>
      <c r="Q101" s="228">
        <f t="shared" si="9"/>
        <v>0.84581772438500857</v>
      </c>
      <c r="R101" s="344">
        <f t="shared" si="10"/>
        <v>0.23300467698225369</v>
      </c>
      <c r="S101" s="344">
        <f t="shared" si="11"/>
        <v>0.35126176127118525</v>
      </c>
      <c r="T101" s="228">
        <v>1</v>
      </c>
      <c r="U101" s="228"/>
    </row>
    <row r="102" spans="1:21" ht="15" customHeight="1" x14ac:dyDescent="0.25">
      <c r="A102" s="186">
        <v>99</v>
      </c>
      <c r="B102" s="185" t="s">
        <v>483</v>
      </c>
      <c r="C102" s="185" t="s">
        <v>822</v>
      </c>
      <c r="D102" s="185" t="s">
        <v>471</v>
      </c>
      <c r="E102" s="185" t="s">
        <v>1749</v>
      </c>
      <c r="F102" s="184" t="s">
        <v>1498</v>
      </c>
      <c r="G102" s="184">
        <v>432511301</v>
      </c>
      <c r="H102" s="7" t="s">
        <v>1130</v>
      </c>
      <c r="I102" s="7" t="s">
        <v>824</v>
      </c>
      <c r="J102" s="228" t="s">
        <v>803</v>
      </c>
      <c r="K102" s="334">
        <v>0</v>
      </c>
      <c r="L102" s="334">
        <v>0.36998999999999999</v>
      </c>
      <c r="M102" s="334">
        <v>0.29546958000000001</v>
      </c>
      <c r="N102" s="344">
        <f t="shared" si="8"/>
        <v>0.79858801589232142</v>
      </c>
      <c r="O102" s="334">
        <v>14.117776000000001</v>
      </c>
      <c r="P102" s="334">
        <v>12.825901399999999</v>
      </c>
      <c r="Q102" s="228">
        <f t="shared" si="9"/>
        <v>0.90849305159679528</v>
      </c>
      <c r="R102" s="344">
        <f t="shared" si="10"/>
        <v>0.20141198410767858</v>
      </c>
      <c r="S102" s="344">
        <f t="shared" si="11"/>
        <v>0.27448833647335491</v>
      </c>
      <c r="T102" s="228">
        <v>1</v>
      </c>
      <c r="U102" s="228"/>
    </row>
    <row r="103" spans="1:21" ht="15" customHeight="1" x14ac:dyDescent="0.25">
      <c r="A103" s="186">
        <v>100</v>
      </c>
      <c r="B103" s="185" t="s">
        <v>483</v>
      </c>
      <c r="C103" s="185" t="s">
        <v>822</v>
      </c>
      <c r="D103" s="185" t="s">
        <v>471</v>
      </c>
      <c r="E103" s="185" t="s">
        <v>1749</v>
      </c>
      <c r="F103" s="184" t="s">
        <v>1499</v>
      </c>
      <c r="G103" s="184">
        <v>432511503</v>
      </c>
      <c r="H103" s="7" t="s">
        <v>1722</v>
      </c>
      <c r="I103" s="7" t="s">
        <v>825</v>
      </c>
      <c r="J103" s="228" t="s">
        <v>803</v>
      </c>
      <c r="K103" s="334">
        <v>0</v>
      </c>
      <c r="L103" s="334">
        <v>0.82849499999999998</v>
      </c>
      <c r="M103" s="334">
        <v>0.62163196999999992</v>
      </c>
      <c r="N103" s="344">
        <f t="shared" si="8"/>
        <v>0.75031469109650628</v>
      </c>
      <c r="O103" s="334">
        <v>28.925827799999997</v>
      </c>
      <c r="P103" s="334">
        <v>28.537415299999999</v>
      </c>
      <c r="Q103" s="228">
        <f t="shared" si="9"/>
        <v>0.98657212154184237</v>
      </c>
      <c r="R103" s="344">
        <f t="shared" si="10"/>
        <v>0.24968530890349372</v>
      </c>
      <c r="S103" s="344">
        <f t="shared" si="11"/>
        <v>0.25976044338090765</v>
      </c>
      <c r="T103" s="228">
        <v>1</v>
      </c>
      <c r="U103" s="228"/>
    </row>
    <row r="104" spans="1:21" ht="15" customHeight="1" x14ac:dyDescent="0.25">
      <c r="A104" s="186">
        <v>101</v>
      </c>
      <c r="B104" s="185" t="s">
        <v>483</v>
      </c>
      <c r="C104" s="185" t="s">
        <v>822</v>
      </c>
      <c r="D104" s="185" t="s">
        <v>471</v>
      </c>
      <c r="E104" s="185" t="s">
        <v>1749</v>
      </c>
      <c r="F104" s="184" t="s">
        <v>1498</v>
      </c>
      <c r="G104" s="184">
        <v>432511303</v>
      </c>
      <c r="H104" s="7" t="s">
        <v>1160</v>
      </c>
      <c r="I104" s="7" t="s">
        <v>824</v>
      </c>
      <c r="J104" s="228" t="s">
        <v>803</v>
      </c>
      <c r="K104" s="334">
        <v>0</v>
      </c>
      <c r="L104" s="334">
        <v>1.8387199999999999</v>
      </c>
      <c r="M104" s="334">
        <v>1.42310435</v>
      </c>
      <c r="N104" s="344">
        <f t="shared" si="8"/>
        <v>0.7739646873912287</v>
      </c>
      <c r="O104" s="334">
        <v>69.121399199999999</v>
      </c>
      <c r="P104" s="334">
        <v>66.51878889999999</v>
      </c>
      <c r="Q104" s="228">
        <f t="shared" si="9"/>
        <v>0.96234725670888899</v>
      </c>
      <c r="R104" s="344">
        <f t="shared" si="10"/>
        <v>0.2260353126087713</v>
      </c>
      <c r="S104" s="344">
        <f t="shared" si="11"/>
        <v>0.25517720629949825</v>
      </c>
      <c r="T104" s="228">
        <v>1</v>
      </c>
      <c r="U104" s="228"/>
    </row>
    <row r="105" spans="1:21" ht="15" customHeight="1" x14ac:dyDescent="0.25">
      <c r="A105" s="186">
        <v>102</v>
      </c>
      <c r="B105" s="185" t="s">
        <v>483</v>
      </c>
      <c r="C105" s="185" t="s">
        <v>822</v>
      </c>
      <c r="D105" s="185" t="s">
        <v>471</v>
      </c>
      <c r="E105" s="185" t="s">
        <v>1749</v>
      </c>
      <c r="F105" s="184" t="s">
        <v>1499</v>
      </c>
      <c r="G105" s="184">
        <v>432511504</v>
      </c>
      <c r="H105" s="7" t="s">
        <v>1102</v>
      </c>
      <c r="I105" s="7" t="s">
        <v>825</v>
      </c>
      <c r="J105" s="228" t="s">
        <v>803</v>
      </c>
      <c r="K105" s="334">
        <v>0</v>
      </c>
      <c r="L105" s="334">
        <v>4.7908600000000003</v>
      </c>
      <c r="M105" s="334">
        <v>3.2470420799999999</v>
      </c>
      <c r="N105" s="344">
        <f t="shared" si="8"/>
        <v>0.67775766355101164</v>
      </c>
      <c r="O105" s="334">
        <v>124.45029880000001</v>
      </c>
      <c r="P105" s="334">
        <v>144.60272949999998</v>
      </c>
      <c r="Q105" s="228">
        <f t="shared" si="9"/>
        <v>1.1619315573712385</v>
      </c>
      <c r="R105" s="344">
        <f t="shared" si="10"/>
        <v>0.32224233644898836</v>
      </c>
      <c r="S105" s="344">
        <f t="shared" si="11"/>
        <v>0.2124919824698811</v>
      </c>
      <c r="T105" s="228">
        <v>1</v>
      </c>
      <c r="U105" s="228"/>
    </row>
    <row r="106" spans="1:21" ht="15" customHeight="1" x14ac:dyDescent="0.25">
      <c r="A106" s="186">
        <v>103</v>
      </c>
      <c r="B106" s="185" t="s">
        <v>483</v>
      </c>
      <c r="C106" s="185" t="s">
        <v>822</v>
      </c>
      <c r="D106" s="185" t="s">
        <v>471</v>
      </c>
      <c r="E106" s="185" t="s">
        <v>1749</v>
      </c>
      <c r="F106" s="184" t="s">
        <v>1499</v>
      </c>
      <c r="G106" s="184">
        <v>432511505</v>
      </c>
      <c r="H106" s="7" t="s">
        <v>1104</v>
      </c>
      <c r="I106" s="7" t="s">
        <v>825</v>
      </c>
      <c r="J106" s="228" t="s">
        <v>803</v>
      </c>
      <c r="K106" s="334">
        <v>0</v>
      </c>
      <c r="L106" s="334">
        <v>2.378304</v>
      </c>
      <c r="M106" s="334">
        <v>1.97513217</v>
      </c>
      <c r="N106" s="344">
        <f t="shared" si="8"/>
        <v>0.83047927010171951</v>
      </c>
      <c r="O106" s="334">
        <v>101.76223109999999</v>
      </c>
      <c r="P106" s="334">
        <v>105.3068976</v>
      </c>
      <c r="Q106" s="228">
        <f t="shared" si="9"/>
        <v>1.0348328300360938</v>
      </c>
      <c r="R106" s="344">
        <f t="shared" si="10"/>
        <v>0.16952072989828049</v>
      </c>
      <c r="S106" s="344">
        <f t="shared" si="11"/>
        <v>0.14059278663432806</v>
      </c>
      <c r="T106" s="228">
        <v>1</v>
      </c>
      <c r="U106" s="228"/>
    </row>
    <row r="107" spans="1:21" ht="15" customHeight="1" x14ac:dyDescent="0.25">
      <c r="A107" s="186">
        <v>104</v>
      </c>
      <c r="B107" s="185" t="s">
        <v>483</v>
      </c>
      <c r="C107" s="185" t="s">
        <v>822</v>
      </c>
      <c r="D107" s="185" t="s">
        <v>471</v>
      </c>
      <c r="E107" s="185" t="s">
        <v>1749</v>
      </c>
      <c r="F107" s="184" t="s">
        <v>1501</v>
      </c>
      <c r="G107" s="184">
        <v>432512401</v>
      </c>
      <c r="H107" s="7" t="s">
        <v>1106</v>
      </c>
      <c r="I107" s="7" t="s">
        <v>824</v>
      </c>
      <c r="J107" s="228" t="s">
        <v>803</v>
      </c>
      <c r="K107" s="334">
        <v>0</v>
      </c>
      <c r="L107" s="334">
        <v>1.2721199999999999</v>
      </c>
      <c r="M107" s="334">
        <v>0.95695970999999991</v>
      </c>
      <c r="N107" s="344">
        <f t="shared" si="8"/>
        <v>0.75225584850485805</v>
      </c>
      <c r="O107" s="334">
        <v>34.456732700000003</v>
      </c>
      <c r="P107" s="334">
        <v>40.195354299999998</v>
      </c>
      <c r="Q107" s="228">
        <f t="shared" si="9"/>
        <v>1.1665457270706341</v>
      </c>
      <c r="R107" s="344">
        <f t="shared" si="10"/>
        <v>0.24774415149514195</v>
      </c>
      <c r="S107" s="344">
        <f t="shared" si="11"/>
        <v>0.12245915426276355</v>
      </c>
      <c r="T107" s="228">
        <v>1</v>
      </c>
      <c r="U107" s="228"/>
    </row>
    <row r="108" spans="1:21" ht="15" customHeight="1" x14ac:dyDescent="0.25">
      <c r="A108" s="186">
        <v>105</v>
      </c>
      <c r="B108" s="185" t="s">
        <v>483</v>
      </c>
      <c r="C108" s="185" t="s">
        <v>822</v>
      </c>
      <c r="D108" s="185" t="s">
        <v>471</v>
      </c>
      <c r="E108" s="185" t="s">
        <v>1749</v>
      </c>
      <c r="F108" s="184" t="s">
        <v>1500</v>
      </c>
      <c r="G108" s="184">
        <v>432512202</v>
      </c>
      <c r="H108" s="7" t="s">
        <v>1314</v>
      </c>
      <c r="I108" s="7" t="s">
        <v>824</v>
      </c>
      <c r="J108" s="228" t="s">
        <v>803</v>
      </c>
      <c r="K108" s="334">
        <v>0</v>
      </c>
      <c r="L108" s="334">
        <v>2.0430999999999999</v>
      </c>
      <c r="M108" s="334">
        <v>1.5066862400000001</v>
      </c>
      <c r="N108" s="344">
        <f t="shared" si="8"/>
        <v>0.73745104987518972</v>
      </c>
      <c r="O108" s="334">
        <v>49.5677667</v>
      </c>
      <c r="P108" s="334">
        <v>58.343533499999999</v>
      </c>
      <c r="Q108" s="228">
        <f t="shared" si="9"/>
        <v>1.1770458381373878</v>
      </c>
      <c r="R108" s="344">
        <f t="shared" si="10"/>
        <v>0.26254895012481028</v>
      </c>
      <c r="S108" s="344">
        <f t="shared" si="11"/>
        <v>0.13198631091436075</v>
      </c>
      <c r="T108" s="228">
        <v>1</v>
      </c>
      <c r="U108" s="228"/>
    </row>
    <row r="109" spans="1:21" ht="15" customHeight="1" x14ac:dyDescent="0.25">
      <c r="A109" s="186">
        <v>106</v>
      </c>
      <c r="B109" s="185" t="s">
        <v>483</v>
      </c>
      <c r="C109" s="185" t="s">
        <v>822</v>
      </c>
      <c r="D109" s="185" t="s">
        <v>471</v>
      </c>
      <c r="E109" s="185" t="s">
        <v>1749</v>
      </c>
      <c r="F109" s="184" t="s">
        <v>888</v>
      </c>
      <c r="G109" s="184">
        <v>432513103</v>
      </c>
      <c r="H109" s="7" t="s">
        <v>1379</v>
      </c>
      <c r="I109" s="7" t="s">
        <v>824</v>
      </c>
      <c r="J109" s="228" t="s">
        <v>803</v>
      </c>
      <c r="K109" s="334">
        <v>0</v>
      </c>
      <c r="L109" s="334">
        <v>0.33094499999999999</v>
      </c>
      <c r="M109" s="334">
        <v>0.23107664999999999</v>
      </c>
      <c r="N109" s="344">
        <f t="shared" si="8"/>
        <v>0.69823278792548615</v>
      </c>
      <c r="O109" s="334">
        <v>7.7854589000000001</v>
      </c>
      <c r="P109" s="334">
        <v>8.2653815999999996</v>
      </c>
      <c r="Q109" s="228">
        <f t="shared" si="9"/>
        <v>1.0616434697253363</v>
      </c>
      <c r="R109" s="344">
        <f t="shared" si="10"/>
        <v>0.30176721207451385</v>
      </c>
      <c r="S109" s="344">
        <f t="shared" si="11"/>
        <v>0.258725720350792</v>
      </c>
      <c r="T109" s="228">
        <v>1</v>
      </c>
      <c r="U109" s="228"/>
    </row>
    <row r="110" spans="1:21" ht="15" customHeight="1" x14ac:dyDescent="0.25">
      <c r="A110" s="186">
        <v>107</v>
      </c>
      <c r="B110" s="185" t="s">
        <v>483</v>
      </c>
      <c r="C110" s="185" t="s">
        <v>822</v>
      </c>
      <c r="D110" s="185" t="s">
        <v>471</v>
      </c>
      <c r="E110" s="185" t="s">
        <v>1749</v>
      </c>
      <c r="F110" s="184" t="s">
        <v>888</v>
      </c>
      <c r="G110" s="184">
        <v>432513104</v>
      </c>
      <c r="H110" s="7" t="s">
        <v>888</v>
      </c>
      <c r="I110" s="7" t="s">
        <v>824</v>
      </c>
      <c r="J110" s="228" t="s">
        <v>803</v>
      </c>
      <c r="K110" s="334">
        <v>0</v>
      </c>
      <c r="L110" s="334">
        <v>1.2702800000000001</v>
      </c>
      <c r="M110" s="334">
        <v>0.91057144999999995</v>
      </c>
      <c r="N110" s="344">
        <f t="shared" si="8"/>
        <v>0.71682735302452993</v>
      </c>
      <c r="O110" s="334">
        <v>33.2988462</v>
      </c>
      <c r="P110" s="334">
        <v>36.258311800000001</v>
      </c>
      <c r="Q110" s="228">
        <f t="shared" si="9"/>
        <v>1.0888759202713756</v>
      </c>
      <c r="R110" s="344">
        <f t="shared" si="10"/>
        <v>0.28317264697547007</v>
      </c>
      <c r="S110" s="344">
        <f t="shared" si="11"/>
        <v>0.21946395629972071</v>
      </c>
      <c r="T110" s="228">
        <v>1</v>
      </c>
      <c r="U110" s="228"/>
    </row>
    <row r="111" spans="1:21" ht="15" customHeight="1" x14ac:dyDescent="0.25">
      <c r="A111" s="186">
        <v>108</v>
      </c>
      <c r="B111" s="185" t="s">
        <v>483</v>
      </c>
      <c r="C111" s="185" t="s">
        <v>822</v>
      </c>
      <c r="D111" s="185" t="s">
        <v>471</v>
      </c>
      <c r="E111" s="185" t="s">
        <v>1749</v>
      </c>
      <c r="F111" s="184" t="s">
        <v>888</v>
      </c>
      <c r="G111" s="184">
        <v>432513102</v>
      </c>
      <c r="H111" s="7" t="s">
        <v>1380</v>
      </c>
      <c r="I111" s="7" t="s">
        <v>824</v>
      </c>
      <c r="J111" s="228" t="s">
        <v>803</v>
      </c>
      <c r="K111" s="334">
        <v>0</v>
      </c>
      <c r="L111" s="334">
        <v>1.34199</v>
      </c>
      <c r="M111" s="334">
        <v>1.13957748</v>
      </c>
      <c r="N111" s="344">
        <f t="shared" si="8"/>
        <v>0.84916987458922943</v>
      </c>
      <c r="O111" s="334">
        <v>42.543158099999999</v>
      </c>
      <c r="P111" s="334">
        <v>42.054020899999998</v>
      </c>
      <c r="Q111" s="228">
        <f t="shared" si="9"/>
        <v>0.98850256488128463</v>
      </c>
      <c r="R111" s="344">
        <f t="shared" si="10"/>
        <v>0.15083012541077057</v>
      </c>
      <c r="S111" s="344">
        <f t="shared" si="11"/>
        <v>0.16059340094862795</v>
      </c>
      <c r="T111" s="228">
        <v>1</v>
      </c>
      <c r="U111" s="228"/>
    </row>
    <row r="112" spans="1:21" ht="15" customHeight="1" x14ac:dyDescent="0.25">
      <c r="A112" s="186">
        <v>109</v>
      </c>
      <c r="B112" s="185" t="s">
        <v>483</v>
      </c>
      <c r="C112" s="185" t="s">
        <v>822</v>
      </c>
      <c r="D112" s="185" t="s">
        <v>471</v>
      </c>
      <c r="E112" s="185" t="s">
        <v>1750</v>
      </c>
      <c r="F112" s="184" t="s">
        <v>1503</v>
      </c>
      <c r="G112" s="184">
        <v>432521402</v>
      </c>
      <c r="H112" s="7" t="s">
        <v>1118</v>
      </c>
      <c r="I112" s="7" t="s">
        <v>824</v>
      </c>
      <c r="J112" s="228" t="s">
        <v>803</v>
      </c>
      <c r="K112" s="334">
        <v>0</v>
      </c>
      <c r="L112" s="334">
        <v>1.4484399999999999</v>
      </c>
      <c r="M112" s="334">
        <v>0.68427271999999995</v>
      </c>
      <c r="N112" s="344">
        <f t="shared" si="8"/>
        <v>0.47242047996465159</v>
      </c>
      <c r="O112" s="334">
        <v>30.125007999999998</v>
      </c>
      <c r="P112" s="334">
        <v>26.819264199999999</v>
      </c>
      <c r="Q112" s="228">
        <f t="shared" si="9"/>
        <v>0.89026579511613746</v>
      </c>
      <c r="R112" s="344">
        <f t="shared" si="10"/>
        <v>0.52757952003534836</v>
      </c>
      <c r="S112" s="344">
        <f t="shared" si="11"/>
        <v>0.5794202057751221</v>
      </c>
      <c r="T112" s="228">
        <v>1</v>
      </c>
      <c r="U112" s="228"/>
    </row>
    <row r="113" spans="1:21" ht="15" customHeight="1" x14ac:dyDescent="0.25">
      <c r="A113" s="186">
        <v>110</v>
      </c>
      <c r="B113" s="185" t="s">
        <v>483</v>
      </c>
      <c r="C113" s="185" t="s">
        <v>822</v>
      </c>
      <c r="D113" s="185" t="s">
        <v>471</v>
      </c>
      <c r="E113" s="185" t="s">
        <v>1750</v>
      </c>
      <c r="F113" s="184" t="s">
        <v>1502</v>
      </c>
      <c r="G113" s="184">
        <v>432521101</v>
      </c>
      <c r="H113" s="7" t="s">
        <v>1803</v>
      </c>
      <c r="I113" s="7" t="s">
        <v>824</v>
      </c>
      <c r="J113" s="228" t="s">
        <v>803</v>
      </c>
      <c r="K113" s="334">
        <v>0</v>
      </c>
      <c r="L113" s="334">
        <v>1.3981349999999999</v>
      </c>
      <c r="M113" s="334">
        <v>0.85734568</v>
      </c>
      <c r="N113" s="344">
        <f t="shared" si="8"/>
        <v>0.61320665028770471</v>
      </c>
      <c r="O113" s="334">
        <v>26.067813300000001</v>
      </c>
      <c r="P113" s="334">
        <v>30.813176800000001</v>
      </c>
      <c r="Q113" s="228">
        <f t="shared" si="9"/>
        <v>1.1820391854655488</v>
      </c>
      <c r="R113" s="344">
        <f t="shared" si="10"/>
        <v>0.38679334971229529</v>
      </c>
      <c r="S113" s="344">
        <f t="shared" si="11"/>
        <v>0.2751657105718639</v>
      </c>
      <c r="T113" s="228">
        <v>1</v>
      </c>
      <c r="U113" s="228"/>
    </row>
    <row r="114" spans="1:21" ht="15" customHeight="1" x14ac:dyDescent="0.25">
      <c r="A114" s="186">
        <v>111</v>
      </c>
      <c r="B114" s="185" t="s">
        <v>483</v>
      </c>
      <c r="C114" s="185" t="s">
        <v>822</v>
      </c>
      <c r="D114" s="185" t="s">
        <v>471</v>
      </c>
      <c r="E114" s="185" t="s">
        <v>1750</v>
      </c>
      <c r="F114" s="184" t="s">
        <v>1502</v>
      </c>
      <c r="G114" s="184">
        <v>432521105</v>
      </c>
      <c r="H114" s="7" t="s">
        <v>1853</v>
      </c>
      <c r="I114" s="7" t="s">
        <v>824</v>
      </c>
      <c r="J114" s="228" t="s">
        <v>803</v>
      </c>
      <c r="K114" s="334">
        <v>0</v>
      </c>
      <c r="L114" s="334">
        <v>1.227735</v>
      </c>
      <c r="M114" s="334">
        <v>0.95534176000000004</v>
      </c>
      <c r="N114" s="344">
        <f t="shared" ref="N114:N156" si="12">M114/L114</f>
        <v>0.7781335222991933</v>
      </c>
      <c r="O114" s="334">
        <v>32.624385499999995</v>
      </c>
      <c r="P114" s="334">
        <v>34.079930699999998</v>
      </c>
      <c r="Q114" s="228">
        <f t="shared" ref="Q114:Q156" si="13">P114/O114</f>
        <v>1.0446152525999304</v>
      </c>
      <c r="R114" s="344">
        <f t="shared" ref="R114:R156" si="14">1-N114</f>
        <v>0.2218664777008067</v>
      </c>
      <c r="S114" s="344">
        <f t="shared" ref="S114:S156" si="15">1-N114*Q114</f>
        <v>0.18714985404695461</v>
      </c>
      <c r="T114" s="228">
        <v>1</v>
      </c>
      <c r="U114" s="228"/>
    </row>
    <row r="115" spans="1:21" ht="15" customHeight="1" x14ac:dyDescent="0.25">
      <c r="A115" s="186">
        <v>112</v>
      </c>
      <c r="B115" s="185" t="s">
        <v>483</v>
      </c>
      <c r="C115" s="185" t="s">
        <v>822</v>
      </c>
      <c r="D115" s="185" t="s">
        <v>471</v>
      </c>
      <c r="E115" s="185" t="s">
        <v>1750</v>
      </c>
      <c r="F115" s="184" t="s">
        <v>1503</v>
      </c>
      <c r="G115" s="184">
        <v>432521401</v>
      </c>
      <c r="H115" s="7" t="s">
        <v>1804</v>
      </c>
      <c r="I115" s="7" t="s">
        <v>824</v>
      </c>
      <c r="J115" s="228" t="s">
        <v>803</v>
      </c>
      <c r="K115" s="334">
        <v>0</v>
      </c>
      <c r="L115" s="334">
        <v>0.84263999999999994</v>
      </c>
      <c r="M115" s="334">
        <v>0.39013257000000001</v>
      </c>
      <c r="N115" s="344">
        <f t="shared" si="12"/>
        <v>0.46298842922244382</v>
      </c>
      <c r="O115" s="334">
        <v>12.336588000000001</v>
      </c>
      <c r="P115" s="334">
        <v>15.8660569</v>
      </c>
      <c r="Q115" s="228">
        <f t="shared" si="13"/>
        <v>1.2860976552025567</v>
      </c>
      <c r="R115" s="344">
        <f t="shared" si="14"/>
        <v>0.53701157077755624</v>
      </c>
      <c r="S115" s="344">
        <f t="shared" si="15"/>
        <v>0.40455166679110011</v>
      </c>
      <c r="T115" s="228">
        <v>1</v>
      </c>
      <c r="U115" s="228"/>
    </row>
    <row r="116" spans="1:21" ht="15" customHeight="1" x14ac:dyDescent="0.25">
      <c r="A116" s="186">
        <v>113</v>
      </c>
      <c r="B116" s="185" t="s">
        <v>483</v>
      </c>
      <c r="C116" s="185" t="s">
        <v>822</v>
      </c>
      <c r="D116" s="185" t="s">
        <v>471</v>
      </c>
      <c r="E116" s="185" t="s">
        <v>1750</v>
      </c>
      <c r="F116" s="184" t="s">
        <v>1504</v>
      </c>
      <c r="G116" s="184">
        <v>432522203</v>
      </c>
      <c r="H116" s="7" t="s">
        <v>1242</v>
      </c>
      <c r="I116" s="7" t="s">
        <v>824</v>
      </c>
      <c r="J116" s="228" t="s">
        <v>803</v>
      </c>
      <c r="K116" s="334">
        <v>0</v>
      </c>
      <c r="L116" s="334">
        <v>1.9636420000000001</v>
      </c>
      <c r="M116" s="334">
        <v>1.3290783899999998</v>
      </c>
      <c r="N116" s="344">
        <f t="shared" si="12"/>
        <v>0.67684353359726457</v>
      </c>
      <c r="O116" s="334">
        <v>45.470345399999999</v>
      </c>
      <c r="P116" s="334">
        <v>41.8721794</v>
      </c>
      <c r="Q116" s="228">
        <f t="shared" si="13"/>
        <v>0.92086785423890805</v>
      </c>
      <c r="R116" s="344">
        <f t="shared" si="14"/>
        <v>0.32315646640273543</v>
      </c>
      <c r="S116" s="344">
        <f t="shared" si="15"/>
        <v>0.37671654756080675</v>
      </c>
      <c r="T116" s="228">
        <v>1</v>
      </c>
      <c r="U116" s="228"/>
    </row>
    <row r="117" spans="1:21" ht="15" customHeight="1" x14ac:dyDescent="0.25">
      <c r="A117" s="186">
        <v>114</v>
      </c>
      <c r="B117" s="185" t="s">
        <v>483</v>
      </c>
      <c r="C117" s="185" t="s">
        <v>822</v>
      </c>
      <c r="D117" s="185" t="s">
        <v>471</v>
      </c>
      <c r="E117" s="185" t="s">
        <v>1750</v>
      </c>
      <c r="F117" s="184" t="s">
        <v>1504</v>
      </c>
      <c r="G117" s="184">
        <v>432522201</v>
      </c>
      <c r="H117" s="7" t="s">
        <v>1505</v>
      </c>
      <c r="I117" s="7" t="s">
        <v>824</v>
      </c>
      <c r="J117" s="228" t="s">
        <v>803</v>
      </c>
      <c r="K117" s="334">
        <v>0</v>
      </c>
      <c r="L117" s="334">
        <v>0.41753600000000002</v>
      </c>
      <c r="M117" s="334">
        <v>0.35055060999999998</v>
      </c>
      <c r="N117" s="344">
        <f t="shared" si="12"/>
        <v>0.83956978559932549</v>
      </c>
      <c r="O117" s="334">
        <v>13.549318799999998</v>
      </c>
      <c r="P117" s="334">
        <v>13.553080900000001</v>
      </c>
      <c r="Q117" s="228">
        <f t="shared" si="13"/>
        <v>1.0002776597152621</v>
      </c>
      <c r="R117" s="344">
        <f t="shared" si="14"/>
        <v>0.16043021440067451</v>
      </c>
      <c r="S117" s="344">
        <f t="shared" si="15"/>
        <v>0.16019709969306239</v>
      </c>
      <c r="T117" s="228">
        <v>1</v>
      </c>
      <c r="U117" s="228"/>
    </row>
    <row r="118" spans="1:21" ht="15" customHeight="1" x14ac:dyDescent="0.25">
      <c r="A118" s="186">
        <v>115</v>
      </c>
      <c r="B118" s="185" t="s">
        <v>483</v>
      </c>
      <c r="C118" s="185" t="s">
        <v>822</v>
      </c>
      <c r="D118" s="185" t="s">
        <v>471</v>
      </c>
      <c r="E118" s="185" t="s">
        <v>1750</v>
      </c>
      <c r="F118" s="184" t="s">
        <v>1504</v>
      </c>
      <c r="G118" s="184">
        <v>432522202</v>
      </c>
      <c r="H118" s="7" t="s">
        <v>878</v>
      </c>
      <c r="I118" s="7" t="s">
        <v>824</v>
      </c>
      <c r="J118" s="228" t="s">
        <v>803</v>
      </c>
      <c r="K118" s="334">
        <v>0</v>
      </c>
      <c r="L118" s="334">
        <v>0.66223799999999999</v>
      </c>
      <c r="M118" s="334">
        <v>0.4128927</v>
      </c>
      <c r="N118" s="344">
        <f t="shared" si="12"/>
        <v>0.62348083317478009</v>
      </c>
      <c r="O118" s="334">
        <v>14.938125100000001</v>
      </c>
      <c r="P118" s="334">
        <v>15.205717099999999</v>
      </c>
      <c r="Q118" s="228">
        <f t="shared" si="13"/>
        <v>1.0179133591537535</v>
      </c>
      <c r="R118" s="344">
        <f t="shared" si="14"/>
        <v>0.37651916682521991</v>
      </c>
      <c r="S118" s="344">
        <f t="shared" si="15"/>
        <v>0.36535053073507862</v>
      </c>
      <c r="T118" s="228">
        <v>1</v>
      </c>
      <c r="U118" s="228"/>
    </row>
    <row r="119" spans="1:21" ht="15" customHeight="1" x14ac:dyDescent="0.25">
      <c r="A119" s="186">
        <v>116</v>
      </c>
      <c r="B119" s="185" t="s">
        <v>483</v>
      </c>
      <c r="C119" s="185" t="s">
        <v>822</v>
      </c>
      <c r="D119" s="185" t="s">
        <v>471</v>
      </c>
      <c r="E119" s="185" t="s">
        <v>1750</v>
      </c>
      <c r="F119" s="184" t="s">
        <v>879</v>
      </c>
      <c r="G119" s="184">
        <v>432522306</v>
      </c>
      <c r="H119" s="7" t="s">
        <v>1317</v>
      </c>
      <c r="I119" s="7" t="s">
        <v>824</v>
      </c>
      <c r="J119" s="228" t="s">
        <v>803</v>
      </c>
      <c r="K119" s="334">
        <v>0</v>
      </c>
      <c r="L119" s="334">
        <v>1.2463649999999999</v>
      </c>
      <c r="M119" s="334">
        <v>0.93399213999999997</v>
      </c>
      <c r="N119" s="344">
        <f t="shared" si="12"/>
        <v>0.74937288835934901</v>
      </c>
      <c r="O119" s="334">
        <v>23.6279468</v>
      </c>
      <c r="P119" s="334">
        <v>28.447132100000001</v>
      </c>
      <c r="Q119" s="228">
        <f t="shared" si="13"/>
        <v>1.203961238815723</v>
      </c>
      <c r="R119" s="344">
        <f t="shared" si="14"/>
        <v>0.25062711164065099</v>
      </c>
      <c r="S119" s="344">
        <f t="shared" si="15"/>
        <v>9.7784088995961693E-2</v>
      </c>
      <c r="T119" s="228">
        <v>1</v>
      </c>
      <c r="U119" s="228"/>
    </row>
    <row r="120" spans="1:21" ht="15" customHeight="1" x14ac:dyDescent="0.25">
      <c r="A120" s="186">
        <v>117</v>
      </c>
      <c r="B120" s="185" t="s">
        <v>483</v>
      </c>
      <c r="C120" s="185" t="s">
        <v>822</v>
      </c>
      <c r="D120" s="185" t="s">
        <v>471</v>
      </c>
      <c r="E120" s="185" t="s">
        <v>1750</v>
      </c>
      <c r="F120" s="184" t="s">
        <v>879</v>
      </c>
      <c r="G120" s="184">
        <v>432522303</v>
      </c>
      <c r="H120" s="7" t="s">
        <v>879</v>
      </c>
      <c r="I120" s="7" t="s">
        <v>824</v>
      </c>
      <c r="J120" s="228" t="s">
        <v>803</v>
      </c>
      <c r="K120" s="334">
        <v>0</v>
      </c>
      <c r="L120" s="334">
        <v>1.3635390000000001</v>
      </c>
      <c r="M120" s="334">
        <v>1.2871926200000001</v>
      </c>
      <c r="N120" s="344">
        <f t="shared" si="12"/>
        <v>0.94400865688476832</v>
      </c>
      <c r="O120" s="334">
        <v>57.326157500000001</v>
      </c>
      <c r="P120" s="334">
        <v>53.776689000000005</v>
      </c>
      <c r="Q120" s="228">
        <f t="shared" si="13"/>
        <v>0.93808291616266104</v>
      </c>
      <c r="R120" s="344">
        <f t="shared" si="14"/>
        <v>5.5991343115231684E-2</v>
      </c>
      <c r="S120" s="344">
        <f t="shared" si="15"/>
        <v>0.1144416062667396</v>
      </c>
      <c r="T120" s="228">
        <v>1</v>
      </c>
      <c r="U120" s="228"/>
    </row>
    <row r="121" spans="1:21" ht="15" customHeight="1" x14ac:dyDescent="0.25">
      <c r="A121" s="186">
        <v>118</v>
      </c>
      <c r="B121" s="185" t="s">
        <v>483</v>
      </c>
      <c r="C121" s="185" t="s">
        <v>822</v>
      </c>
      <c r="D121" s="185" t="s">
        <v>471</v>
      </c>
      <c r="E121" s="185" t="s">
        <v>1750</v>
      </c>
      <c r="F121" s="184" t="s">
        <v>1504</v>
      </c>
      <c r="G121" s="184">
        <v>432522204</v>
      </c>
      <c r="H121" s="7" t="s">
        <v>1243</v>
      </c>
      <c r="I121" s="7" t="s">
        <v>824</v>
      </c>
      <c r="J121" s="228" t="s">
        <v>803</v>
      </c>
      <c r="K121" s="334">
        <v>0</v>
      </c>
      <c r="L121" s="334">
        <v>1.048098</v>
      </c>
      <c r="M121" s="334">
        <v>0.69971578000000001</v>
      </c>
      <c r="N121" s="344">
        <f t="shared" si="12"/>
        <v>0.66760530026772313</v>
      </c>
      <c r="O121" s="334">
        <v>27.190920299999998</v>
      </c>
      <c r="P121" s="334">
        <v>28.364581699999999</v>
      </c>
      <c r="Q121" s="228">
        <f t="shared" si="13"/>
        <v>1.0431637247673444</v>
      </c>
      <c r="R121" s="344">
        <f t="shared" si="14"/>
        <v>0.33239469973227687</v>
      </c>
      <c r="S121" s="344">
        <f t="shared" si="15"/>
        <v>0.30357836829830054</v>
      </c>
      <c r="T121" s="228">
        <v>1</v>
      </c>
      <c r="U121" s="228"/>
    </row>
    <row r="122" spans="1:21" ht="15" customHeight="1" x14ac:dyDescent="0.25">
      <c r="A122" s="186">
        <v>119</v>
      </c>
      <c r="B122" s="185" t="s">
        <v>483</v>
      </c>
      <c r="C122" s="185" t="s">
        <v>822</v>
      </c>
      <c r="D122" s="185" t="s">
        <v>471</v>
      </c>
      <c r="E122" s="185" t="s">
        <v>1750</v>
      </c>
      <c r="F122" s="184" t="s">
        <v>879</v>
      </c>
      <c r="G122" s="184">
        <v>432522305</v>
      </c>
      <c r="H122" s="7" t="s">
        <v>1371</v>
      </c>
      <c r="I122" s="7" t="s">
        <v>824</v>
      </c>
      <c r="J122" s="228" t="s">
        <v>803</v>
      </c>
      <c r="K122" s="334">
        <v>0</v>
      </c>
      <c r="L122" s="334">
        <v>0.80977500000000002</v>
      </c>
      <c r="M122" s="334">
        <v>0.57773630000000009</v>
      </c>
      <c r="N122" s="344">
        <f t="shared" si="12"/>
        <v>0.71345287271155577</v>
      </c>
      <c r="O122" s="334">
        <v>19.292698099999999</v>
      </c>
      <c r="P122" s="334">
        <v>19.159178600000001</v>
      </c>
      <c r="Q122" s="228">
        <f t="shared" si="13"/>
        <v>0.99307927282602326</v>
      </c>
      <c r="R122" s="344">
        <f t="shared" si="14"/>
        <v>0.28654712728844423</v>
      </c>
      <c r="S122" s="344">
        <f t="shared" si="15"/>
        <v>0.29148473997197089</v>
      </c>
      <c r="T122" s="228">
        <v>1</v>
      </c>
      <c r="U122" s="228"/>
    </row>
    <row r="123" spans="1:21" ht="15" customHeight="1" x14ac:dyDescent="0.25">
      <c r="A123" s="186">
        <v>120</v>
      </c>
      <c r="B123" s="185" t="s">
        <v>483</v>
      </c>
      <c r="C123" s="185" t="s">
        <v>822</v>
      </c>
      <c r="D123" s="185" t="s">
        <v>471</v>
      </c>
      <c r="E123" s="185" t="s">
        <v>1750</v>
      </c>
      <c r="F123" s="184" t="s">
        <v>1506</v>
      </c>
      <c r="G123" s="184">
        <v>432523503</v>
      </c>
      <c r="H123" s="7" t="s">
        <v>1367</v>
      </c>
      <c r="I123" s="7" t="s">
        <v>824</v>
      </c>
      <c r="J123" s="228" t="s">
        <v>803</v>
      </c>
      <c r="K123" s="334">
        <v>0</v>
      </c>
      <c r="L123" s="334">
        <v>1.8406800000000001</v>
      </c>
      <c r="M123" s="334">
        <v>1.4847280600000001</v>
      </c>
      <c r="N123" s="344">
        <f t="shared" si="12"/>
        <v>0.80661932546667536</v>
      </c>
      <c r="O123" s="334">
        <v>77.383989600000007</v>
      </c>
      <c r="P123" s="334">
        <v>66.099780800000005</v>
      </c>
      <c r="Q123" s="228">
        <f t="shared" si="13"/>
        <v>0.85417902516620825</v>
      </c>
      <c r="R123" s="344">
        <f t="shared" si="14"/>
        <v>0.19338067453332464</v>
      </c>
      <c r="S123" s="344">
        <f t="shared" si="15"/>
        <v>0.31100269089265076</v>
      </c>
      <c r="T123" s="228">
        <v>1</v>
      </c>
      <c r="U123" s="228"/>
    </row>
    <row r="124" spans="1:21" ht="15" customHeight="1" x14ac:dyDescent="0.25">
      <c r="A124" s="186">
        <v>121</v>
      </c>
      <c r="B124" s="185" t="s">
        <v>483</v>
      </c>
      <c r="C124" s="185" t="s">
        <v>822</v>
      </c>
      <c r="D124" s="185" t="s">
        <v>471</v>
      </c>
      <c r="E124" s="185" t="s">
        <v>1750</v>
      </c>
      <c r="F124" s="184" t="s">
        <v>1506</v>
      </c>
      <c r="G124" s="184">
        <v>432523502</v>
      </c>
      <c r="H124" s="7" t="s">
        <v>880</v>
      </c>
      <c r="I124" s="7" t="s">
        <v>824</v>
      </c>
      <c r="J124" s="228" t="s">
        <v>803</v>
      </c>
      <c r="K124" s="334">
        <v>0</v>
      </c>
      <c r="L124" s="334">
        <v>1.6002400000000001</v>
      </c>
      <c r="M124" s="334">
        <v>1.2780480000000001</v>
      </c>
      <c r="N124" s="344">
        <f t="shared" si="12"/>
        <v>0.79866020096985446</v>
      </c>
      <c r="O124" s="334">
        <v>62.582156300000001</v>
      </c>
      <c r="P124" s="334">
        <v>57.423484500000001</v>
      </c>
      <c r="Q124" s="228">
        <f t="shared" si="13"/>
        <v>0.91756960601883253</v>
      </c>
      <c r="R124" s="344">
        <f t="shared" si="14"/>
        <v>0.20133979903014554</v>
      </c>
      <c r="S124" s="344">
        <f t="shared" si="15"/>
        <v>0.26717367405316905</v>
      </c>
      <c r="T124" s="228">
        <v>1</v>
      </c>
      <c r="U124" s="228"/>
    </row>
    <row r="125" spans="1:21" ht="15" customHeight="1" x14ac:dyDescent="0.25">
      <c r="A125" s="186">
        <v>122</v>
      </c>
      <c r="B125" s="185" t="s">
        <v>483</v>
      </c>
      <c r="C125" s="185" t="s">
        <v>822</v>
      </c>
      <c r="D125" s="185" t="s">
        <v>471</v>
      </c>
      <c r="E125" s="185" t="s">
        <v>1751</v>
      </c>
      <c r="F125" s="184" t="s">
        <v>1507</v>
      </c>
      <c r="G125" s="184">
        <v>432531204</v>
      </c>
      <c r="H125" s="7" t="s">
        <v>1100</v>
      </c>
      <c r="I125" s="7" t="s">
        <v>824</v>
      </c>
      <c r="J125" s="228" t="s">
        <v>803</v>
      </c>
      <c r="K125" s="334">
        <v>0</v>
      </c>
      <c r="L125" s="334">
        <v>0.49883</v>
      </c>
      <c r="M125" s="334">
        <v>0.34045485999999997</v>
      </c>
      <c r="N125" s="344">
        <f t="shared" si="12"/>
        <v>0.68250678587895675</v>
      </c>
      <c r="O125" s="334">
        <v>17.51746</v>
      </c>
      <c r="P125" s="334">
        <v>15.6259503</v>
      </c>
      <c r="Q125" s="228">
        <f t="shared" si="13"/>
        <v>0.89202146315732989</v>
      </c>
      <c r="R125" s="344">
        <f t="shared" si="14"/>
        <v>0.31749321412104325</v>
      </c>
      <c r="S125" s="344">
        <f t="shared" si="15"/>
        <v>0.39118929824544657</v>
      </c>
      <c r="T125" s="228">
        <v>1</v>
      </c>
      <c r="U125" s="228"/>
    </row>
    <row r="126" spans="1:21" ht="15" customHeight="1" x14ac:dyDescent="0.25">
      <c r="A126" s="186">
        <v>123</v>
      </c>
      <c r="B126" s="185" t="s">
        <v>483</v>
      </c>
      <c r="C126" s="185" t="s">
        <v>822</v>
      </c>
      <c r="D126" s="185" t="s">
        <v>471</v>
      </c>
      <c r="E126" s="185" t="s">
        <v>1751</v>
      </c>
      <c r="F126" s="184" t="s">
        <v>1507</v>
      </c>
      <c r="G126" s="184">
        <v>432531202</v>
      </c>
      <c r="H126" s="7" t="s">
        <v>1854</v>
      </c>
      <c r="I126" s="7" t="s">
        <v>824</v>
      </c>
      <c r="J126" s="228" t="s">
        <v>803</v>
      </c>
      <c r="K126" s="334">
        <v>0</v>
      </c>
      <c r="L126" s="334">
        <v>0.35283999999999999</v>
      </c>
      <c r="M126" s="334">
        <v>0.276335</v>
      </c>
      <c r="N126" s="344">
        <f t="shared" si="12"/>
        <v>0.78317367645391678</v>
      </c>
      <c r="O126" s="334">
        <v>15.655710900000001</v>
      </c>
      <c r="P126" s="334">
        <v>18.861335700000001</v>
      </c>
      <c r="Q126" s="228">
        <f t="shared" si="13"/>
        <v>1.2047575367529302</v>
      </c>
      <c r="R126" s="344">
        <f t="shared" si="14"/>
        <v>0.21682632354608322</v>
      </c>
      <c r="S126" s="344">
        <f t="shared" si="15"/>
        <v>5.6465610705642932E-2</v>
      </c>
      <c r="T126" s="228">
        <v>1</v>
      </c>
      <c r="U126" s="228"/>
    </row>
    <row r="127" spans="1:21" ht="15" customHeight="1" x14ac:dyDescent="0.25">
      <c r="A127" s="186">
        <v>124</v>
      </c>
      <c r="B127" s="185" t="s">
        <v>483</v>
      </c>
      <c r="C127" s="185" t="s">
        <v>822</v>
      </c>
      <c r="D127" s="185" t="s">
        <v>471</v>
      </c>
      <c r="E127" s="185" t="s">
        <v>1751</v>
      </c>
      <c r="F127" s="184" t="s">
        <v>1507</v>
      </c>
      <c r="G127" s="184">
        <v>432531201</v>
      </c>
      <c r="H127" s="7" t="s">
        <v>1318</v>
      </c>
      <c r="I127" s="7" t="s">
        <v>824</v>
      </c>
      <c r="J127" s="228" t="s">
        <v>803</v>
      </c>
      <c r="K127" s="334">
        <v>0</v>
      </c>
      <c r="L127" s="334">
        <v>1.0555399999999999</v>
      </c>
      <c r="M127" s="334">
        <v>0.81600013000000005</v>
      </c>
      <c r="N127" s="344">
        <f t="shared" si="12"/>
        <v>0.77306414726111761</v>
      </c>
      <c r="O127" s="334">
        <v>31.427757700000001</v>
      </c>
      <c r="P127" s="334">
        <v>33.8395078</v>
      </c>
      <c r="Q127" s="228">
        <f t="shared" si="13"/>
        <v>1.0767394900718608</v>
      </c>
      <c r="R127" s="344">
        <f t="shared" si="14"/>
        <v>0.22693585273888239</v>
      </c>
      <c r="S127" s="344">
        <f t="shared" si="15"/>
        <v>0.1676113042852263</v>
      </c>
      <c r="T127" s="228">
        <v>1</v>
      </c>
      <c r="U127" s="228"/>
    </row>
    <row r="128" spans="1:21" ht="15" customHeight="1" x14ac:dyDescent="0.25">
      <c r="A128" s="186">
        <v>125</v>
      </c>
      <c r="B128" s="185" t="s">
        <v>483</v>
      </c>
      <c r="C128" s="185" t="s">
        <v>822</v>
      </c>
      <c r="D128" s="185" t="s">
        <v>471</v>
      </c>
      <c r="E128" s="185" t="s">
        <v>1751</v>
      </c>
      <c r="F128" s="184" t="s">
        <v>1508</v>
      </c>
      <c r="G128" s="184">
        <v>432531401</v>
      </c>
      <c r="H128" s="7" t="s">
        <v>887</v>
      </c>
      <c r="I128" s="7" t="s">
        <v>824</v>
      </c>
      <c r="J128" s="228" t="s">
        <v>803</v>
      </c>
      <c r="K128" s="334">
        <v>0</v>
      </c>
      <c r="L128" s="334">
        <v>0.91785000000000005</v>
      </c>
      <c r="M128" s="334">
        <v>0.87056513999999996</v>
      </c>
      <c r="N128" s="344">
        <f t="shared" si="12"/>
        <v>0.94848302010132368</v>
      </c>
      <c r="O128" s="334">
        <v>33.340480499999998</v>
      </c>
      <c r="P128" s="334">
        <v>32.968857400000005</v>
      </c>
      <c r="Q128" s="228">
        <f t="shared" si="13"/>
        <v>0.98885369693457192</v>
      </c>
      <c r="R128" s="344">
        <f t="shared" si="14"/>
        <v>5.1516979898676318E-2</v>
      </c>
      <c r="S128" s="344">
        <f t="shared" si="15"/>
        <v>6.2089059093138221E-2</v>
      </c>
      <c r="T128" s="228">
        <v>1</v>
      </c>
      <c r="U128" s="228"/>
    </row>
    <row r="129" spans="1:21" ht="15" customHeight="1" x14ac:dyDescent="0.25">
      <c r="A129" s="186">
        <v>126</v>
      </c>
      <c r="B129" s="185" t="s">
        <v>483</v>
      </c>
      <c r="C129" s="185" t="s">
        <v>822</v>
      </c>
      <c r="D129" s="185" t="s">
        <v>471</v>
      </c>
      <c r="E129" s="185" t="s">
        <v>1751</v>
      </c>
      <c r="F129" s="184" t="s">
        <v>1507</v>
      </c>
      <c r="G129" s="184">
        <v>432531203</v>
      </c>
      <c r="H129" s="7" t="s">
        <v>1099</v>
      </c>
      <c r="I129" s="7" t="s">
        <v>824</v>
      </c>
      <c r="J129" s="228" t="s">
        <v>803</v>
      </c>
      <c r="K129" s="334">
        <v>0</v>
      </c>
      <c r="L129" s="334">
        <v>0.56781000000000004</v>
      </c>
      <c r="M129" s="334">
        <v>0.46797407000000002</v>
      </c>
      <c r="N129" s="344">
        <f t="shared" si="12"/>
        <v>0.82417370247089694</v>
      </c>
      <c r="O129" s="334">
        <v>24.370921499999998</v>
      </c>
      <c r="P129" s="334">
        <v>24.026101300000001</v>
      </c>
      <c r="Q129" s="228">
        <f t="shared" si="13"/>
        <v>0.98585116282944008</v>
      </c>
      <c r="R129" s="344">
        <f t="shared" si="14"/>
        <v>0.17582629752910306</v>
      </c>
      <c r="S129" s="344">
        <f t="shared" si="15"/>
        <v>0.18748739704562123</v>
      </c>
      <c r="T129" s="228">
        <v>1</v>
      </c>
      <c r="U129" s="228"/>
    </row>
    <row r="130" spans="1:21" ht="15" customHeight="1" x14ac:dyDescent="0.25">
      <c r="A130" s="186">
        <v>127</v>
      </c>
      <c r="B130" s="185" t="s">
        <v>483</v>
      </c>
      <c r="C130" s="185" t="s">
        <v>822</v>
      </c>
      <c r="D130" s="185" t="s">
        <v>471</v>
      </c>
      <c r="E130" s="185" t="s">
        <v>1751</v>
      </c>
      <c r="F130" s="184" t="s">
        <v>1508</v>
      </c>
      <c r="G130" s="184">
        <v>432531406</v>
      </c>
      <c r="H130" s="7" t="s">
        <v>1011</v>
      </c>
      <c r="I130" s="7" t="s">
        <v>824</v>
      </c>
      <c r="J130" s="228" t="s">
        <v>803</v>
      </c>
      <c r="K130" s="334">
        <v>0</v>
      </c>
      <c r="L130" s="334">
        <v>1.06464</v>
      </c>
      <c r="M130" s="334">
        <v>0.87642965000000006</v>
      </c>
      <c r="N130" s="344">
        <f t="shared" si="12"/>
        <v>0.82321690900210398</v>
      </c>
      <c r="O130" s="334">
        <v>28.239797000000003</v>
      </c>
      <c r="P130" s="334">
        <v>32.9146438</v>
      </c>
      <c r="Q130" s="228">
        <f t="shared" si="13"/>
        <v>1.1655410908229971</v>
      </c>
      <c r="R130" s="344">
        <f t="shared" si="14"/>
        <v>0.17678309099789602</v>
      </c>
      <c r="S130" s="344">
        <f t="shared" si="15"/>
        <v>4.0506865897751765E-2</v>
      </c>
      <c r="T130" s="228">
        <v>1</v>
      </c>
      <c r="U130" s="228"/>
    </row>
    <row r="131" spans="1:21" ht="15" customHeight="1" x14ac:dyDescent="0.25">
      <c r="A131" s="186">
        <v>128</v>
      </c>
      <c r="B131" s="185" t="s">
        <v>483</v>
      </c>
      <c r="C131" s="185" t="s">
        <v>822</v>
      </c>
      <c r="D131" s="185" t="s">
        <v>471</v>
      </c>
      <c r="E131" s="185" t="s">
        <v>1751</v>
      </c>
      <c r="F131" s="184" t="s">
        <v>1508</v>
      </c>
      <c r="G131" s="184">
        <v>432531405</v>
      </c>
      <c r="H131" s="7" t="s">
        <v>1370</v>
      </c>
      <c r="I131" s="7" t="s">
        <v>824</v>
      </c>
      <c r="J131" s="228" t="s">
        <v>803</v>
      </c>
      <c r="K131" s="334">
        <v>0</v>
      </c>
      <c r="L131" s="334">
        <v>1.96428</v>
      </c>
      <c r="M131" s="334">
        <v>1.1857680700000002</v>
      </c>
      <c r="N131" s="344">
        <f t="shared" si="12"/>
        <v>0.60366550084509341</v>
      </c>
      <c r="O131" s="334">
        <v>62.223570599999995</v>
      </c>
      <c r="P131" s="334">
        <v>59.048072500000004</v>
      </c>
      <c r="Q131" s="228">
        <f t="shared" si="13"/>
        <v>0.94896631502532269</v>
      </c>
      <c r="R131" s="344">
        <f t="shared" si="14"/>
        <v>0.39633449915490659</v>
      </c>
      <c r="S131" s="344">
        <f t="shared" si="15"/>
        <v>0.42714177415511589</v>
      </c>
      <c r="T131" s="228">
        <v>1</v>
      </c>
      <c r="U131" s="228"/>
    </row>
    <row r="132" spans="1:21" ht="15" customHeight="1" x14ac:dyDescent="0.25">
      <c r="A132" s="186">
        <v>129</v>
      </c>
      <c r="B132" s="185" t="s">
        <v>483</v>
      </c>
      <c r="C132" s="185" t="s">
        <v>822</v>
      </c>
      <c r="D132" s="185" t="s">
        <v>471</v>
      </c>
      <c r="E132" s="185" t="s">
        <v>1751</v>
      </c>
      <c r="F132" s="184" t="s">
        <v>1509</v>
      </c>
      <c r="G132" s="184">
        <v>432532103</v>
      </c>
      <c r="H132" s="7" t="s">
        <v>885</v>
      </c>
      <c r="I132" s="7" t="s">
        <v>824</v>
      </c>
      <c r="J132" s="228" t="s">
        <v>803</v>
      </c>
      <c r="K132" s="334">
        <v>0</v>
      </c>
      <c r="L132" s="334">
        <v>0.42527999999999999</v>
      </c>
      <c r="M132" s="334">
        <v>0.30069315000000002</v>
      </c>
      <c r="N132" s="344">
        <f t="shared" si="12"/>
        <v>0.7070474746049662</v>
      </c>
      <c r="O132" s="334">
        <v>11.749379899999999</v>
      </c>
      <c r="P132" s="334">
        <v>12.3140961</v>
      </c>
      <c r="Q132" s="228">
        <f t="shared" si="13"/>
        <v>1.0480634897165935</v>
      </c>
      <c r="R132" s="344">
        <f t="shared" si="14"/>
        <v>0.2929525253950338</v>
      </c>
      <c r="S132" s="344">
        <f t="shared" si="15"/>
        <v>0.25896935637021468</v>
      </c>
      <c r="T132" s="228">
        <v>1</v>
      </c>
      <c r="U132" s="228"/>
    </row>
    <row r="133" spans="1:21" ht="15" customHeight="1" x14ac:dyDescent="0.25">
      <c r="A133" s="186">
        <v>130</v>
      </c>
      <c r="B133" s="185" t="s">
        <v>483</v>
      </c>
      <c r="C133" s="185" t="s">
        <v>822</v>
      </c>
      <c r="D133" s="185" t="s">
        <v>471</v>
      </c>
      <c r="E133" s="185" t="s">
        <v>1751</v>
      </c>
      <c r="F133" s="184" t="s">
        <v>1509</v>
      </c>
      <c r="G133" s="184">
        <v>432532101</v>
      </c>
      <c r="H133" s="7" t="s">
        <v>1101</v>
      </c>
      <c r="I133" s="7" t="s">
        <v>824</v>
      </c>
      <c r="J133" s="228" t="s">
        <v>803</v>
      </c>
      <c r="K133" s="334">
        <v>0</v>
      </c>
      <c r="L133" s="334">
        <v>0.88038000000000005</v>
      </c>
      <c r="M133" s="334">
        <v>0.79996959000000001</v>
      </c>
      <c r="N133" s="344">
        <f t="shared" si="12"/>
        <v>0.9086639746473113</v>
      </c>
      <c r="O133" s="334">
        <v>48.944567300000003</v>
      </c>
      <c r="P133" s="334">
        <v>48.676439600000002</v>
      </c>
      <c r="Q133" s="228">
        <f t="shared" si="13"/>
        <v>0.99452180875649498</v>
      </c>
      <c r="R133" s="344">
        <f t="shared" si="14"/>
        <v>9.1336025352688699E-2</v>
      </c>
      <c r="S133" s="344">
        <f t="shared" si="15"/>
        <v>9.6313860381890049E-2</v>
      </c>
      <c r="T133" s="228">
        <v>1</v>
      </c>
      <c r="U133" s="228"/>
    </row>
    <row r="134" spans="1:21" ht="15" customHeight="1" x14ac:dyDescent="0.25">
      <c r="A134" s="186">
        <v>131</v>
      </c>
      <c r="B134" s="185" t="s">
        <v>483</v>
      </c>
      <c r="C134" s="185" t="s">
        <v>822</v>
      </c>
      <c r="D134" s="185" t="s">
        <v>471</v>
      </c>
      <c r="E134" s="185" t="s">
        <v>1752</v>
      </c>
      <c r="F134" s="184" t="s">
        <v>1511</v>
      </c>
      <c r="G134" s="184">
        <v>432541502</v>
      </c>
      <c r="H134" s="7" t="s">
        <v>872</v>
      </c>
      <c r="I134" s="7" t="s">
        <v>824</v>
      </c>
      <c r="J134" s="228" t="s">
        <v>803</v>
      </c>
      <c r="K134" s="334">
        <v>0</v>
      </c>
      <c r="L134" s="334">
        <v>1.0488500000000001</v>
      </c>
      <c r="M134" s="334">
        <v>0.7746836800000001</v>
      </c>
      <c r="N134" s="344">
        <f t="shared" si="12"/>
        <v>0.7386029270153025</v>
      </c>
      <c r="O134" s="334">
        <v>28.850472799999999</v>
      </c>
      <c r="P134" s="334">
        <v>30.379253500000001</v>
      </c>
      <c r="Q134" s="228">
        <f t="shared" si="13"/>
        <v>1.0529897971030826</v>
      </c>
      <c r="R134" s="344">
        <f t="shared" si="14"/>
        <v>0.2613970729846975</v>
      </c>
      <c r="S134" s="344">
        <f t="shared" si="15"/>
        <v>0.22225865374241371</v>
      </c>
      <c r="T134" s="228">
        <v>1</v>
      </c>
      <c r="U134" s="228"/>
    </row>
    <row r="135" spans="1:21" ht="15" customHeight="1" x14ac:dyDescent="0.25">
      <c r="A135" s="186">
        <v>132</v>
      </c>
      <c r="B135" s="185" t="s">
        <v>483</v>
      </c>
      <c r="C135" s="185" t="s">
        <v>822</v>
      </c>
      <c r="D135" s="185" t="s">
        <v>471</v>
      </c>
      <c r="E135" s="185" t="s">
        <v>1752</v>
      </c>
      <c r="F135" s="184" t="s">
        <v>1221</v>
      </c>
      <c r="G135" s="184">
        <v>432541403</v>
      </c>
      <c r="H135" s="7" t="s">
        <v>1790</v>
      </c>
      <c r="I135" s="7" t="s">
        <v>824</v>
      </c>
      <c r="J135" s="228" t="s">
        <v>803</v>
      </c>
      <c r="K135" s="334">
        <v>0</v>
      </c>
      <c r="L135" s="334">
        <v>1.0763199999999999</v>
      </c>
      <c r="M135" s="334">
        <v>0.88540017000000004</v>
      </c>
      <c r="N135" s="344">
        <f t="shared" si="12"/>
        <v>0.82261796677568022</v>
      </c>
      <c r="O135" s="334">
        <v>50.499572899999997</v>
      </c>
      <c r="P135" s="334">
        <v>43.479141900000002</v>
      </c>
      <c r="Q135" s="228">
        <f t="shared" si="13"/>
        <v>0.86098038860839565</v>
      </c>
      <c r="R135" s="344">
        <f t="shared" si="14"/>
        <v>0.17738203322431978</v>
      </c>
      <c r="S135" s="344">
        <f t="shared" si="15"/>
        <v>0.29174206328922658</v>
      </c>
      <c r="T135" s="228">
        <v>1</v>
      </c>
      <c r="U135" s="228"/>
    </row>
    <row r="136" spans="1:21" ht="15" customHeight="1" x14ac:dyDescent="0.25">
      <c r="A136" s="186">
        <v>133</v>
      </c>
      <c r="B136" s="185" t="s">
        <v>483</v>
      </c>
      <c r="C136" s="185" t="s">
        <v>822</v>
      </c>
      <c r="D136" s="185" t="s">
        <v>471</v>
      </c>
      <c r="E136" s="185" t="s">
        <v>1752</v>
      </c>
      <c r="F136" s="184" t="s">
        <v>1511</v>
      </c>
      <c r="G136" s="184">
        <v>432541503</v>
      </c>
      <c r="H136" s="7" t="s">
        <v>1245</v>
      </c>
      <c r="I136" s="7" t="s">
        <v>824</v>
      </c>
      <c r="J136" s="228" t="s">
        <v>803</v>
      </c>
      <c r="K136" s="334">
        <v>0</v>
      </c>
      <c r="L136" s="334">
        <v>0.63087000000000004</v>
      </c>
      <c r="M136" s="334">
        <v>0.48705619</v>
      </c>
      <c r="N136" s="344">
        <f t="shared" si="12"/>
        <v>0.77203891451487627</v>
      </c>
      <c r="O136" s="334">
        <v>18.270360800000002</v>
      </c>
      <c r="P136" s="334">
        <v>17.9989919</v>
      </c>
      <c r="Q136" s="228">
        <f t="shared" si="13"/>
        <v>0.98514704208796999</v>
      </c>
      <c r="R136" s="344">
        <f t="shared" si="14"/>
        <v>0.22796108548512373</v>
      </c>
      <c r="S136" s="344">
        <f t="shared" si="15"/>
        <v>0.2394281469888625</v>
      </c>
      <c r="T136" s="228">
        <v>1</v>
      </c>
      <c r="U136" s="228"/>
    </row>
    <row r="137" spans="1:21" ht="15" customHeight="1" x14ac:dyDescent="0.25">
      <c r="A137" s="186">
        <v>134</v>
      </c>
      <c r="B137" s="185" t="s">
        <v>483</v>
      </c>
      <c r="C137" s="185" t="s">
        <v>822</v>
      </c>
      <c r="D137" s="185" t="s">
        <v>471</v>
      </c>
      <c r="E137" s="185" t="s">
        <v>1752</v>
      </c>
      <c r="F137" s="184" t="s">
        <v>1221</v>
      </c>
      <c r="G137" s="184">
        <v>432541404</v>
      </c>
      <c r="H137" s="7" t="s">
        <v>1372</v>
      </c>
      <c r="I137" s="7" t="s">
        <v>824</v>
      </c>
      <c r="J137" s="228" t="s">
        <v>803</v>
      </c>
      <c r="K137" s="334">
        <v>0</v>
      </c>
      <c r="L137" s="334">
        <v>0.78947000000000001</v>
      </c>
      <c r="M137" s="334">
        <v>0.66507954000000002</v>
      </c>
      <c r="N137" s="344">
        <f t="shared" si="12"/>
        <v>0.84243801537740515</v>
      </c>
      <c r="O137" s="334">
        <v>25.9653831</v>
      </c>
      <c r="P137" s="334">
        <v>24.6487275</v>
      </c>
      <c r="Q137" s="228">
        <f t="shared" si="13"/>
        <v>0.94929188624218674</v>
      </c>
      <c r="R137" s="344">
        <f t="shared" si="14"/>
        <v>0.15756198462259485</v>
      </c>
      <c r="S137" s="344">
        <f t="shared" si="15"/>
        <v>0.20028042734025875</v>
      </c>
      <c r="T137" s="228">
        <v>1</v>
      </c>
      <c r="U137" s="228"/>
    </row>
    <row r="138" spans="1:21" ht="15" customHeight="1" x14ac:dyDescent="0.25">
      <c r="A138" s="186">
        <v>135</v>
      </c>
      <c r="B138" s="185" t="s">
        <v>483</v>
      </c>
      <c r="C138" s="185" t="s">
        <v>822</v>
      </c>
      <c r="D138" s="185" t="s">
        <v>471</v>
      </c>
      <c r="E138" s="185" t="s">
        <v>1752</v>
      </c>
      <c r="F138" s="184" t="s">
        <v>1221</v>
      </c>
      <c r="G138" s="184">
        <v>432541405</v>
      </c>
      <c r="H138" s="7" t="s">
        <v>1244</v>
      </c>
      <c r="I138" s="7" t="s">
        <v>824</v>
      </c>
      <c r="J138" s="228" t="s">
        <v>803</v>
      </c>
      <c r="K138" s="334">
        <v>0</v>
      </c>
      <c r="L138" s="334">
        <v>0.26462999999999998</v>
      </c>
      <c r="M138" s="334">
        <v>0.18956302</v>
      </c>
      <c r="N138" s="344">
        <f t="shared" si="12"/>
        <v>0.71633231304084954</v>
      </c>
      <c r="O138" s="334">
        <v>5.7936360999999996</v>
      </c>
      <c r="P138" s="334">
        <v>6.5304730000000006</v>
      </c>
      <c r="Q138" s="228">
        <f t="shared" si="13"/>
        <v>1.1271803902216091</v>
      </c>
      <c r="R138" s="344">
        <f t="shared" si="14"/>
        <v>0.28366768695915046</v>
      </c>
      <c r="S138" s="344">
        <f t="shared" si="15"/>
        <v>0.19256426385826741</v>
      </c>
      <c r="T138" s="228">
        <v>1</v>
      </c>
      <c r="U138" s="228"/>
    </row>
    <row r="139" spans="1:21" ht="15" customHeight="1" x14ac:dyDescent="0.25">
      <c r="A139" s="186">
        <v>136</v>
      </c>
      <c r="B139" s="185" t="s">
        <v>483</v>
      </c>
      <c r="C139" s="185" t="s">
        <v>822</v>
      </c>
      <c r="D139" s="185" t="s">
        <v>471</v>
      </c>
      <c r="E139" s="185" t="s">
        <v>1752</v>
      </c>
      <c r="F139" s="184" t="s">
        <v>881</v>
      </c>
      <c r="G139" s="184">
        <v>432542201</v>
      </c>
      <c r="H139" s="7" t="s">
        <v>1246</v>
      </c>
      <c r="I139" s="7" t="s">
        <v>824</v>
      </c>
      <c r="J139" s="228" t="s">
        <v>803</v>
      </c>
      <c r="K139" s="334">
        <v>0</v>
      </c>
      <c r="L139" s="334">
        <v>1.34396</v>
      </c>
      <c r="M139" s="334">
        <v>1.0637343400000001</v>
      </c>
      <c r="N139" s="344">
        <f t="shared" si="12"/>
        <v>0.79149255930236029</v>
      </c>
      <c r="O139" s="334">
        <v>47.3921232</v>
      </c>
      <c r="P139" s="334">
        <v>43.607079299999995</v>
      </c>
      <c r="Q139" s="228">
        <f t="shared" si="13"/>
        <v>0.92013348116887062</v>
      </c>
      <c r="R139" s="344">
        <f t="shared" si="14"/>
        <v>0.20850744069763971</v>
      </c>
      <c r="S139" s="344">
        <f t="shared" si="15"/>
        <v>0.27172119608986045</v>
      </c>
      <c r="T139" s="228">
        <v>1</v>
      </c>
      <c r="U139" s="228"/>
    </row>
    <row r="140" spans="1:21" ht="15" customHeight="1" x14ac:dyDescent="0.25">
      <c r="A140" s="186">
        <v>137</v>
      </c>
      <c r="B140" s="185" t="s">
        <v>483</v>
      </c>
      <c r="C140" s="185" t="s">
        <v>822</v>
      </c>
      <c r="D140" s="185" t="s">
        <v>471</v>
      </c>
      <c r="E140" s="185" t="s">
        <v>1752</v>
      </c>
      <c r="F140" s="184" t="s">
        <v>881</v>
      </c>
      <c r="G140" s="184">
        <v>432542202</v>
      </c>
      <c r="H140" s="7" t="s">
        <v>1373</v>
      </c>
      <c r="I140" s="7" t="s">
        <v>824</v>
      </c>
      <c r="J140" s="228" t="s">
        <v>803</v>
      </c>
      <c r="K140" s="334">
        <v>0</v>
      </c>
      <c r="L140" s="334">
        <v>0.85055000000000003</v>
      </c>
      <c r="M140" s="334">
        <v>0.63918732999999994</v>
      </c>
      <c r="N140" s="344">
        <f t="shared" si="12"/>
        <v>0.75149883016871422</v>
      </c>
      <c r="O140" s="334">
        <v>25.945518799999999</v>
      </c>
      <c r="P140" s="334">
        <v>24.432963599999997</v>
      </c>
      <c r="Q140" s="228">
        <f t="shared" si="13"/>
        <v>0.94170264192211872</v>
      </c>
      <c r="R140" s="344">
        <f t="shared" si="14"/>
        <v>0.24850116983128578</v>
      </c>
      <c r="S140" s="344">
        <f t="shared" si="15"/>
        <v>0.29231156622874022</v>
      </c>
      <c r="T140" s="228">
        <v>1</v>
      </c>
      <c r="U140" s="228"/>
    </row>
    <row r="141" spans="1:21" ht="15" customHeight="1" x14ac:dyDescent="0.25">
      <c r="A141" s="186">
        <v>138</v>
      </c>
      <c r="B141" s="185" t="s">
        <v>483</v>
      </c>
      <c r="C141" s="185" t="s">
        <v>822</v>
      </c>
      <c r="D141" s="185" t="s">
        <v>471</v>
      </c>
      <c r="E141" s="185" t="s">
        <v>1752</v>
      </c>
      <c r="F141" s="184" t="s">
        <v>881</v>
      </c>
      <c r="G141" s="184">
        <v>432542203</v>
      </c>
      <c r="H141" s="7" t="s">
        <v>881</v>
      </c>
      <c r="I141" s="7" t="s">
        <v>824</v>
      </c>
      <c r="J141" s="228" t="s">
        <v>803</v>
      </c>
      <c r="K141" s="334">
        <v>0</v>
      </c>
      <c r="L141" s="334">
        <v>1.65293</v>
      </c>
      <c r="M141" s="334">
        <v>1.3418358300000002</v>
      </c>
      <c r="N141" s="344">
        <f t="shared" si="12"/>
        <v>0.81179229005463038</v>
      </c>
      <c r="O141" s="334">
        <v>50.896009400000004</v>
      </c>
      <c r="P141" s="334">
        <v>54.383717400000002</v>
      </c>
      <c r="Q141" s="228">
        <f t="shared" si="13"/>
        <v>1.0685261583592838</v>
      </c>
      <c r="R141" s="344">
        <f t="shared" si="14"/>
        <v>0.18820770994536962</v>
      </c>
      <c r="S141" s="344">
        <f t="shared" si="15"/>
        <v>0.13257870292224039</v>
      </c>
      <c r="T141" s="228">
        <v>1</v>
      </c>
      <c r="U141" s="228"/>
    </row>
    <row r="142" spans="1:21" ht="15" customHeight="1" x14ac:dyDescent="0.25">
      <c r="A142" s="186">
        <v>139</v>
      </c>
      <c r="B142" s="185" t="s">
        <v>483</v>
      </c>
      <c r="C142" s="185" t="s">
        <v>822</v>
      </c>
      <c r="D142" s="185" t="s">
        <v>471</v>
      </c>
      <c r="E142" s="185" t="s">
        <v>1752</v>
      </c>
      <c r="F142" s="184" t="s">
        <v>882</v>
      </c>
      <c r="G142" s="184">
        <v>432543301</v>
      </c>
      <c r="H142" s="7" t="s">
        <v>883</v>
      </c>
      <c r="I142" s="7" t="s">
        <v>824</v>
      </c>
      <c r="J142" s="228" t="s">
        <v>803</v>
      </c>
      <c r="K142" s="334">
        <v>0</v>
      </c>
      <c r="L142" s="334">
        <v>1.85511</v>
      </c>
      <c r="M142" s="334">
        <v>1.82112805</v>
      </c>
      <c r="N142" s="344">
        <f t="shared" si="12"/>
        <v>0.9816819757318973</v>
      </c>
      <c r="O142" s="334">
        <v>92.982371199999989</v>
      </c>
      <c r="P142" s="334">
        <v>93.2138183</v>
      </c>
      <c r="Q142" s="228">
        <f t="shared" si="13"/>
        <v>1.0024891503304663</v>
      </c>
      <c r="R142" s="344">
        <f t="shared" si="14"/>
        <v>1.8318024268102695E-2</v>
      </c>
      <c r="S142" s="344">
        <f t="shared" si="15"/>
        <v>1.5874470253796846E-2</v>
      </c>
      <c r="T142" s="228">
        <v>1</v>
      </c>
      <c r="U142" s="228"/>
    </row>
    <row r="143" spans="1:21" ht="15" customHeight="1" x14ac:dyDescent="0.25">
      <c r="A143" s="186">
        <v>140</v>
      </c>
      <c r="B143" s="185" t="s">
        <v>483</v>
      </c>
      <c r="C143" s="185" t="s">
        <v>822</v>
      </c>
      <c r="D143" s="185" t="s">
        <v>471</v>
      </c>
      <c r="E143" s="185" t="s">
        <v>1752</v>
      </c>
      <c r="F143" s="184" t="s">
        <v>882</v>
      </c>
      <c r="G143" s="184">
        <v>432543304</v>
      </c>
      <c r="H143" s="7" t="s">
        <v>1855</v>
      </c>
      <c r="I143" s="7" t="s">
        <v>824</v>
      </c>
      <c r="J143" s="228" t="s">
        <v>803</v>
      </c>
      <c r="K143" s="334">
        <v>0</v>
      </c>
      <c r="L143" s="334">
        <v>0.75913200000000003</v>
      </c>
      <c r="M143" s="334">
        <v>0.45547078999999996</v>
      </c>
      <c r="N143" s="344">
        <f t="shared" si="12"/>
        <v>0.59998892155777905</v>
      </c>
      <c r="O143" s="334">
        <v>18.395531299999998</v>
      </c>
      <c r="P143" s="334">
        <v>18.351155600000002</v>
      </c>
      <c r="Q143" s="228">
        <f t="shared" si="13"/>
        <v>0.99758769131066105</v>
      </c>
      <c r="R143" s="344">
        <f t="shared" si="14"/>
        <v>0.40001107844222095</v>
      </c>
      <c r="S143" s="344">
        <f t="shared" si="15"/>
        <v>0.40145843693120187</v>
      </c>
      <c r="T143" s="228">
        <v>1</v>
      </c>
      <c r="U143" s="228"/>
    </row>
    <row r="144" spans="1:21" ht="15" customHeight="1" x14ac:dyDescent="0.25">
      <c r="A144" s="186">
        <v>141</v>
      </c>
      <c r="B144" s="185" t="s">
        <v>483</v>
      </c>
      <c r="C144" s="185" t="s">
        <v>822</v>
      </c>
      <c r="D144" s="185" t="s">
        <v>471</v>
      </c>
      <c r="E144" s="185" t="s">
        <v>1752</v>
      </c>
      <c r="F144" s="184" t="s">
        <v>882</v>
      </c>
      <c r="G144" s="184">
        <v>432543303</v>
      </c>
      <c r="H144" s="7" t="s">
        <v>1319</v>
      </c>
      <c r="I144" s="7" t="s">
        <v>824</v>
      </c>
      <c r="J144" s="228" t="s">
        <v>803</v>
      </c>
      <c r="K144" s="334">
        <v>0</v>
      </c>
      <c r="L144" s="334">
        <v>8.3519999999999997E-2</v>
      </c>
      <c r="M144" s="334">
        <v>7.4496649999999998E-2</v>
      </c>
      <c r="N144" s="344">
        <f t="shared" si="12"/>
        <v>0.8919618055555556</v>
      </c>
      <c r="O144" s="334">
        <v>3.2042833000000002</v>
      </c>
      <c r="P144" s="334">
        <v>2.7053973</v>
      </c>
      <c r="Q144" s="228">
        <f t="shared" si="13"/>
        <v>0.844306525580931</v>
      </c>
      <c r="R144" s="344">
        <f t="shared" si="14"/>
        <v>0.1080381944444444</v>
      </c>
      <c r="S144" s="344">
        <f t="shared" si="15"/>
        <v>0.24691082700049494</v>
      </c>
      <c r="T144" s="228">
        <v>1</v>
      </c>
      <c r="U144" s="228"/>
    </row>
    <row r="145" spans="1:21" ht="15" customHeight="1" x14ac:dyDescent="0.25">
      <c r="A145" s="186">
        <v>142</v>
      </c>
      <c r="B145" s="185" t="s">
        <v>483</v>
      </c>
      <c r="C145" s="185" t="s">
        <v>822</v>
      </c>
      <c r="D145" s="185" t="s">
        <v>471</v>
      </c>
      <c r="E145" s="185" t="s">
        <v>1752</v>
      </c>
      <c r="F145" s="184" t="s">
        <v>1098</v>
      </c>
      <c r="G145" s="184">
        <v>432544603</v>
      </c>
      <c r="H145" s="7" t="s">
        <v>1512</v>
      </c>
      <c r="I145" s="7" t="s">
        <v>824</v>
      </c>
      <c r="J145" s="228" t="s">
        <v>803</v>
      </c>
      <c r="K145" s="334">
        <v>0</v>
      </c>
      <c r="L145" s="334">
        <v>0.61246999999999996</v>
      </c>
      <c r="M145" s="334">
        <v>0.54980072000000002</v>
      </c>
      <c r="N145" s="344">
        <f t="shared" si="12"/>
        <v>0.89767779646350032</v>
      </c>
      <c r="O145" s="334">
        <v>17.7820058</v>
      </c>
      <c r="P145" s="334">
        <v>19.502214800000001</v>
      </c>
      <c r="Q145" s="228">
        <f t="shared" si="13"/>
        <v>1.0967387492360394</v>
      </c>
      <c r="R145" s="344">
        <f t="shared" si="14"/>
        <v>0.10232220353649968</v>
      </c>
      <c r="S145" s="344">
        <f t="shared" si="15"/>
        <v>1.548197628965664E-2</v>
      </c>
      <c r="T145" s="228">
        <v>1</v>
      </c>
      <c r="U145" s="228"/>
    </row>
    <row r="146" spans="1:21" ht="15" customHeight="1" x14ac:dyDescent="0.25">
      <c r="A146" s="186">
        <v>143</v>
      </c>
      <c r="B146" s="185" t="s">
        <v>483</v>
      </c>
      <c r="C146" s="185" t="s">
        <v>822</v>
      </c>
      <c r="D146" s="185" t="s">
        <v>471</v>
      </c>
      <c r="E146" s="185" t="s">
        <v>1752</v>
      </c>
      <c r="F146" s="184" t="s">
        <v>1856</v>
      </c>
      <c r="G146" s="184">
        <v>432544101</v>
      </c>
      <c r="H146" s="7" t="s">
        <v>1512</v>
      </c>
      <c r="I146" s="7" t="s">
        <v>824</v>
      </c>
      <c r="J146" s="228" t="s">
        <v>803</v>
      </c>
      <c r="K146" s="334">
        <v>0</v>
      </c>
      <c r="L146" s="334">
        <v>0.41311500000000001</v>
      </c>
      <c r="M146" s="334">
        <v>0.31992972999999997</v>
      </c>
      <c r="N146" s="344">
        <f t="shared" si="12"/>
        <v>0.77443261561550647</v>
      </c>
      <c r="O146" s="334">
        <v>9.1290653000000006</v>
      </c>
      <c r="P146" s="334">
        <v>11.6524117</v>
      </c>
      <c r="Q146" s="228">
        <f t="shared" si="13"/>
        <v>1.276407969170732</v>
      </c>
      <c r="R146" s="344">
        <f t="shared" si="14"/>
        <v>0.22556738438449353</v>
      </c>
      <c r="S146" s="344">
        <f t="shared" si="15"/>
        <v>1.1508037842633323E-2</v>
      </c>
      <c r="T146" s="228">
        <v>1</v>
      </c>
      <c r="U146" s="228"/>
    </row>
    <row r="147" spans="1:21" ht="15" customHeight="1" x14ac:dyDescent="0.25">
      <c r="A147" s="186">
        <v>144</v>
      </c>
      <c r="B147" s="185" t="s">
        <v>483</v>
      </c>
      <c r="C147" s="185" t="s">
        <v>822</v>
      </c>
      <c r="D147" s="185" t="s">
        <v>471</v>
      </c>
      <c r="E147" s="185" t="s">
        <v>1752</v>
      </c>
      <c r="F147" s="184" t="s">
        <v>1098</v>
      </c>
      <c r="G147" s="184">
        <v>432544602</v>
      </c>
      <c r="H147" s="7" t="s">
        <v>1098</v>
      </c>
      <c r="I147" s="7" t="s">
        <v>824</v>
      </c>
      <c r="J147" s="228" t="s">
        <v>803</v>
      </c>
      <c r="K147" s="334">
        <v>0</v>
      </c>
      <c r="L147" s="334">
        <v>0.72807999999999995</v>
      </c>
      <c r="M147" s="334">
        <v>0.64784781000000002</v>
      </c>
      <c r="N147" s="344">
        <f t="shared" si="12"/>
        <v>0.88980305735633458</v>
      </c>
      <c r="O147" s="334">
        <v>27.198168300000003</v>
      </c>
      <c r="P147" s="334">
        <v>26.411477099999999</v>
      </c>
      <c r="Q147" s="228">
        <f t="shared" si="13"/>
        <v>0.97107558158613194</v>
      </c>
      <c r="R147" s="344">
        <f t="shared" si="14"/>
        <v>0.11019694264366542</v>
      </c>
      <c r="S147" s="344">
        <f t="shared" si="15"/>
        <v>0.1359339785805791</v>
      </c>
      <c r="T147" s="228">
        <v>1</v>
      </c>
      <c r="U147" s="228"/>
    </row>
    <row r="148" spans="1:21" ht="15" customHeight="1" x14ac:dyDescent="0.25">
      <c r="A148" s="186">
        <v>145</v>
      </c>
      <c r="B148" s="185" t="s">
        <v>483</v>
      </c>
      <c r="C148" s="185" t="s">
        <v>822</v>
      </c>
      <c r="D148" s="185" t="s">
        <v>471</v>
      </c>
      <c r="E148" s="185" t="s">
        <v>1752</v>
      </c>
      <c r="F148" s="184" t="s">
        <v>1856</v>
      </c>
      <c r="G148" s="184">
        <v>432544102</v>
      </c>
      <c r="H148" s="7" t="s">
        <v>1119</v>
      </c>
      <c r="I148" s="7" t="s">
        <v>824</v>
      </c>
      <c r="J148" s="228" t="s">
        <v>803</v>
      </c>
      <c r="K148" s="334">
        <v>0</v>
      </c>
      <c r="L148" s="334">
        <v>0.28462500000000002</v>
      </c>
      <c r="M148" s="334">
        <v>0.22123775000000001</v>
      </c>
      <c r="N148" s="344">
        <f t="shared" si="12"/>
        <v>0.77729556433904257</v>
      </c>
      <c r="O148" s="334">
        <v>8.5598281000000007</v>
      </c>
      <c r="P148" s="334">
        <v>9.0312824000000003</v>
      </c>
      <c r="Q148" s="228">
        <f t="shared" si="13"/>
        <v>1.055077542970752</v>
      </c>
      <c r="R148" s="344">
        <f t="shared" si="14"/>
        <v>0.22270443566095743</v>
      </c>
      <c r="S148" s="344">
        <f t="shared" si="15"/>
        <v>0.17989290581509887</v>
      </c>
      <c r="T148" s="228">
        <v>1</v>
      </c>
      <c r="U148" s="228"/>
    </row>
    <row r="149" spans="1:21" ht="15" customHeight="1" x14ac:dyDescent="0.25">
      <c r="A149" s="186">
        <v>146</v>
      </c>
      <c r="B149" s="185" t="s">
        <v>483</v>
      </c>
      <c r="C149" s="185" t="s">
        <v>822</v>
      </c>
      <c r="D149" s="185" t="s">
        <v>471</v>
      </c>
      <c r="E149" s="185" t="s">
        <v>1752</v>
      </c>
      <c r="F149" s="184" t="s">
        <v>1098</v>
      </c>
      <c r="G149" s="184">
        <v>432544601</v>
      </c>
      <c r="H149" s="7" t="s">
        <v>1375</v>
      </c>
      <c r="I149" s="7" t="s">
        <v>824</v>
      </c>
      <c r="J149" s="228" t="s">
        <v>803</v>
      </c>
      <c r="K149" s="334">
        <v>0</v>
      </c>
      <c r="L149" s="334">
        <v>0.80426500000000001</v>
      </c>
      <c r="M149" s="334">
        <v>0.67730540000000006</v>
      </c>
      <c r="N149" s="344">
        <f t="shared" si="12"/>
        <v>0.84214208003580915</v>
      </c>
      <c r="O149" s="334">
        <v>23.404809199999999</v>
      </c>
      <c r="P149" s="334">
        <v>24.565629100000002</v>
      </c>
      <c r="Q149" s="228">
        <f t="shared" si="13"/>
        <v>1.0495974946892541</v>
      </c>
      <c r="R149" s="344">
        <f t="shared" si="14"/>
        <v>0.15785791996419085</v>
      </c>
      <c r="S149" s="344">
        <f t="shared" si="15"/>
        <v>0.11608978262201741</v>
      </c>
      <c r="T149" s="228">
        <v>1</v>
      </c>
      <c r="U149" s="228"/>
    </row>
    <row r="150" spans="1:21" ht="15" customHeight="1" x14ac:dyDescent="0.25">
      <c r="A150" s="186">
        <v>147</v>
      </c>
      <c r="B150" s="185" t="s">
        <v>483</v>
      </c>
      <c r="C150" s="185" t="s">
        <v>921</v>
      </c>
      <c r="D150" s="185" t="s">
        <v>732</v>
      </c>
      <c r="E150" s="185" t="s">
        <v>1753</v>
      </c>
      <c r="F150" s="184" t="s">
        <v>1322</v>
      </c>
      <c r="G150" s="184">
        <v>442111107</v>
      </c>
      <c r="H150" s="7" t="s">
        <v>1513</v>
      </c>
      <c r="I150" s="7" t="s">
        <v>825</v>
      </c>
      <c r="J150" s="228" t="s">
        <v>803</v>
      </c>
      <c r="K150" s="334">
        <v>0</v>
      </c>
      <c r="L150" s="334">
        <v>3.1375500000000001</v>
      </c>
      <c r="M150" s="334">
        <v>2.8271453799999997</v>
      </c>
      <c r="N150" s="344">
        <f t="shared" si="12"/>
        <v>0.90106783318194117</v>
      </c>
      <c r="O150" s="334">
        <v>159.58589509999999</v>
      </c>
      <c r="P150" s="334">
        <v>143.8753657</v>
      </c>
      <c r="Q150" s="228">
        <f t="shared" si="13"/>
        <v>0.90155439871327336</v>
      </c>
      <c r="R150" s="344">
        <f t="shared" si="14"/>
        <v>9.8932166818058831E-2</v>
      </c>
      <c r="S150" s="344">
        <f t="shared" si="15"/>
        <v>0.1876383314557829</v>
      </c>
      <c r="T150" s="228">
        <v>1</v>
      </c>
      <c r="U150" s="228"/>
    </row>
    <row r="151" spans="1:21" ht="15" customHeight="1" x14ac:dyDescent="0.25">
      <c r="A151" s="186">
        <v>148</v>
      </c>
      <c r="B151" s="185" t="s">
        <v>483</v>
      </c>
      <c r="C151" s="185" t="s">
        <v>921</v>
      </c>
      <c r="D151" s="185" t="s">
        <v>732</v>
      </c>
      <c r="E151" s="185" t="s">
        <v>1753</v>
      </c>
      <c r="F151" s="184" t="s">
        <v>1322</v>
      </c>
      <c r="G151" s="184">
        <v>442111106</v>
      </c>
      <c r="H151" s="7" t="s">
        <v>932</v>
      </c>
      <c r="I151" s="7" t="s">
        <v>825</v>
      </c>
      <c r="J151" s="228" t="s">
        <v>803</v>
      </c>
      <c r="K151" s="334">
        <v>0</v>
      </c>
      <c r="L151" s="334">
        <v>0.14192280000000002</v>
      </c>
      <c r="M151" s="334">
        <v>0.14185341999999984</v>
      </c>
      <c r="N151" s="344">
        <f t="shared" si="12"/>
        <v>0.99951114267756713</v>
      </c>
      <c r="O151" s="334">
        <v>10.378399</v>
      </c>
      <c r="P151" s="334">
        <v>10.378399</v>
      </c>
      <c r="Q151" s="228">
        <f t="shared" si="13"/>
        <v>1</v>
      </c>
      <c r="R151" s="344">
        <f t="shared" si="14"/>
        <v>4.8885732243286739E-4</v>
      </c>
      <c r="S151" s="344">
        <f t="shared" si="15"/>
        <v>4.8885732243286739E-4</v>
      </c>
      <c r="T151" s="228">
        <v>1</v>
      </c>
      <c r="U151" s="228"/>
    </row>
    <row r="152" spans="1:21" ht="15" customHeight="1" x14ac:dyDescent="0.25">
      <c r="A152" s="186">
        <v>149</v>
      </c>
      <c r="B152" s="185" t="s">
        <v>483</v>
      </c>
      <c r="C152" s="185" t="s">
        <v>921</v>
      </c>
      <c r="D152" s="185" t="s">
        <v>732</v>
      </c>
      <c r="E152" s="185" t="s">
        <v>1753</v>
      </c>
      <c r="F152" s="184" t="s">
        <v>1322</v>
      </c>
      <c r="G152" s="184">
        <v>442111101</v>
      </c>
      <c r="H152" s="7" t="s">
        <v>1021</v>
      </c>
      <c r="I152" s="7" t="s">
        <v>825</v>
      </c>
      <c r="J152" s="228" t="s">
        <v>803</v>
      </c>
      <c r="K152" s="334">
        <v>0</v>
      </c>
      <c r="L152" s="334">
        <v>2.3537300000000001</v>
      </c>
      <c r="M152" s="334">
        <v>2.0396889900000001</v>
      </c>
      <c r="N152" s="344">
        <f t="shared" si="12"/>
        <v>0.86657730070993699</v>
      </c>
      <c r="O152" s="334">
        <v>104.8838891</v>
      </c>
      <c r="P152" s="334">
        <v>101.75396529999999</v>
      </c>
      <c r="Q152" s="228">
        <f t="shared" si="13"/>
        <v>0.97015820230487604</v>
      </c>
      <c r="R152" s="344">
        <f t="shared" si="14"/>
        <v>0.13342269929006301</v>
      </c>
      <c r="S152" s="344">
        <f t="shared" si="15"/>
        <v>0.1592829237850355</v>
      </c>
      <c r="T152" s="228">
        <v>1</v>
      </c>
      <c r="U152" s="228"/>
    </row>
    <row r="153" spans="1:21" ht="15" customHeight="1" x14ac:dyDescent="0.25">
      <c r="A153" s="186">
        <v>150</v>
      </c>
      <c r="B153" s="185" t="s">
        <v>483</v>
      </c>
      <c r="C153" s="185" t="s">
        <v>921</v>
      </c>
      <c r="D153" s="185" t="s">
        <v>732</v>
      </c>
      <c r="E153" s="185" t="s">
        <v>1753</v>
      </c>
      <c r="F153" s="184" t="s">
        <v>1322</v>
      </c>
      <c r="G153" s="184">
        <v>442111104</v>
      </c>
      <c r="H153" s="7" t="s">
        <v>1320</v>
      </c>
      <c r="I153" s="7" t="s">
        <v>825</v>
      </c>
      <c r="J153" s="228" t="s">
        <v>803</v>
      </c>
      <c r="K153" s="334">
        <v>0</v>
      </c>
      <c r="L153" s="334">
        <v>2.0584600000000002</v>
      </c>
      <c r="M153" s="334">
        <v>1.78315131</v>
      </c>
      <c r="N153" s="344">
        <f t="shared" si="12"/>
        <v>0.86625502074366267</v>
      </c>
      <c r="O153" s="334">
        <v>101.3897448</v>
      </c>
      <c r="P153" s="334">
        <v>97.374190799999994</v>
      </c>
      <c r="Q153" s="228">
        <f t="shared" si="13"/>
        <v>0.96039487023149106</v>
      </c>
      <c r="R153" s="344">
        <f t="shared" si="14"/>
        <v>0.13374497925633733</v>
      </c>
      <c r="S153" s="344">
        <f t="shared" si="15"/>
        <v>0.16805312176551246</v>
      </c>
      <c r="T153" s="228">
        <v>1</v>
      </c>
      <c r="U153" s="228"/>
    </row>
    <row r="154" spans="1:21" ht="15" customHeight="1" x14ac:dyDescent="0.25">
      <c r="A154" s="186">
        <v>151</v>
      </c>
      <c r="B154" s="185" t="s">
        <v>483</v>
      </c>
      <c r="C154" s="185" t="s">
        <v>921</v>
      </c>
      <c r="D154" s="185" t="s">
        <v>732</v>
      </c>
      <c r="E154" s="185" t="s">
        <v>1753</v>
      </c>
      <c r="F154" s="184" t="s">
        <v>1322</v>
      </c>
      <c r="G154" s="184">
        <v>442111105</v>
      </c>
      <c r="H154" s="7" t="s">
        <v>931</v>
      </c>
      <c r="I154" s="7" t="s">
        <v>825</v>
      </c>
      <c r="J154" s="228" t="s">
        <v>803</v>
      </c>
      <c r="K154" s="334">
        <v>0</v>
      </c>
      <c r="L154" s="334">
        <v>3.3450199999999999</v>
      </c>
      <c r="M154" s="334">
        <v>2.33206487</v>
      </c>
      <c r="N154" s="344">
        <f t="shared" si="12"/>
        <v>0.69717516487195896</v>
      </c>
      <c r="O154" s="334">
        <v>127.5217201</v>
      </c>
      <c r="P154" s="334">
        <v>118.16456140000001</v>
      </c>
      <c r="Q154" s="228">
        <f t="shared" si="13"/>
        <v>0.92662302004190122</v>
      </c>
      <c r="R154" s="344">
        <f t="shared" si="14"/>
        <v>0.30282483512804104</v>
      </c>
      <c r="S154" s="344">
        <f t="shared" si="15"/>
        <v>0.35398144322813496</v>
      </c>
      <c r="T154" s="228">
        <v>1</v>
      </c>
      <c r="U154" s="228"/>
    </row>
    <row r="155" spans="1:21" ht="15" customHeight="1" x14ac:dyDescent="0.25">
      <c r="A155" s="186">
        <v>152</v>
      </c>
      <c r="B155" s="185" t="s">
        <v>483</v>
      </c>
      <c r="C155" s="185" t="s">
        <v>921</v>
      </c>
      <c r="D155" s="185" t="s">
        <v>732</v>
      </c>
      <c r="E155" s="185" t="s">
        <v>1753</v>
      </c>
      <c r="F155" s="184" t="s">
        <v>1322</v>
      </c>
      <c r="G155" s="184">
        <v>442111103</v>
      </c>
      <c r="H155" s="7" t="s">
        <v>930</v>
      </c>
      <c r="I155" s="7" t="s">
        <v>825</v>
      </c>
      <c r="J155" s="228" t="s">
        <v>803</v>
      </c>
      <c r="K155" s="334">
        <v>0</v>
      </c>
      <c r="L155" s="334">
        <v>4.8310199999999996</v>
      </c>
      <c r="M155" s="334">
        <v>4.1573813099999999</v>
      </c>
      <c r="N155" s="344">
        <f t="shared" si="12"/>
        <v>0.8605597389371189</v>
      </c>
      <c r="O155" s="334">
        <v>263.89797590000001</v>
      </c>
      <c r="P155" s="334">
        <v>234.57188199999999</v>
      </c>
      <c r="Q155" s="228">
        <f t="shared" si="13"/>
        <v>0.8888733655497506</v>
      </c>
      <c r="R155" s="344">
        <f t="shared" si="14"/>
        <v>0.1394402610628811</v>
      </c>
      <c r="S155" s="344">
        <f t="shared" si="15"/>
        <v>0.23507136859434841</v>
      </c>
      <c r="T155" s="228">
        <v>1</v>
      </c>
      <c r="U155" s="228"/>
    </row>
    <row r="156" spans="1:21" ht="15" customHeight="1" x14ac:dyDescent="0.25">
      <c r="A156" s="186">
        <v>153</v>
      </c>
      <c r="B156" s="185" t="s">
        <v>483</v>
      </c>
      <c r="C156" s="185" t="s">
        <v>921</v>
      </c>
      <c r="D156" s="185" t="s">
        <v>732</v>
      </c>
      <c r="E156" s="185" t="s">
        <v>1753</v>
      </c>
      <c r="F156" s="184" t="s">
        <v>1514</v>
      </c>
      <c r="G156" s="184">
        <v>442113202</v>
      </c>
      <c r="H156" s="7" t="s">
        <v>1248</v>
      </c>
      <c r="I156" s="7" t="s">
        <v>825</v>
      </c>
      <c r="J156" s="228" t="s">
        <v>803</v>
      </c>
      <c r="K156" s="334">
        <v>0</v>
      </c>
      <c r="L156" s="334">
        <v>3.6146199999999999</v>
      </c>
      <c r="M156" s="334">
        <v>2.9926282200000003</v>
      </c>
      <c r="N156" s="344">
        <f t="shared" si="12"/>
        <v>0.82792332804001534</v>
      </c>
      <c r="O156" s="334">
        <v>169.6670991</v>
      </c>
      <c r="P156" s="334">
        <v>155.72083220000002</v>
      </c>
      <c r="Q156" s="228">
        <f t="shared" si="13"/>
        <v>0.91780217276078846</v>
      </c>
      <c r="R156" s="344">
        <f t="shared" si="14"/>
        <v>0.17207667195998466</v>
      </c>
      <c r="S156" s="344">
        <f t="shared" si="15"/>
        <v>0.24013017064553088</v>
      </c>
      <c r="T156" s="228">
        <v>1</v>
      </c>
      <c r="U156" s="228"/>
    </row>
    <row r="157" spans="1:21" ht="15" customHeight="1" x14ac:dyDescent="0.25">
      <c r="A157" s="186">
        <v>154</v>
      </c>
      <c r="B157" s="185" t="s">
        <v>483</v>
      </c>
      <c r="C157" s="185" t="s">
        <v>921</v>
      </c>
      <c r="D157" s="185" t="s">
        <v>732</v>
      </c>
      <c r="E157" s="185" t="s">
        <v>1753</v>
      </c>
      <c r="F157" s="184" t="s">
        <v>1514</v>
      </c>
      <c r="G157" s="184">
        <v>442113203</v>
      </c>
      <c r="H157" s="7" t="s">
        <v>868</v>
      </c>
      <c r="I157" s="7" t="s">
        <v>825</v>
      </c>
      <c r="J157" s="228" t="s">
        <v>803</v>
      </c>
      <c r="K157" s="334">
        <v>0</v>
      </c>
      <c r="L157" s="334">
        <v>1.83832</v>
      </c>
      <c r="M157" s="334">
        <v>1.5506034099999999</v>
      </c>
      <c r="N157" s="344">
        <f t="shared" ref="N157:N206" si="16">M157/L157</f>
        <v>0.84348938704904475</v>
      </c>
      <c r="O157" s="334">
        <v>80.389909400000008</v>
      </c>
      <c r="P157" s="334">
        <v>79.220409099999998</v>
      </c>
      <c r="Q157" s="228">
        <f t="shared" ref="Q157:Q206" si="17">P157/O157</f>
        <v>0.98545215054067459</v>
      </c>
      <c r="R157" s="344">
        <f t="shared" ref="R157:R206" si="18">1-N157</f>
        <v>0.15651061295095525</v>
      </c>
      <c r="S157" s="344">
        <f t="shared" ref="S157:S206" si="19">1-N157*Q157</f>
        <v>0.16878156957428347</v>
      </c>
      <c r="T157" s="228">
        <v>1</v>
      </c>
      <c r="U157" s="228"/>
    </row>
    <row r="158" spans="1:21" ht="15" customHeight="1" x14ac:dyDescent="0.25">
      <c r="A158" s="186">
        <v>155</v>
      </c>
      <c r="B158" s="185" t="s">
        <v>483</v>
      </c>
      <c r="C158" s="185" t="s">
        <v>921</v>
      </c>
      <c r="D158" s="185" t="s">
        <v>732</v>
      </c>
      <c r="E158" s="185" t="s">
        <v>1753</v>
      </c>
      <c r="F158" s="184" t="s">
        <v>1514</v>
      </c>
      <c r="G158" s="184">
        <v>442113204</v>
      </c>
      <c r="H158" s="7" t="s">
        <v>1515</v>
      </c>
      <c r="I158" s="7" t="s">
        <v>825</v>
      </c>
      <c r="J158" s="228" t="s">
        <v>803</v>
      </c>
      <c r="K158" s="334">
        <v>0</v>
      </c>
      <c r="L158" s="334">
        <v>1.2818799999999999</v>
      </c>
      <c r="M158" s="334">
        <v>1.08152377</v>
      </c>
      <c r="N158" s="344">
        <f t="shared" si="16"/>
        <v>0.84370125908821425</v>
      </c>
      <c r="O158" s="334">
        <v>59.292365599999997</v>
      </c>
      <c r="P158" s="334">
        <v>55.532270199999992</v>
      </c>
      <c r="Q158" s="228">
        <f t="shared" si="17"/>
        <v>0.93658381881123653</v>
      </c>
      <c r="R158" s="344">
        <f t="shared" si="18"/>
        <v>0.15629874091178575</v>
      </c>
      <c r="S158" s="344">
        <f t="shared" si="19"/>
        <v>0.20980305282731182</v>
      </c>
      <c r="T158" s="228">
        <v>1</v>
      </c>
      <c r="U158" s="228"/>
    </row>
    <row r="159" spans="1:21" ht="15" customHeight="1" x14ac:dyDescent="0.25">
      <c r="A159" s="186">
        <v>156</v>
      </c>
      <c r="B159" s="185" t="s">
        <v>483</v>
      </c>
      <c r="C159" s="185" t="s">
        <v>921</v>
      </c>
      <c r="D159" s="185" t="s">
        <v>732</v>
      </c>
      <c r="E159" s="185" t="s">
        <v>1753</v>
      </c>
      <c r="F159" s="184" t="s">
        <v>1514</v>
      </c>
      <c r="G159" s="184">
        <v>442113205</v>
      </c>
      <c r="H159" s="7" t="s">
        <v>1140</v>
      </c>
      <c r="I159" s="7" t="s">
        <v>825</v>
      </c>
      <c r="J159" s="228" t="s">
        <v>803</v>
      </c>
      <c r="K159" s="334">
        <v>0</v>
      </c>
      <c r="L159" s="334">
        <v>3.6007600000000002</v>
      </c>
      <c r="M159" s="334">
        <v>2.9300750299999998</v>
      </c>
      <c r="N159" s="344">
        <f t="shared" si="16"/>
        <v>0.81373794143458589</v>
      </c>
      <c r="O159" s="334">
        <v>150.40728390000001</v>
      </c>
      <c r="P159" s="334">
        <v>146.0888018</v>
      </c>
      <c r="Q159" s="228">
        <f t="shared" si="17"/>
        <v>0.97128807868858791</v>
      </c>
      <c r="R159" s="344">
        <f t="shared" si="18"/>
        <v>0.18626205856541411</v>
      </c>
      <c r="S159" s="344">
        <f t="shared" si="19"/>
        <v>0.20962603830799442</v>
      </c>
      <c r="T159" s="228">
        <v>1</v>
      </c>
      <c r="U159" s="228"/>
    </row>
    <row r="160" spans="1:21" ht="15" customHeight="1" x14ac:dyDescent="0.25">
      <c r="A160" s="186">
        <v>157</v>
      </c>
      <c r="B160" s="185" t="s">
        <v>483</v>
      </c>
      <c r="C160" s="185" t="s">
        <v>921</v>
      </c>
      <c r="D160" s="185" t="s">
        <v>732</v>
      </c>
      <c r="E160" s="185" t="s">
        <v>1753</v>
      </c>
      <c r="F160" s="184" t="s">
        <v>1516</v>
      </c>
      <c r="G160" s="184">
        <v>442113604</v>
      </c>
      <c r="H160" s="7" t="s">
        <v>1287</v>
      </c>
      <c r="I160" s="7" t="s">
        <v>824</v>
      </c>
      <c r="J160" s="228" t="s">
        <v>803</v>
      </c>
      <c r="K160" s="334">
        <v>0</v>
      </c>
      <c r="L160" s="334">
        <v>1.0116750000000001</v>
      </c>
      <c r="M160" s="334">
        <v>0.8132646899999999</v>
      </c>
      <c r="N160" s="344">
        <f t="shared" si="16"/>
        <v>0.80387939802802266</v>
      </c>
      <c r="O160" s="334">
        <v>40.427699500000003</v>
      </c>
      <c r="P160" s="334">
        <v>37.554258099999998</v>
      </c>
      <c r="Q160" s="228">
        <f t="shared" si="17"/>
        <v>0.92892394483143903</v>
      </c>
      <c r="R160" s="344">
        <f t="shared" si="18"/>
        <v>0.19612060197197734</v>
      </c>
      <c r="S160" s="344">
        <f t="shared" si="19"/>
        <v>0.25325717841508666</v>
      </c>
      <c r="T160" s="228">
        <v>1</v>
      </c>
      <c r="U160" s="228"/>
    </row>
    <row r="161" spans="1:21" ht="15" customHeight="1" x14ac:dyDescent="0.25">
      <c r="A161" s="186">
        <v>158</v>
      </c>
      <c r="B161" s="185" t="s">
        <v>483</v>
      </c>
      <c r="C161" s="185" t="s">
        <v>921</v>
      </c>
      <c r="D161" s="185" t="s">
        <v>732</v>
      </c>
      <c r="E161" s="185" t="s">
        <v>1753</v>
      </c>
      <c r="F161" s="184" t="s">
        <v>1516</v>
      </c>
      <c r="G161" s="184">
        <v>442113601</v>
      </c>
      <c r="H161" s="7" t="s">
        <v>1249</v>
      </c>
      <c r="I161" s="7" t="s">
        <v>825</v>
      </c>
      <c r="J161" s="228" t="s">
        <v>803</v>
      </c>
      <c r="K161" s="334">
        <v>0</v>
      </c>
      <c r="L161" s="334">
        <v>0.27451500000000001</v>
      </c>
      <c r="M161" s="334">
        <v>0.19194628</v>
      </c>
      <c r="N161" s="344">
        <f t="shared" si="16"/>
        <v>0.69921964191392083</v>
      </c>
      <c r="O161" s="334">
        <v>7.0460528</v>
      </c>
      <c r="P161" s="334">
        <v>7.0547006000000003</v>
      </c>
      <c r="Q161" s="228">
        <f t="shared" si="17"/>
        <v>1.0012273254608595</v>
      </c>
      <c r="R161" s="344">
        <f t="shared" si="18"/>
        <v>0.30078035808607917</v>
      </c>
      <c r="S161" s="344">
        <f t="shared" si="19"/>
        <v>0.29992218801682513</v>
      </c>
      <c r="T161" s="228">
        <v>1</v>
      </c>
      <c r="U161" s="228"/>
    </row>
    <row r="162" spans="1:21" ht="15" customHeight="1" x14ac:dyDescent="0.25">
      <c r="A162" s="186">
        <v>159</v>
      </c>
      <c r="B162" s="185" t="s">
        <v>483</v>
      </c>
      <c r="C162" s="185" t="s">
        <v>921</v>
      </c>
      <c r="D162" s="185" t="s">
        <v>732</v>
      </c>
      <c r="E162" s="185" t="s">
        <v>1753</v>
      </c>
      <c r="F162" s="184" t="s">
        <v>1516</v>
      </c>
      <c r="G162" s="184">
        <v>442113602</v>
      </c>
      <c r="H162" s="7" t="s">
        <v>1286</v>
      </c>
      <c r="I162" s="7" t="s">
        <v>825</v>
      </c>
      <c r="J162" s="228" t="s">
        <v>803</v>
      </c>
      <c r="K162" s="334">
        <v>0</v>
      </c>
      <c r="L162" s="334">
        <v>1.0787850000000001</v>
      </c>
      <c r="M162" s="334">
        <v>0.88747702000000006</v>
      </c>
      <c r="N162" s="344">
        <f t="shared" si="16"/>
        <v>0.82266347789411232</v>
      </c>
      <c r="O162" s="334">
        <v>41.379765200000001</v>
      </c>
      <c r="P162" s="334">
        <v>39.843621400000004</v>
      </c>
      <c r="Q162" s="228">
        <f t="shared" si="17"/>
        <v>0.96287693290246124</v>
      </c>
      <c r="R162" s="344">
        <f t="shared" si="18"/>
        <v>0.17733652210588768</v>
      </c>
      <c r="S162" s="344">
        <f t="shared" si="19"/>
        <v>0.20787631359444536</v>
      </c>
      <c r="T162" s="228">
        <v>1</v>
      </c>
      <c r="U162" s="228"/>
    </row>
    <row r="163" spans="1:21" ht="15" customHeight="1" x14ac:dyDescent="0.25">
      <c r="A163" s="186">
        <v>160</v>
      </c>
      <c r="B163" s="185" t="s">
        <v>483</v>
      </c>
      <c r="C163" s="185" t="s">
        <v>921</v>
      </c>
      <c r="D163" s="185" t="s">
        <v>732</v>
      </c>
      <c r="E163" s="185" t="s">
        <v>1753</v>
      </c>
      <c r="F163" s="184" t="s">
        <v>1516</v>
      </c>
      <c r="G163" s="184">
        <v>442113603</v>
      </c>
      <c r="H163" s="7" t="s">
        <v>1250</v>
      </c>
      <c r="I163" s="7" t="s">
        <v>825</v>
      </c>
      <c r="J163" s="228" t="s">
        <v>803</v>
      </c>
      <c r="K163" s="334">
        <v>0</v>
      </c>
      <c r="L163" s="334">
        <v>9.6449999999999994E-2</v>
      </c>
      <c r="M163" s="334">
        <v>8.3008999999999999E-2</v>
      </c>
      <c r="N163" s="344">
        <f t="shared" si="16"/>
        <v>0.8606428201140488</v>
      </c>
      <c r="O163" s="334">
        <v>4.4970924999999999</v>
      </c>
      <c r="P163" s="334">
        <v>4.3605828000000004</v>
      </c>
      <c r="Q163" s="228">
        <f t="shared" si="17"/>
        <v>0.96964489834265155</v>
      </c>
      <c r="R163" s="344">
        <f t="shared" si="18"/>
        <v>0.1393571798859512</v>
      </c>
      <c r="S163" s="344">
        <f t="shared" si="19"/>
        <v>0.16548208018118016</v>
      </c>
      <c r="T163" s="228">
        <v>1</v>
      </c>
      <c r="U163" s="228"/>
    </row>
    <row r="164" spans="1:21" ht="15" customHeight="1" x14ac:dyDescent="0.25">
      <c r="A164" s="186">
        <v>161</v>
      </c>
      <c r="B164" s="185" t="s">
        <v>483</v>
      </c>
      <c r="C164" s="185" t="s">
        <v>921</v>
      </c>
      <c r="D164" s="185" t="s">
        <v>732</v>
      </c>
      <c r="E164" s="185" t="s">
        <v>1754</v>
      </c>
      <c r="F164" s="184" t="s">
        <v>1517</v>
      </c>
      <c r="G164" s="184">
        <v>442121604</v>
      </c>
      <c r="H164" s="7" t="s">
        <v>948</v>
      </c>
      <c r="I164" s="7" t="s">
        <v>824</v>
      </c>
      <c r="J164" s="228" t="s">
        <v>803</v>
      </c>
      <c r="K164" s="334">
        <v>0</v>
      </c>
      <c r="L164" s="334">
        <v>0.98132799999999998</v>
      </c>
      <c r="M164" s="334">
        <v>0.75162855000000006</v>
      </c>
      <c r="N164" s="344">
        <f t="shared" si="16"/>
        <v>0.76592999486410263</v>
      </c>
      <c r="O164" s="334">
        <v>29.523647599999997</v>
      </c>
      <c r="P164" s="334">
        <v>29.018442499999999</v>
      </c>
      <c r="Q164" s="228">
        <f t="shared" si="17"/>
        <v>0.98288812050445973</v>
      </c>
      <c r="R164" s="344">
        <f t="shared" si="18"/>
        <v>0.23407000513589737</v>
      </c>
      <c r="S164" s="344">
        <f t="shared" si="19"/>
        <v>0.24717650691003168</v>
      </c>
      <c r="T164" s="228">
        <v>1</v>
      </c>
      <c r="U164" s="228"/>
    </row>
    <row r="165" spans="1:21" ht="15" customHeight="1" x14ac:dyDescent="0.25">
      <c r="A165" s="186">
        <v>162</v>
      </c>
      <c r="B165" s="185" t="s">
        <v>483</v>
      </c>
      <c r="C165" s="185" t="s">
        <v>921</v>
      </c>
      <c r="D165" s="185" t="s">
        <v>732</v>
      </c>
      <c r="E165" s="185" t="s">
        <v>1754</v>
      </c>
      <c r="F165" s="184" t="s">
        <v>1517</v>
      </c>
      <c r="G165" s="184">
        <v>442121602</v>
      </c>
      <c r="H165" s="7" t="s">
        <v>1134</v>
      </c>
      <c r="I165" s="7" t="s">
        <v>824</v>
      </c>
      <c r="J165" s="228" t="s">
        <v>803</v>
      </c>
      <c r="K165" s="334">
        <v>0</v>
      </c>
      <c r="L165" s="334">
        <v>1.01379</v>
      </c>
      <c r="M165" s="334">
        <v>0.68462106</v>
      </c>
      <c r="N165" s="344">
        <f t="shared" si="16"/>
        <v>0.67530855502618892</v>
      </c>
      <c r="O165" s="334">
        <v>15.868724199999999</v>
      </c>
      <c r="P165" s="334">
        <v>21.5960961</v>
      </c>
      <c r="Q165" s="228">
        <f t="shared" si="17"/>
        <v>1.3609220141339404</v>
      </c>
      <c r="R165" s="344">
        <f t="shared" si="18"/>
        <v>0.32469144497381108</v>
      </c>
      <c r="S165" s="344">
        <f t="shared" si="19"/>
        <v>8.0957721131878047E-2</v>
      </c>
      <c r="T165" s="228">
        <v>1</v>
      </c>
      <c r="U165" s="228"/>
    </row>
    <row r="166" spans="1:21" ht="15" customHeight="1" x14ac:dyDescent="0.25">
      <c r="A166" s="186">
        <v>163</v>
      </c>
      <c r="B166" s="185" t="s">
        <v>483</v>
      </c>
      <c r="C166" s="185" t="s">
        <v>921</v>
      </c>
      <c r="D166" s="185" t="s">
        <v>732</v>
      </c>
      <c r="E166" s="185" t="s">
        <v>1754</v>
      </c>
      <c r="F166" s="184" t="s">
        <v>1517</v>
      </c>
      <c r="G166" s="184">
        <v>442121601</v>
      </c>
      <c r="H166" s="7" t="s">
        <v>949</v>
      </c>
      <c r="I166" s="7" t="s">
        <v>825</v>
      </c>
      <c r="J166" s="228" t="s">
        <v>803</v>
      </c>
      <c r="K166" s="334">
        <v>0</v>
      </c>
      <c r="L166" s="334">
        <v>2.2116500000000001</v>
      </c>
      <c r="M166" s="334">
        <v>1.61570492</v>
      </c>
      <c r="N166" s="344">
        <f t="shared" si="16"/>
        <v>0.73054277123414646</v>
      </c>
      <c r="O166" s="334">
        <v>87.246379900000008</v>
      </c>
      <c r="P166" s="334">
        <v>88.403237699999991</v>
      </c>
      <c r="Q166" s="228">
        <f t="shared" si="17"/>
        <v>1.0132596653445787</v>
      </c>
      <c r="R166" s="344">
        <f t="shared" si="18"/>
        <v>0.26945722876585354</v>
      </c>
      <c r="S166" s="344">
        <f t="shared" si="19"/>
        <v>0.25977047609938764</v>
      </c>
      <c r="T166" s="228">
        <v>1</v>
      </c>
      <c r="U166" s="228"/>
    </row>
    <row r="167" spans="1:21" ht="15" customHeight="1" x14ac:dyDescent="0.25">
      <c r="A167" s="186">
        <v>164</v>
      </c>
      <c r="B167" s="185" t="s">
        <v>483</v>
      </c>
      <c r="C167" s="185" t="s">
        <v>921</v>
      </c>
      <c r="D167" s="185" t="s">
        <v>732</v>
      </c>
      <c r="E167" s="185" t="s">
        <v>1754</v>
      </c>
      <c r="F167" s="184" t="s">
        <v>1517</v>
      </c>
      <c r="G167" s="184">
        <v>442121605</v>
      </c>
      <c r="H167" s="7" t="s">
        <v>1141</v>
      </c>
      <c r="I167" s="7" t="s">
        <v>824</v>
      </c>
      <c r="J167" s="228" t="s">
        <v>803</v>
      </c>
      <c r="K167" s="334">
        <v>0</v>
      </c>
      <c r="L167" s="334">
        <v>0.95650000000000002</v>
      </c>
      <c r="M167" s="334">
        <v>0.65478128000000002</v>
      </c>
      <c r="N167" s="344">
        <f t="shared" si="16"/>
        <v>0.68455962362780975</v>
      </c>
      <c r="O167" s="334">
        <v>26.058367999999998</v>
      </c>
      <c r="P167" s="334">
        <v>23.581258300000002</v>
      </c>
      <c r="Q167" s="228">
        <f t="shared" si="17"/>
        <v>0.90493995249433901</v>
      </c>
      <c r="R167" s="344">
        <f t="shared" si="18"/>
        <v>0.31544037637219025</v>
      </c>
      <c r="S167" s="344">
        <f t="shared" si="19"/>
        <v>0.38051464671470725</v>
      </c>
      <c r="T167" s="228">
        <v>1</v>
      </c>
      <c r="U167" s="228"/>
    </row>
    <row r="168" spans="1:21" ht="15" customHeight="1" x14ac:dyDescent="0.25">
      <c r="A168" s="186">
        <v>165</v>
      </c>
      <c r="B168" s="185" t="s">
        <v>483</v>
      </c>
      <c r="C168" s="185" t="s">
        <v>921</v>
      </c>
      <c r="D168" s="185" t="s">
        <v>732</v>
      </c>
      <c r="E168" s="185" t="s">
        <v>1754</v>
      </c>
      <c r="F168" s="184" t="s">
        <v>1517</v>
      </c>
      <c r="G168" s="184">
        <v>442121607</v>
      </c>
      <c r="H168" s="7" t="s">
        <v>1860</v>
      </c>
      <c r="I168" s="7" t="s">
        <v>824</v>
      </c>
      <c r="J168" s="228" t="s">
        <v>803</v>
      </c>
      <c r="K168" s="334">
        <v>0</v>
      </c>
      <c r="L168" s="334">
        <v>0.50312000000000001</v>
      </c>
      <c r="M168" s="334">
        <v>0.28561495000000003</v>
      </c>
      <c r="N168" s="344">
        <f t="shared" si="16"/>
        <v>0.56768752981396098</v>
      </c>
      <c r="O168" s="334">
        <v>10.455492</v>
      </c>
      <c r="P168" s="334">
        <v>10.767388200000001</v>
      </c>
      <c r="Q168" s="228">
        <f t="shared" si="17"/>
        <v>1.0298308487061156</v>
      </c>
      <c r="R168" s="344">
        <f t="shared" si="18"/>
        <v>0.43231247018603902</v>
      </c>
      <c r="S168" s="344">
        <f t="shared" si="19"/>
        <v>0.4153778693718102</v>
      </c>
      <c r="T168" s="228">
        <v>1</v>
      </c>
      <c r="U168" s="228"/>
    </row>
    <row r="169" spans="1:21" ht="15" customHeight="1" x14ac:dyDescent="0.25">
      <c r="A169" s="186">
        <v>166</v>
      </c>
      <c r="B169" s="185" t="s">
        <v>483</v>
      </c>
      <c r="C169" s="185" t="s">
        <v>921</v>
      </c>
      <c r="D169" s="185" t="s">
        <v>732</v>
      </c>
      <c r="E169" s="185" t="s">
        <v>1754</v>
      </c>
      <c r="F169" s="184" t="s">
        <v>1517</v>
      </c>
      <c r="G169" s="184">
        <v>442121606</v>
      </c>
      <c r="H169" s="7" t="s">
        <v>947</v>
      </c>
      <c r="I169" s="7" t="s">
        <v>824</v>
      </c>
      <c r="J169" s="228" t="s">
        <v>803</v>
      </c>
      <c r="K169" s="334">
        <v>0</v>
      </c>
      <c r="L169" s="334">
        <v>1.39724</v>
      </c>
      <c r="M169" s="334">
        <v>0.88893213000000004</v>
      </c>
      <c r="N169" s="344">
        <f t="shared" si="16"/>
        <v>0.63620575563253268</v>
      </c>
      <c r="O169" s="334">
        <v>33.883183500000001</v>
      </c>
      <c r="P169" s="334">
        <v>38.195571100000002</v>
      </c>
      <c r="Q169" s="228">
        <f t="shared" si="17"/>
        <v>1.1272722086459201</v>
      </c>
      <c r="R169" s="344">
        <f t="shared" si="18"/>
        <v>0.36379424436746732</v>
      </c>
      <c r="S169" s="344">
        <f t="shared" si="19"/>
        <v>0.28282293269486836</v>
      </c>
      <c r="T169" s="228">
        <v>1</v>
      </c>
      <c r="U169" s="228"/>
    </row>
    <row r="170" spans="1:21" ht="15" customHeight="1" x14ac:dyDescent="0.25">
      <c r="A170" s="186">
        <v>167</v>
      </c>
      <c r="B170" s="185" t="s">
        <v>483</v>
      </c>
      <c r="C170" s="185" t="s">
        <v>921</v>
      </c>
      <c r="D170" s="185" t="s">
        <v>732</v>
      </c>
      <c r="E170" s="185" t="s">
        <v>1754</v>
      </c>
      <c r="F170" s="184" t="s">
        <v>1518</v>
      </c>
      <c r="G170" s="184">
        <v>442121702</v>
      </c>
      <c r="H170" s="7" t="s">
        <v>945</v>
      </c>
      <c r="I170" s="7" t="s">
        <v>824</v>
      </c>
      <c r="J170" s="228" t="s">
        <v>803</v>
      </c>
      <c r="K170" s="334">
        <v>0</v>
      </c>
      <c r="L170" s="334">
        <v>1.42058</v>
      </c>
      <c r="M170" s="334">
        <v>0.96541202999999998</v>
      </c>
      <c r="N170" s="344">
        <f t="shared" si="16"/>
        <v>0.67959004772698473</v>
      </c>
      <c r="O170" s="334">
        <v>36.707011999999999</v>
      </c>
      <c r="P170" s="334">
        <v>36.595314900000005</v>
      </c>
      <c r="Q170" s="228">
        <f t="shared" si="17"/>
        <v>0.99695706368036729</v>
      </c>
      <c r="R170" s="344">
        <f t="shared" si="18"/>
        <v>0.32040995227301527</v>
      </c>
      <c r="S170" s="344">
        <f t="shared" si="19"/>
        <v>0.32247790151170463</v>
      </c>
      <c r="T170" s="228">
        <v>1</v>
      </c>
      <c r="U170" s="228"/>
    </row>
    <row r="171" spans="1:21" ht="15" customHeight="1" x14ac:dyDescent="0.25">
      <c r="A171" s="186">
        <v>168</v>
      </c>
      <c r="B171" s="185" t="s">
        <v>483</v>
      </c>
      <c r="C171" s="185" t="s">
        <v>921</v>
      </c>
      <c r="D171" s="185" t="s">
        <v>732</v>
      </c>
      <c r="E171" s="185" t="s">
        <v>1754</v>
      </c>
      <c r="F171" s="184" t="s">
        <v>1861</v>
      </c>
      <c r="G171" s="184">
        <v>442124102</v>
      </c>
      <c r="H171" s="7" t="s">
        <v>1523</v>
      </c>
      <c r="I171" s="7" t="s">
        <v>824</v>
      </c>
      <c r="J171" s="228" t="s">
        <v>803</v>
      </c>
      <c r="K171" s="334">
        <v>0</v>
      </c>
      <c r="L171" s="334">
        <v>0.74209000000000003</v>
      </c>
      <c r="M171" s="334">
        <v>0.44466486</v>
      </c>
      <c r="N171" s="344">
        <f t="shared" si="16"/>
        <v>0.59920610707596111</v>
      </c>
      <c r="O171" s="334">
        <v>9.0029742000000006</v>
      </c>
      <c r="P171" s="334">
        <v>12.971566699999999</v>
      </c>
      <c r="Q171" s="228">
        <f t="shared" si="17"/>
        <v>1.440809049524989</v>
      </c>
      <c r="R171" s="344">
        <f t="shared" si="18"/>
        <v>0.40079389292403889</v>
      </c>
      <c r="S171" s="344">
        <f t="shared" si="19"/>
        <v>0.13665841839431569</v>
      </c>
      <c r="T171" s="228">
        <v>1</v>
      </c>
      <c r="U171" s="228"/>
    </row>
    <row r="172" spans="1:21" ht="15" customHeight="1" x14ac:dyDescent="0.25">
      <c r="A172" s="186">
        <v>169</v>
      </c>
      <c r="B172" s="185" t="s">
        <v>483</v>
      </c>
      <c r="C172" s="185" t="s">
        <v>921</v>
      </c>
      <c r="D172" s="185" t="s">
        <v>732</v>
      </c>
      <c r="E172" s="185" t="s">
        <v>1754</v>
      </c>
      <c r="F172" s="184" t="s">
        <v>1861</v>
      </c>
      <c r="G172" s="184">
        <v>442124101</v>
      </c>
      <c r="H172" s="7" t="s">
        <v>1862</v>
      </c>
      <c r="I172" s="7" t="s">
        <v>824</v>
      </c>
      <c r="J172" s="228" t="s">
        <v>803</v>
      </c>
      <c r="K172" s="334">
        <v>0</v>
      </c>
      <c r="L172" s="334">
        <v>0.77437999999999996</v>
      </c>
      <c r="M172" s="334">
        <v>0.63553818000000006</v>
      </c>
      <c r="N172" s="344">
        <f t="shared" si="16"/>
        <v>0.82070582917947277</v>
      </c>
      <c r="O172" s="334">
        <v>15.3280086</v>
      </c>
      <c r="P172" s="334">
        <v>17.797772600000002</v>
      </c>
      <c r="Q172" s="228">
        <f t="shared" si="17"/>
        <v>1.1611275192003743</v>
      </c>
      <c r="R172" s="344">
        <f t="shared" si="18"/>
        <v>0.17929417082052723</v>
      </c>
      <c r="S172" s="344">
        <f t="shared" si="19"/>
        <v>4.7055876571552635E-2</v>
      </c>
      <c r="T172" s="228">
        <v>1</v>
      </c>
      <c r="U172" s="228"/>
    </row>
    <row r="173" spans="1:21" ht="15" customHeight="1" x14ac:dyDescent="0.25">
      <c r="A173" s="186">
        <v>170</v>
      </c>
      <c r="B173" s="185" t="s">
        <v>483</v>
      </c>
      <c r="C173" s="185" t="s">
        <v>921</v>
      </c>
      <c r="D173" s="185" t="s">
        <v>732</v>
      </c>
      <c r="E173" s="185" t="s">
        <v>1754</v>
      </c>
      <c r="F173" s="184" t="s">
        <v>1518</v>
      </c>
      <c r="G173" s="184">
        <v>442121703</v>
      </c>
      <c r="H173" s="7" t="s">
        <v>946</v>
      </c>
      <c r="I173" s="7" t="s">
        <v>824</v>
      </c>
      <c r="J173" s="228" t="s">
        <v>803</v>
      </c>
      <c r="K173" s="334">
        <v>0</v>
      </c>
      <c r="L173" s="334">
        <v>1.3098099999999999</v>
      </c>
      <c r="M173" s="334">
        <v>0.66205923</v>
      </c>
      <c r="N173" s="344">
        <f t="shared" si="16"/>
        <v>0.50546203647857324</v>
      </c>
      <c r="O173" s="334">
        <v>16.908486100000001</v>
      </c>
      <c r="P173" s="334">
        <v>18.926519199999998</v>
      </c>
      <c r="Q173" s="228">
        <f t="shared" si="17"/>
        <v>1.1193503125037312</v>
      </c>
      <c r="R173" s="344">
        <f t="shared" si="18"/>
        <v>0.49453796352142676</v>
      </c>
      <c r="S173" s="344">
        <f t="shared" si="19"/>
        <v>0.43421091150893665</v>
      </c>
      <c r="T173" s="228">
        <v>1</v>
      </c>
      <c r="U173" s="228"/>
    </row>
    <row r="174" spans="1:21" ht="15" customHeight="1" x14ac:dyDescent="0.25">
      <c r="A174" s="186">
        <v>171</v>
      </c>
      <c r="B174" s="185" t="s">
        <v>483</v>
      </c>
      <c r="C174" s="185" t="s">
        <v>921</v>
      </c>
      <c r="D174" s="185" t="s">
        <v>732</v>
      </c>
      <c r="E174" s="185" t="s">
        <v>1754</v>
      </c>
      <c r="F174" s="184" t="s">
        <v>1251</v>
      </c>
      <c r="G174" s="184">
        <v>442122204</v>
      </c>
      <c r="H174" s="7" t="s">
        <v>1734</v>
      </c>
      <c r="I174" s="7" t="s">
        <v>824</v>
      </c>
      <c r="J174" s="228" t="s">
        <v>803</v>
      </c>
      <c r="K174" s="334">
        <v>0</v>
      </c>
      <c r="L174" s="334">
        <v>1.2433000000000001</v>
      </c>
      <c r="M174" s="334">
        <v>0.75872474000000001</v>
      </c>
      <c r="N174" s="344">
        <f t="shared" si="16"/>
        <v>0.61025073594466339</v>
      </c>
      <c r="O174" s="334">
        <v>29.7528808</v>
      </c>
      <c r="P174" s="334">
        <v>30.430273500000002</v>
      </c>
      <c r="Q174" s="228">
        <f t="shared" si="17"/>
        <v>1.0227672978812863</v>
      </c>
      <c r="R174" s="344">
        <f t="shared" si="18"/>
        <v>0.38974926405533661</v>
      </c>
      <c r="S174" s="344">
        <f t="shared" si="19"/>
        <v>0.3758555037678103</v>
      </c>
      <c r="T174" s="228">
        <v>1</v>
      </c>
      <c r="U174" s="228"/>
    </row>
    <row r="175" spans="1:21" ht="15" customHeight="1" x14ac:dyDescent="0.25">
      <c r="A175" s="186">
        <v>172</v>
      </c>
      <c r="B175" s="185" t="s">
        <v>483</v>
      </c>
      <c r="C175" s="185" t="s">
        <v>921</v>
      </c>
      <c r="D175" s="185" t="s">
        <v>732</v>
      </c>
      <c r="E175" s="185" t="s">
        <v>1754</v>
      </c>
      <c r="F175" s="184" t="s">
        <v>1519</v>
      </c>
      <c r="G175" s="184">
        <v>442122503</v>
      </c>
      <c r="H175" s="7" t="s">
        <v>944</v>
      </c>
      <c r="I175" s="7" t="s">
        <v>824</v>
      </c>
      <c r="J175" s="228" t="s">
        <v>803</v>
      </c>
      <c r="K175" s="334">
        <v>0</v>
      </c>
      <c r="L175" s="334">
        <v>1.21258</v>
      </c>
      <c r="M175" s="334">
        <v>0.77234168000000003</v>
      </c>
      <c r="N175" s="344">
        <f t="shared" si="16"/>
        <v>0.63694080390572172</v>
      </c>
      <c r="O175" s="334">
        <v>36.206368699999999</v>
      </c>
      <c r="P175" s="334">
        <v>33.530853300000004</v>
      </c>
      <c r="Q175" s="228">
        <f t="shared" si="17"/>
        <v>0.92610373544585833</v>
      </c>
      <c r="R175" s="344">
        <f t="shared" si="18"/>
        <v>0.36305919609427828</v>
      </c>
      <c r="S175" s="344">
        <f t="shared" si="19"/>
        <v>0.41012674224502321</v>
      </c>
      <c r="T175" s="228">
        <v>1</v>
      </c>
      <c r="U175" s="228"/>
    </row>
    <row r="176" spans="1:21" ht="15" customHeight="1" x14ac:dyDescent="0.25">
      <c r="A176" s="186">
        <v>173</v>
      </c>
      <c r="B176" s="185" t="s">
        <v>483</v>
      </c>
      <c r="C176" s="185" t="s">
        <v>921</v>
      </c>
      <c r="D176" s="185" t="s">
        <v>732</v>
      </c>
      <c r="E176" s="185" t="s">
        <v>1754</v>
      </c>
      <c r="F176" s="184" t="s">
        <v>1251</v>
      </c>
      <c r="G176" s="184">
        <v>442122203</v>
      </c>
      <c r="H176" s="7" t="s">
        <v>1253</v>
      </c>
      <c r="I176" s="7" t="s">
        <v>824</v>
      </c>
      <c r="J176" s="228" t="s">
        <v>803</v>
      </c>
      <c r="K176" s="334">
        <v>0</v>
      </c>
      <c r="L176" s="334">
        <v>1.5812600000000001</v>
      </c>
      <c r="M176" s="334">
        <v>1.0131793600000001</v>
      </c>
      <c r="N176" s="344">
        <f t="shared" si="16"/>
        <v>0.64074178819422489</v>
      </c>
      <c r="O176" s="334">
        <v>47.219807000000003</v>
      </c>
      <c r="P176" s="334">
        <v>39.0357494</v>
      </c>
      <c r="Q176" s="228">
        <f t="shared" si="17"/>
        <v>0.82668168042279377</v>
      </c>
      <c r="R176" s="344">
        <f t="shared" si="18"/>
        <v>0.35925821180577511</v>
      </c>
      <c r="S176" s="344">
        <f t="shared" si="19"/>
        <v>0.47031050181849232</v>
      </c>
      <c r="T176" s="228">
        <v>1</v>
      </c>
      <c r="U176" s="228"/>
    </row>
    <row r="177" spans="1:21" ht="15" customHeight="1" x14ac:dyDescent="0.25">
      <c r="A177" s="186">
        <v>174</v>
      </c>
      <c r="B177" s="185" t="s">
        <v>483</v>
      </c>
      <c r="C177" s="185" t="s">
        <v>921</v>
      </c>
      <c r="D177" s="185" t="s">
        <v>732</v>
      </c>
      <c r="E177" s="185" t="s">
        <v>1754</v>
      </c>
      <c r="F177" s="184" t="s">
        <v>1251</v>
      </c>
      <c r="G177" s="184">
        <v>442122201</v>
      </c>
      <c r="H177" s="7" t="s">
        <v>1251</v>
      </c>
      <c r="I177" s="7" t="s">
        <v>825</v>
      </c>
      <c r="J177" s="228" t="s">
        <v>803</v>
      </c>
      <c r="K177" s="334">
        <v>0</v>
      </c>
      <c r="L177" s="334">
        <v>3.3887399999999999</v>
      </c>
      <c r="M177" s="334">
        <v>2.5063887299999998</v>
      </c>
      <c r="N177" s="344">
        <f t="shared" si="16"/>
        <v>0.73962261194426249</v>
      </c>
      <c r="O177" s="334">
        <v>121.3907878</v>
      </c>
      <c r="P177" s="334">
        <v>129.7207262</v>
      </c>
      <c r="Q177" s="228">
        <f t="shared" si="17"/>
        <v>1.0686208447194872</v>
      </c>
      <c r="R177" s="344">
        <f t="shared" si="18"/>
        <v>0.26037738805573751</v>
      </c>
      <c r="S177" s="344">
        <f t="shared" si="19"/>
        <v>0.2096238596504888</v>
      </c>
      <c r="T177" s="228">
        <v>1</v>
      </c>
      <c r="U177" s="228"/>
    </row>
    <row r="178" spans="1:21" ht="15" customHeight="1" x14ac:dyDescent="0.25">
      <c r="A178" s="186">
        <v>175</v>
      </c>
      <c r="B178" s="185" t="s">
        <v>483</v>
      </c>
      <c r="C178" s="185" t="s">
        <v>921</v>
      </c>
      <c r="D178" s="185" t="s">
        <v>732</v>
      </c>
      <c r="E178" s="185" t="s">
        <v>1754</v>
      </c>
      <c r="F178" s="184" t="s">
        <v>1519</v>
      </c>
      <c r="G178" s="184">
        <v>442122504</v>
      </c>
      <c r="H178" s="7" t="s">
        <v>1806</v>
      </c>
      <c r="I178" s="7" t="s">
        <v>824</v>
      </c>
      <c r="J178" s="228" t="s">
        <v>803</v>
      </c>
      <c r="K178" s="334">
        <v>0</v>
      </c>
      <c r="L178" s="334">
        <v>0.68154999999999999</v>
      </c>
      <c r="M178" s="334">
        <v>0.43301079999999997</v>
      </c>
      <c r="N178" s="344">
        <f t="shared" si="16"/>
        <v>0.63533240407893765</v>
      </c>
      <c r="O178" s="334">
        <v>17.9260184</v>
      </c>
      <c r="P178" s="334">
        <v>14.752649199999999</v>
      </c>
      <c r="Q178" s="228">
        <f t="shared" si="17"/>
        <v>0.82297411900458606</v>
      </c>
      <c r="R178" s="344">
        <f t="shared" si="18"/>
        <v>0.36466759592106235</v>
      </c>
      <c r="S178" s="344">
        <f t="shared" si="19"/>
        <v>0.47713787447807066</v>
      </c>
      <c r="T178" s="228">
        <v>1</v>
      </c>
      <c r="U178" s="228"/>
    </row>
    <row r="179" spans="1:21" ht="15" customHeight="1" x14ac:dyDescent="0.25">
      <c r="A179" s="186">
        <v>176</v>
      </c>
      <c r="B179" s="185" t="s">
        <v>483</v>
      </c>
      <c r="C179" s="185" t="s">
        <v>921</v>
      </c>
      <c r="D179" s="185" t="s">
        <v>732</v>
      </c>
      <c r="E179" s="185" t="s">
        <v>1754</v>
      </c>
      <c r="F179" s="184" t="s">
        <v>1251</v>
      </c>
      <c r="G179" s="184">
        <v>442122202</v>
      </c>
      <c r="H179" s="7" t="s">
        <v>1252</v>
      </c>
      <c r="I179" s="7" t="s">
        <v>824</v>
      </c>
      <c r="J179" s="228" t="s">
        <v>803</v>
      </c>
      <c r="K179" s="334">
        <v>0</v>
      </c>
      <c r="L179" s="334">
        <v>2.1283349999999999</v>
      </c>
      <c r="M179" s="334">
        <v>1.51915899</v>
      </c>
      <c r="N179" s="344">
        <f t="shared" si="16"/>
        <v>0.71377813643059018</v>
      </c>
      <c r="O179" s="334">
        <v>50.564160000000001</v>
      </c>
      <c r="P179" s="334">
        <v>53.029254600000002</v>
      </c>
      <c r="Q179" s="228">
        <f t="shared" si="17"/>
        <v>1.0487518155151792</v>
      </c>
      <c r="R179" s="344">
        <f t="shared" si="18"/>
        <v>0.28622186356940982</v>
      </c>
      <c r="S179" s="344">
        <f t="shared" si="19"/>
        <v>0.2514238835433773</v>
      </c>
      <c r="T179" s="228">
        <v>1</v>
      </c>
      <c r="U179" s="228"/>
    </row>
    <row r="180" spans="1:21" ht="15" customHeight="1" x14ac:dyDescent="0.25">
      <c r="A180" s="186">
        <v>177</v>
      </c>
      <c r="B180" s="185" t="s">
        <v>483</v>
      </c>
      <c r="C180" s="185" t="s">
        <v>921</v>
      </c>
      <c r="D180" s="185" t="s">
        <v>732</v>
      </c>
      <c r="E180" s="185" t="s">
        <v>1754</v>
      </c>
      <c r="F180" s="184" t="s">
        <v>1519</v>
      </c>
      <c r="G180" s="184">
        <v>442122501</v>
      </c>
      <c r="H180" s="7" t="s">
        <v>1723</v>
      </c>
      <c r="I180" s="7" t="s">
        <v>824</v>
      </c>
      <c r="J180" s="228" t="s">
        <v>803</v>
      </c>
      <c r="K180" s="334">
        <v>0</v>
      </c>
      <c r="L180" s="334">
        <v>1.1465799999999999</v>
      </c>
      <c r="M180" s="334">
        <v>0.62351513999999997</v>
      </c>
      <c r="N180" s="344">
        <f t="shared" si="16"/>
        <v>0.54380430497653898</v>
      </c>
      <c r="O180" s="334">
        <v>27.4246762</v>
      </c>
      <c r="P180" s="334">
        <v>24.785292999999999</v>
      </c>
      <c r="Q180" s="228">
        <f t="shared" si="17"/>
        <v>0.90375881994916674</v>
      </c>
      <c r="R180" s="344">
        <f t="shared" si="18"/>
        <v>0.45619569502346102</v>
      </c>
      <c r="S180" s="344">
        <f t="shared" si="19"/>
        <v>0.5085320630511263</v>
      </c>
      <c r="T180" s="228">
        <v>1</v>
      </c>
      <c r="U180" s="228"/>
    </row>
    <row r="181" spans="1:21" ht="15" customHeight="1" x14ac:dyDescent="0.25">
      <c r="A181" s="186">
        <v>178</v>
      </c>
      <c r="B181" s="185" t="s">
        <v>483</v>
      </c>
      <c r="C181" s="185" t="s">
        <v>921</v>
      </c>
      <c r="D181" s="185" t="s">
        <v>732</v>
      </c>
      <c r="E181" s="185" t="s">
        <v>1754</v>
      </c>
      <c r="F181" s="184" t="s">
        <v>1519</v>
      </c>
      <c r="G181" s="184">
        <v>442122502</v>
      </c>
      <c r="H181" s="7" t="s">
        <v>1724</v>
      </c>
      <c r="I181" s="7" t="s">
        <v>824</v>
      </c>
      <c r="J181" s="228" t="s">
        <v>803</v>
      </c>
      <c r="K181" s="334">
        <v>0</v>
      </c>
      <c r="L181" s="334">
        <v>9.7659999999999997E-2</v>
      </c>
      <c r="M181" s="334">
        <v>6.6982E-2</v>
      </c>
      <c r="N181" s="344">
        <f t="shared" si="16"/>
        <v>0.68586934261724353</v>
      </c>
      <c r="O181" s="334">
        <v>2.86124</v>
      </c>
      <c r="P181" s="334">
        <v>2.5251633</v>
      </c>
      <c r="Q181" s="228">
        <f t="shared" si="17"/>
        <v>0.88254159035942459</v>
      </c>
      <c r="R181" s="344">
        <f t="shared" si="18"/>
        <v>0.31413065738275647</v>
      </c>
      <c r="S181" s="344">
        <f t="shared" si="19"/>
        <v>0.39469177958780488</v>
      </c>
      <c r="T181" s="228">
        <v>1</v>
      </c>
      <c r="U181" s="228"/>
    </row>
    <row r="182" spans="1:21" ht="15" customHeight="1" x14ac:dyDescent="0.25">
      <c r="A182" s="186">
        <v>179</v>
      </c>
      <c r="B182" s="185" t="s">
        <v>483</v>
      </c>
      <c r="C182" s="185" t="s">
        <v>921</v>
      </c>
      <c r="D182" s="185" t="s">
        <v>732</v>
      </c>
      <c r="E182" s="185" t="s">
        <v>1754</v>
      </c>
      <c r="F182" s="184" t="s">
        <v>1521</v>
      </c>
      <c r="G182" s="184">
        <v>442123402</v>
      </c>
      <c r="H182" s="7" t="s">
        <v>1135</v>
      </c>
      <c r="I182" s="7" t="s">
        <v>824</v>
      </c>
      <c r="J182" s="228" t="s">
        <v>803</v>
      </c>
      <c r="K182" s="334">
        <v>0</v>
      </c>
      <c r="L182" s="334">
        <v>1.8247500000000001</v>
      </c>
      <c r="M182" s="334">
        <v>1.15475507</v>
      </c>
      <c r="N182" s="344">
        <f t="shared" si="16"/>
        <v>0.6328291930401424</v>
      </c>
      <c r="O182" s="334">
        <v>21.673277200000001</v>
      </c>
      <c r="P182" s="334">
        <v>30.428321699999998</v>
      </c>
      <c r="Q182" s="228">
        <f t="shared" si="17"/>
        <v>1.4039557294085638</v>
      </c>
      <c r="R182" s="344">
        <f t="shared" si="18"/>
        <v>0.3671708069598576</v>
      </c>
      <c r="S182" s="344">
        <f t="shared" si="19"/>
        <v>0.11153582869429401</v>
      </c>
      <c r="T182" s="228">
        <v>1</v>
      </c>
      <c r="U182" s="228"/>
    </row>
    <row r="183" spans="1:21" ht="15" customHeight="1" x14ac:dyDescent="0.25">
      <c r="A183" s="186">
        <v>180</v>
      </c>
      <c r="B183" s="185" t="s">
        <v>483</v>
      </c>
      <c r="C183" s="185" t="s">
        <v>921</v>
      </c>
      <c r="D183" s="185" t="s">
        <v>732</v>
      </c>
      <c r="E183" s="185" t="s">
        <v>1754</v>
      </c>
      <c r="F183" s="184" t="s">
        <v>1520</v>
      </c>
      <c r="G183" s="184">
        <v>442123301</v>
      </c>
      <c r="H183" s="7" t="s">
        <v>1136</v>
      </c>
      <c r="I183" s="7" t="s">
        <v>824</v>
      </c>
      <c r="J183" s="228" t="s">
        <v>803</v>
      </c>
      <c r="K183" s="334">
        <v>0</v>
      </c>
      <c r="L183" s="334">
        <v>0.74282999999999999</v>
      </c>
      <c r="M183" s="334">
        <v>0.51555099999999998</v>
      </c>
      <c r="N183" s="344">
        <f t="shared" si="16"/>
        <v>0.69403632055786657</v>
      </c>
      <c r="O183" s="334">
        <v>20.4789314</v>
      </c>
      <c r="P183" s="334">
        <v>16.862016100000002</v>
      </c>
      <c r="Q183" s="228">
        <f t="shared" si="17"/>
        <v>0.8233835921731737</v>
      </c>
      <c r="R183" s="344">
        <f t="shared" si="18"/>
        <v>0.30596367944213343</v>
      </c>
      <c r="S183" s="344">
        <f t="shared" si="19"/>
        <v>0.4285418812804116</v>
      </c>
      <c r="T183" s="228">
        <v>1</v>
      </c>
      <c r="U183" s="228"/>
    </row>
    <row r="184" spans="1:21" ht="15" customHeight="1" x14ac:dyDescent="0.25">
      <c r="A184" s="186">
        <v>181</v>
      </c>
      <c r="B184" s="185" t="s">
        <v>483</v>
      </c>
      <c r="C184" s="185" t="s">
        <v>921</v>
      </c>
      <c r="D184" s="185" t="s">
        <v>732</v>
      </c>
      <c r="E184" s="185" t="s">
        <v>1754</v>
      </c>
      <c r="F184" s="184" t="s">
        <v>1521</v>
      </c>
      <c r="G184" s="184">
        <v>442123404</v>
      </c>
      <c r="H184" s="7" t="s">
        <v>1522</v>
      </c>
      <c r="I184" s="7" t="s">
        <v>824</v>
      </c>
      <c r="J184" s="228" t="s">
        <v>803</v>
      </c>
      <c r="K184" s="334">
        <v>0</v>
      </c>
      <c r="L184" s="334">
        <v>1.11822</v>
      </c>
      <c r="M184" s="334">
        <v>0.78007518000000009</v>
      </c>
      <c r="N184" s="344">
        <f t="shared" si="16"/>
        <v>0.69760438911842049</v>
      </c>
      <c r="O184" s="334">
        <v>20.702699599999999</v>
      </c>
      <c r="P184" s="334">
        <v>19.396061100000001</v>
      </c>
      <c r="Q184" s="228">
        <f t="shared" si="17"/>
        <v>0.93688559824342921</v>
      </c>
      <c r="R184" s="344">
        <f t="shared" si="18"/>
        <v>0.30239561088157951</v>
      </c>
      <c r="S184" s="344">
        <f t="shared" si="19"/>
        <v>0.34642449456354663</v>
      </c>
      <c r="T184" s="228">
        <v>1</v>
      </c>
      <c r="U184" s="228"/>
    </row>
    <row r="185" spans="1:21" ht="15" customHeight="1" x14ac:dyDescent="0.25">
      <c r="A185" s="186">
        <v>182</v>
      </c>
      <c r="B185" s="185" t="s">
        <v>483</v>
      </c>
      <c r="C185" s="185" t="s">
        <v>921</v>
      </c>
      <c r="D185" s="185" t="s">
        <v>732</v>
      </c>
      <c r="E185" s="185" t="s">
        <v>1754</v>
      </c>
      <c r="F185" s="184" t="s">
        <v>1521</v>
      </c>
      <c r="G185" s="184">
        <v>442123403</v>
      </c>
      <c r="H185" s="7" t="s">
        <v>943</v>
      </c>
      <c r="I185" s="7" t="s">
        <v>824</v>
      </c>
      <c r="J185" s="228" t="s">
        <v>803</v>
      </c>
      <c r="K185" s="334">
        <v>0</v>
      </c>
      <c r="L185" s="334">
        <v>2.94414</v>
      </c>
      <c r="M185" s="334">
        <v>2.37600911</v>
      </c>
      <c r="N185" s="344">
        <f t="shared" si="16"/>
        <v>0.8070299340384629</v>
      </c>
      <c r="O185" s="334">
        <v>53.240101399999993</v>
      </c>
      <c r="P185" s="334">
        <v>61.421711299999998</v>
      </c>
      <c r="Q185" s="228">
        <f t="shared" si="17"/>
        <v>1.1536738226422687</v>
      </c>
      <c r="R185" s="344">
        <f t="shared" si="18"/>
        <v>0.1929700659615371</v>
      </c>
      <c r="S185" s="344">
        <f t="shared" si="19"/>
        <v>6.8950691011108511E-2</v>
      </c>
      <c r="T185" s="228">
        <v>1</v>
      </c>
      <c r="U185" s="228"/>
    </row>
    <row r="186" spans="1:21" ht="15" customHeight="1" x14ac:dyDescent="0.25">
      <c r="A186" s="186">
        <v>183</v>
      </c>
      <c r="B186" s="185" t="s">
        <v>483</v>
      </c>
      <c r="C186" s="185" t="s">
        <v>921</v>
      </c>
      <c r="D186" s="185" t="s">
        <v>732</v>
      </c>
      <c r="E186" s="185" t="s">
        <v>1754</v>
      </c>
      <c r="F186" s="184" t="s">
        <v>1521</v>
      </c>
      <c r="G186" s="184">
        <v>442123401</v>
      </c>
      <c r="H186" s="7" t="s">
        <v>1288</v>
      </c>
      <c r="I186" s="7" t="s">
        <v>824</v>
      </c>
      <c r="J186" s="228" t="s">
        <v>803</v>
      </c>
      <c r="K186" s="334">
        <v>0</v>
      </c>
      <c r="L186" s="334">
        <v>0.45119999999999999</v>
      </c>
      <c r="M186" s="334">
        <v>0.25596200000000002</v>
      </c>
      <c r="N186" s="344">
        <f t="shared" si="16"/>
        <v>0.56729166666666675</v>
      </c>
      <c r="O186" s="334">
        <v>8.9562398000000005</v>
      </c>
      <c r="P186" s="334">
        <v>9.4123298000000002</v>
      </c>
      <c r="Q186" s="228">
        <f t="shared" si="17"/>
        <v>1.0509242729298069</v>
      </c>
      <c r="R186" s="344">
        <f t="shared" si="18"/>
        <v>0.43270833333333325</v>
      </c>
      <c r="S186" s="344">
        <f t="shared" si="19"/>
        <v>0.40381941766919482</v>
      </c>
      <c r="T186" s="228">
        <v>1</v>
      </c>
      <c r="U186" s="228"/>
    </row>
    <row r="187" spans="1:21" ht="15" customHeight="1" x14ac:dyDescent="0.25">
      <c r="A187" s="186">
        <v>184</v>
      </c>
      <c r="B187" s="185" t="s">
        <v>483</v>
      </c>
      <c r="C187" s="185" t="s">
        <v>921</v>
      </c>
      <c r="D187" s="185" t="s">
        <v>732</v>
      </c>
      <c r="E187" s="185" t="s">
        <v>1755</v>
      </c>
      <c r="F187" s="184" t="s">
        <v>1863</v>
      </c>
      <c r="G187" s="184">
        <v>442131401</v>
      </c>
      <c r="H187" s="7" t="s">
        <v>1864</v>
      </c>
      <c r="I187" s="7" t="s">
        <v>824</v>
      </c>
      <c r="J187" s="228" t="s">
        <v>803</v>
      </c>
      <c r="K187" s="334">
        <v>0</v>
      </c>
      <c r="L187" s="334">
        <v>0.13006499999999999</v>
      </c>
      <c r="M187" s="334">
        <v>7.6675899999999991E-2</v>
      </c>
      <c r="N187" s="344">
        <f t="shared" si="16"/>
        <v>0.5895198554568869</v>
      </c>
      <c r="O187" s="334">
        <v>2.8329423999999999</v>
      </c>
      <c r="P187" s="334">
        <v>2.8912453000000005</v>
      </c>
      <c r="Q187" s="228">
        <f t="shared" si="17"/>
        <v>1.0205803337194574</v>
      </c>
      <c r="R187" s="344">
        <f t="shared" si="18"/>
        <v>0.4104801445431131</v>
      </c>
      <c r="S187" s="344">
        <f t="shared" si="19"/>
        <v>0.39834762918356403</v>
      </c>
      <c r="T187" s="228">
        <v>1</v>
      </c>
      <c r="U187" s="228"/>
    </row>
    <row r="188" spans="1:21" ht="15" customHeight="1" x14ac:dyDescent="0.25">
      <c r="A188" s="186">
        <v>185</v>
      </c>
      <c r="B188" s="185" t="s">
        <v>483</v>
      </c>
      <c r="C188" s="185" t="s">
        <v>921</v>
      </c>
      <c r="D188" s="185" t="s">
        <v>732</v>
      </c>
      <c r="E188" s="185" t="s">
        <v>1755</v>
      </c>
      <c r="F188" s="184" t="s">
        <v>922</v>
      </c>
      <c r="G188" s="184">
        <v>442132102</v>
      </c>
      <c r="H188" s="7" t="s">
        <v>923</v>
      </c>
      <c r="I188" s="7" t="s">
        <v>825</v>
      </c>
      <c r="J188" s="228" t="s">
        <v>803</v>
      </c>
      <c r="K188" s="334">
        <v>0</v>
      </c>
      <c r="L188" s="334">
        <v>3.6674199999999999</v>
      </c>
      <c r="M188" s="334">
        <v>2.7051635200000002</v>
      </c>
      <c r="N188" s="344">
        <f t="shared" si="16"/>
        <v>0.73762032164300795</v>
      </c>
      <c r="O188" s="334">
        <v>70.330895300000009</v>
      </c>
      <c r="P188" s="334">
        <v>79.630465700000002</v>
      </c>
      <c r="Q188" s="228">
        <f t="shared" si="17"/>
        <v>1.1322259635730814</v>
      </c>
      <c r="R188" s="344">
        <f t="shared" si="18"/>
        <v>0.26237967835699205</v>
      </c>
      <c r="S188" s="344">
        <f t="shared" si="19"/>
        <v>0.16484712057665918</v>
      </c>
      <c r="T188" s="228">
        <v>1</v>
      </c>
      <c r="U188" s="228"/>
    </row>
    <row r="189" spans="1:21" ht="15" customHeight="1" x14ac:dyDescent="0.25">
      <c r="A189" s="186">
        <v>186</v>
      </c>
      <c r="B189" s="185" t="s">
        <v>483</v>
      </c>
      <c r="C189" s="185" t="s">
        <v>921</v>
      </c>
      <c r="D189" s="185" t="s">
        <v>732</v>
      </c>
      <c r="E189" s="185" t="s">
        <v>1755</v>
      </c>
      <c r="F189" s="184" t="s">
        <v>922</v>
      </c>
      <c r="G189" s="184">
        <v>442132104</v>
      </c>
      <c r="H189" s="7" t="s">
        <v>924</v>
      </c>
      <c r="I189" s="7" t="s">
        <v>825</v>
      </c>
      <c r="J189" s="228" t="s">
        <v>803</v>
      </c>
      <c r="K189" s="334">
        <v>0</v>
      </c>
      <c r="L189" s="334">
        <v>3.4189600000000002</v>
      </c>
      <c r="M189" s="334">
        <v>2.7373207900000001</v>
      </c>
      <c r="N189" s="344">
        <f t="shared" si="16"/>
        <v>0.80062966223646959</v>
      </c>
      <c r="O189" s="334">
        <v>130.56085390000001</v>
      </c>
      <c r="P189" s="334">
        <v>131.36068929999999</v>
      </c>
      <c r="Q189" s="228">
        <f t="shared" si="17"/>
        <v>1.0061261501905663</v>
      </c>
      <c r="R189" s="344">
        <f t="shared" si="18"/>
        <v>0.19937033776353041</v>
      </c>
      <c r="S189" s="344">
        <f t="shared" si="19"/>
        <v>0.19446556020564743</v>
      </c>
      <c r="T189" s="228">
        <v>1</v>
      </c>
      <c r="U189" s="228"/>
    </row>
    <row r="190" spans="1:21" ht="15" customHeight="1" x14ac:dyDescent="0.25">
      <c r="A190" s="186">
        <v>187</v>
      </c>
      <c r="B190" s="185" t="s">
        <v>483</v>
      </c>
      <c r="C190" s="185" t="s">
        <v>921</v>
      </c>
      <c r="D190" s="185" t="s">
        <v>732</v>
      </c>
      <c r="E190" s="185" t="s">
        <v>1755</v>
      </c>
      <c r="F190" s="184" t="s">
        <v>922</v>
      </c>
      <c r="G190" s="184">
        <v>442132107</v>
      </c>
      <c r="H190" s="7" t="s">
        <v>1726</v>
      </c>
      <c r="I190" s="7" t="s">
        <v>824</v>
      </c>
      <c r="J190" s="228" t="s">
        <v>803</v>
      </c>
      <c r="K190" s="334">
        <v>0</v>
      </c>
      <c r="L190" s="334">
        <v>1.7111400000000001</v>
      </c>
      <c r="M190" s="334">
        <v>1.2636614900000001</v>
      </c>
      <c r="N190" s="344">
        <f t="shared" si="16"/>
        <v>0.73849100015194546</v>
      </c>
      <c r="O190" s="334">
        <v>46.5067618</v>
      </c>
      <c r="P190" s="334">
        <v>49.0443511</v>
      </c>
      <c r="Q190" s="228">
        <f t="shared" si="17"/>
        <v>1.0545638784939011</v>
      </c>
      <c r="R190" s="344">
        <f t="shared" si="18"/>
        <v>0.26150899984805454</v>
      </c>
      <c r="S190" s="344">
        <f t="shared" si="19"/>
        <v>0.22121406664692433</v>
      </c>
      <c r="T190" s="228">
        <v>1</v>
      </c>
      <c r="U190" s="228"/>
    </row>
    <row r="191" spans="1:21" ht="15" customHeight="1" x14ac:dyDescent="0.25">
      <c r="A191" s="186">
        <v>188</v>
      </c>
      <c r="B191" s="185" t="s">
        <v>483</v>
      </c>
      <c r="C191" s="185" t="s">
        <v>921</v>
      </c>
      <c r="D191" s="185" t="s">
        <v>732</v>
      </c>
      <c r="E191" s="185" t="s">
        <v>1755</v>
      </c>
      <c r="F191" s="184" t="s">
        <v>922</v>
      </c>
      <c r="G191" s="184">
        <v>442132105</v>
      </c>
      <c r="H191" s="7" t="s">
        <v>1137</v>
      </c>
      <c r="I191" s="7" t="s">
        <v>825</v>
      </c>
      <c r="J191" s="228" t="s">
        <v>803</v>
      </c>
      <c r="K191" s="334">
        <v>0</v>
      </c>
      <c r="L191" s="334">
        <v>1.3603000000000001</v>
      </c>
      <c r="M191" s="334">
        <v>0.96395621999999992</v>
      </c>
      <c r="N191" s="344">
        <f t="shared" si="16"/>
        <v>0.70863502168639259</v>
      </c>
      <c r="O191" s="334">
        <v>36.522811600000004</v>
      </c>
      <c r="P191" s="334">
        <v>36.081672999999995</v>
      </c>
      <c r="Q191" s="228">
        <f t="shared" si="17"/>
        <v>0.98792155968627537</v>
      </c>
      <c r="R191" s="344">
        <f t="shared" si="18"/>
        <v>0.29136497831360741</v>
      </c>
      <c r="S191" s="344">
        <f t="shared" si="19"/>
        <v>0.29992418412726152</v>
      </c>
      <c r="T191" s="228">
        <v>1</v>
      </c>
      <c r="U191" s="228"/>
    </row>
    <row r="192" spans="1:21" ht="15" customHeight="1" x14ac:dyDescent="0.25">
      <c r="A192" s="186">
        <v>189</v>
      </c>
      <c r="B192" s="185" t="s">
        <v>483</v>
      </c>
      <c r="C192" s="185" t="s">
        <v>921</v>
      </c>
      <c r="D192" s="185" t="s">
        <v>732</v>
      </c>
      <c r="E192" s="185" t="s">
        <v>1755</v>
      </c>
      <c r="F192" s="184" t="s">
        <v>1865</v>
      </c>
      <c r="G192" s="184">
        <v>442133201</v>
      </c>
      <c r="H192" s="7" t="s">
        <v>1866</v>
      </c>
      <c r="I192" s="7" t="s">
        <v>824</v>
      </c>
      <c r="J192" s="228" t="s">
        <v>803</v>
      </c>
      <c r="K192" s="334">
        <v>0</v>
      </c>
      <c r="L192" s="334">
        <v>1.0999950000000001</v>
      </c>
      <c r="M192" s="334">
        <v>0.71066275000000001</v>
      </c>
      <c r="N192" s="344">
        <f t="shared" si="16"/>
        <v>0.64605998209082771</v>
      </c>
      <c r="O192" s="334">
        <v>18.565596899999999</v>
      </c>
      <c r="P192" s="334">
        <v>25.16187</v>
      </c>
      <c r="Q192" s="228">
        <f t="shared" si="17"/>
        <v>1.3552955035881449</v>
      </c>
      <c r="R192" s="344">
        <f t="shared" si="18"/>
        <v>0.35394001790917229</v>
      </c>
      <c r="S192" s="344">
        <f t="shared" si="19"/>
        <v>0.12439781122406379</v>
      </c>
      <c r="T192" s="228">
        <v>1</v>
      </c>
      <c r="U192" s="228"/>
    </row>
    <row r="193" spans="1:21" ht="15" customHeight="1" x14ac:dyDescent="0.25">
      <c r="A193" s="186">
        <v>190</v>
      </c>
      <c r="B193" s="185" t="s">
        <v>483</v>
      </c>
      <c r="C193" s="185" t="s">
        <v>921</v>
      </c>
      <c r="D193" s="185" t="s">
        <v>732</v>
      </c>
      <c r="E193" s="185" t="s">
        <v>1755</v>
      </c>
      <c r="F193" s="184" t="s">
        <v>926</v>
      </c>
      <c r="G193" s="184">
        <v>442133302</v>
      </c>
      <c r="H193" s="7" t="s">
        <v>1805</v>
      </c>
      <c r="I193" s="7" t="s">
        <v>824</v>
      </c>
      <c r="J193" s="228" t="s">
        <v>803</v>
      </c>
      <c r="K193" s="334">
        <v>0</v>
      </c>
      <c r="L193" s="334">
        <v>1.9642412</v>
      </c>
      <c r="M193" s="334">
        <v>1.38013472</v>
      </c>
      <c r="N193" s="344">
        <f t="shared" si="16"/>
        <v>0.70262996214517848</v>
      </c>
      <c r="O193" s="334">
        <v>44.503236399999999</v>
      </c>
      <c r="P193" s="334">
        <v>46.960978899999994</v>
      </c>
      <c r="Q193" s="228">
        <f t="shared" si="17"/>
        <v>1.0552261520467756</v>
      </c>
      <c r="R193" s="344">
        <f t="shared" si="18"/>
        <v>0.29737003785482152</v>
      </c>
      <c r="S193" s="344">
        <f t="shared" si="19"/>
        <v>0.25856648873277166</v>
      </c>
      <c r="T193" s="228">
        <v>1</v>
      </c>
      <c r="U193" s="228"/>
    </row>
    <row r="194" spans="1:21" ht="15" customHeight="1" x14ac:dyDescent="0.25">
      <c r="A194" s="186">
        <v>191</v>
      </c>
      <c r="B194" s="185" t="s">
        <v>483</v>
      </c>
      <c r="C194" s="185" t="s">
        <v>921</v>
      </c>
      <c r="D194" s="185" t="s">
        <v>732</v>
      </c>
      <c r="E194" s="185" t="s">
        <v>1756</v>
      </c>
      <c r="F194" s="184" t="s">
        <v>938</v>
      </c>
      <c r="G194" s="184">
        <v>442143401</v>
      </c>
      <c r="H194" s="7" t="s">
        <v>940</v>
      </c>
      <c r="I194" s="7" t="s">
        <v>825</v>
      </c>
      <c r="J194" s="228" t="s">
        <v>803</v>
      </c>
      <c r="K194" s="334">
        <v>0</v>
      </c>
      <c r="L194" s="334">
        <v>0.79734000000000005</v>
      </c>
      <c r="M194" s="334">
        <v>0.65932631999999991</v>
      </c>
      <c r="N194" s="344">
        <f t="shared" si="16"/>
        <v>0.82690736699525902</v>
      </c>
      <c r="O194" s="334">
        <v>32.697186899999998</v>
      </c>
      <c r="P194" s="334">
        <v>33.769365800000003</v>
      </c>
      <c r="Q194" s="228">
        <f t="shared" si="17"/>
        <v>1.0327911665085783</v>
      </c>
      <c r="R194" s="344">
        <f t="shared" si="18"/>
        <v>0.17309263300474098</v>
      </c>
      <c r="S194" s="344">
        <f t="shared" si="19"/>
        <v>0.14597737584642945</v>
      </c>
      <c r="T194" s="228">
        <v>1</v>
      </c>
      <c r="U194" s="228"/>
    </row>
    <row r="195" spans="1:21" ht="15" customHeight="1" x14ac:dyDescent="0.25">
      <c r="A195" s="186">
        <v>192</v>
      </c>
      <c r="B195" s="185" t="s">
        <v>483</v>
      </c>
      <c r="C195" s="185" t="s">
        <v>921</v>
      </c>
      <c r="D195" s="185" t="s">
        <v>732</v>
      </c>
      <c r="E195" s="185" t="s">
        <v>1756</v>
      </c>
      <c r="F195" s="184" t="s">
        <v>1527</v>
      </c>
      <c r="G195" s="184">
        <v>442143101</v>
      </c>
      <c r="H195" s="7" t="s">
        <v>934</v>
      </c>
      <c r="I195" s="7" t="s">
        <v>824</v>
      </c>
      <c r="J195" s="228" t="s">
        <v>803</v>
      </c>
      <c r="K195" s="334">
        <v>0</v>
      </c>
      <c r="L195" s="334">
        <v>1.8217399999999999</v>
      </c>
      <c r="M195" s="334">
        <v>1.5007574099999998</v>
      </c>
      <c r="N195" s="344">
        <f t="shared" si="16"/>
        <v>0.82380439030816688</v>
      </c>
      <c r="O195" s="334">
        <v>61.294980599999995</v>
      </c>
      <c r="P195" s="334">
        <v>60.712363799999999</v>
      </c>
      <c r="Q195" s="228">
        <f t="shared" si="17"/>
        <v>0.99049486933029562</v>
      </c>
      <c r="R195" s="344">
        <f t="shared" si="18"/>
        <v>0.17619560969183312</v>
      </c>
      <c r="S195" s="344">
        <f t="shared" si="19"/>
        <v>0.18402597806798837</v>
      </c>
      <c r="T195" s="228">
        <v>1</v>
      </c>
      <c r="U195" s="228"/>
    </row>
    <row r="196" spans="1:21" ht="15" customHeight="1" x14ac:dyDescent="0.25">
      <c r="A196" s="186">
        <v>193</v>
      </c>
      <c r="B196" s="185" t="s">
        <v>483</v>
      </c>
      <c r="C196" s="185" t="s">
        <v>921</v>
      </c>
      <c r="D196" s="185" t="s">
        <v>732</v>
      </c>
      <c r="E196" s="185" t="s">
        <v>1756</v>
      </c>
      <c r="F196" s="184" t="s">
        <v>938</v>
      </c>
      <c r="G196" s="184">
        <v>442143402</v>
      </c>
      <c r="H196" s="7" t="s">
        <v>1727</v>
      </c>
      <c r="I196" s="7" t="s">
        <v>825</v>
      </c>
      <c r="J196" s="228" t="s">
        <v>803</v>
      </c>
      <c r="K196" s="334">
        <v>0</v>
      </c>
      <c r="L196" s="334">
        <v>0.93759999999999999</v>
      </c>
      <c r="M196" s="334">
        <v>0.71680330000000003</v>
      </c>
      <c r="N196" s="344">
        <f t="shared" si="16"/>
        <v>0.76450863907849831</v>
      </c>
      <c r="O196" s="334">
        <v>38.501647400000003</v>
      </c>
      <c r="P196" s="334">
        <v>39.659616</v>
      </c>
      <c r="Q196" s="228">
        <f t="shared" si="17"/>
        <v>1.0300758195609052</v>
      </c>
      <c r="R196" s="344">
        <f t="shared" si="18"/>
        <v>0.23549136092150169</v>
      </c>
      <c r="S196" s="344">
        <f t="shared" si="19"/>
        <v>0.21249813703982356</v>
      </c>
      <c r="T196" s="228">
        <v>1</v>
      </c>
      <c r="U196" s="228"/>
    </row>
    <row r="197" spans="1:21" ht="15" customHeight="1" x14ac:dyDescent="0.25">
      <c r="A197" s="186">
        <v>194</v>
      </c>
      <c r="B197" s="185" t="s">
        <v>483</v>
      </c>
      <c r="C197" s="185" t="s">
        <v>921</v>
      </c>
      <c r="D197" s="185" t="s">
        <v>732</v>
      </c>
      <c r="E197" s="185" t="s">
        <v>1756</v>
      </c>
      <c r="F197" s="184" t="s">
        <v>1527</v>
      </c>
      <c r="G197" s="184">
        <v>442143103</v>
      </c>
      <c r="H197" s="7" t="s">
        <v>933</v>
      </c>
      <c r="I197" s="7" t="s">
        <v>824</v>
      </c>
      <c r="J197" s="228" t="s">
        <v>803</v>
      </c>
      <c r="K197" s="334">
        <v>0</v>
      </c>
      <c r="L197" s="334">
        <v>0.65591999999999995</v>
      </c>
      <c r="M197" s="334">
        <v>0.42818142999999997</v>
      </c>
      <c r="N197" s="344">
        <f t="shared" si="16"/>
        <v>0.65279520368337607</v>
      </c>
      <c r="O197" s="334">
        <v>20.9890896</v>
      </c>
      <c r="P197" s="334">
        <v>20.451783799999998</v>
      </c>
      <c r="Q197" s="228">
        <f t="shared" si="17"/>
        <v>0.97440070959533176</v>
      </c>
      <c r="R197" s="344">
        <f t="shared" si="18"/>
        <v>0.34720479631662393</v>
      </c>
      <c r="S197" s="344">
        <f t="shared" si="19"/>
        <v>0.36391589031048921</v>
      </c>
      <c r="T197" s="228">
        <v>1</v>
      </c>
      <c r="U197" s="228"/>
    </row>
    <row r="198" spans="1:21" ht="15" customHeight="1" x14ac:dyDescent="0.25">
      <c r="A198" s="186">
        <v>195</v>
      </c>
      <c r="B198" s="185" t="s">
        <v>483</v>
      </c>
      <c r="C198" s="185" t="s">
        <v>921</v>
      </c>
      <c r="D198" s="185" t="s">
        <v>732</v>
      </c>
      <c r="E198" s="185" t="s">
        <v>1756</v>
      </c>
      <c r="F198" s="184" t="s">
        <v>938</v>
      </c>
      <c r="G198" s="184">
        <v>442143403</v>
      </c>
      <c r="H198" s="7" t="s">
        <v>939</v>
      </c>
      <c r="I198" s="7" t="s">
        <v>825</v>
      </c>
      <c r="J198" s="228" t="s">
        <v>803</v>
      </c>
      <c r="K198" s="334">
        <v>0</v>
      </c>
      <c r="L198" s="334">
        <v>0.25373999999999997</v>
      </c>
      <c r="M198" s="334">
        <v>0.19599</v>
      </c>
      <c r="N198" s="344">
        <f t="shared" si="16"/>
        <v>0.77240482383542219</v>
      </c>
      <c r="O198" s="334">
        <v>8.5725231999999991</v>
      </c>
      <c r="P198" s="334">
        <v>7.6845828000000003</v>
      </c>
      <c r="Q198" s="228">
        <f t="shared" si="17"/>
        <v>0.89642018116673061</v>
      </c>
      <c r="R198" s="344">
        <f t="shared" si="18"/>
        <v>0.22759517616457781</v>
      </c>
      <c r="S198" s="344">
        <f t="shared" si="19"/>
        <v>0.30760072788339421</v>
      </c>
      <c r="T198" s="228">
        <v>1</v>
      </c>
      <c r="U198" s="228"/>
    </row>
    <row r="199" spans="1:21" ht="15" customHeight="1" x14ac:dyDescent="0.25">
      <c r="A199" s="186">
        <v>196</v>
      </c>
      <c r="B199" s="185" t="s">
        <v>483</v>
      </c>
      <c r="C199" s="185" t="s">
        <v>921</v>
      </c>
      <c r="D199" s="185" t="s">
        <v>732</v>
      </c>
      <c r="E199" s="185" t="s">
        <v>1756</v>
      </c>
      <c r="F199" s="184" t="s">
        <v>1527</v>
      </c>
      <c r="G199" s="184">
        <v>442143102</v>
      </c>
      <c r="H199" s="7" t="s">
        <v>1139</v>
      </c>
      <c r="I199" s="7" t="s">
        <v>824</v>
      </c>
      <c r="J199" s="228" t="s">
        <v>803</v>
      </c>
      <c r="K199" s="334">
        <v>0</v>
      </c>
      <c r="L199" s="334">
        <v>0.83282</v>
      </c>
      <c r="M199" s="334">
        <v>0.62117919999999993</v>
      </c>
      <c r="N199" s="344">
        <f t="shared" si="16"/>
        <v>0.74587449869119371</v>
      </c>
      <c r="O199" s="334">
        <v>25.6521291</v>
      </c>
      <c r="P199" s="334">
        <v>22.619000400000001</v>
      </c>
      <c r="Q199" s="228">
        <f t="shared" si="17"/>
        <v>0.88175918310032209</v>
      </c>
      <c r="R199" s="344">
        <f t="shared" si="18"/>
        <v>0.25412550130880629</v>
      </c>
      <c r="S199" s="344">
        <f t="shared" si="19"/>
        <v>0.34231831133869073</v>
      </c>
      <c r="T199" s="228">
        <v>1</v>
      </c>
      <c r="U199" s="228"/>
    </row>
    <row r="200" spans="1:21" ht="15" customHeight="1" x14ac:dyDescent="0.25">
      <c r="A200" s="186">
        <v>197</v>
      </c>
      <c r="B200" s="185" t="s">
        <v>483</v>
      </c>
      <c r="C200" s="185" t="s">
        <v>921</v>
      </c>
      <c r="D200" s="185" t="s">
        <v>732</v>
      </c>
      <c r="E200" s="185" t="s">
        <v>1756</v>
      </c>
      <c r="F200" s="184" t="s">
        <v>938</v>
      </c>
      <c r="G200" s="184">
        <v>442143406</v>
      </c>
      <c r="H200" s="7" t="s">
        <v>938</v>
      </c>
      <c r="I200" s="7" t="s">
        <v>825</v>
      </c>
      <c r="J200" s="228" t="s">
        <v>803</v>
      </c>
      <c r="K200" s="334">
        <v>0</v>
      </c>
      <c r="L200" s="334">
        <v>0.73731000000000002</v>
      </c>
      <c r="M200" s="334">
        <v>0.56691426</v>
      </c>
      <c r="N200" s="344">
        <f t="shared" si="16"/>
        <v>0.76889538999877938</v>
      </c>
      <c r="O200" s="334">
        <v>24.405361200000002</v>
      </c>
      <c r="P200" s="334">
        <v>21.937492200000001</v>
      </c>
      <c r="Q200" s="228">
        <f t="shared" si="17"/>
        <v>0.89888004607774463</v>
      </c>
      <c r="R200" s="344">
        <f t="shared" si="18"/>
        <v>0.23110461000122062</v>
      </c>
      <c r="S200" s="344">
        <f t="shared" si="19"/>
        <v>0.30885527640893173</v>
      </c>
      <c r="T200" s="228">
        <v>1</v>
      </c>
      <c r="U200" s="228"/>
    </row>
    <row r="201" spans="1:21" ht="15" customHeight="1" x14ac:dyDescent="0.25">
      <c r="A201" s="186">
        <v>198</v>
      </c>
      <c r="B201" s="185" t="s">
        <v>483</v>
      </c>
      <c r="C201" s="185" t="s">
        <v>921</v>
      </c>
      <c r="D201" s="185" t="s">
        <v>732</v>
      </c>
      <c r="E201" s="185" t="s">
        <v>1756</v>
      </c>
      <c r="F201" s="184" t="s">
        <v>938</v>
      </c>
      <c r="G201" s="184">
        <v>442143404</v>
      </c>
      <c r="H201" s="7" t="s">
        <v>1142</v>
      </c>
      <c r="I201" s="7" t="s">
        <v>825</v>
      </c>
      <c r="J201" s="228" t="s">
        <v>803</v>
      </c>
      <c r="K201" s="334">
        <v>0</v>
      </c>
      <c r="L201" s="334">
        <v>0.53837999999999997</v>
      </c>
      <c r="M201" s="334">
        <v>0.49279701000000004</v>
      </c>
      <c r="N201" s="344">
        <f t="shared" si="16"/>
        <v>0.91533305471971482</v>
      </c>
      <c r="O201" s="334">
        <v>32.846468199999997</v>
      </c>
      <c r="P201" s="334">
        <v>25.885684600000001</v>
      </c>
      <c r="Q201" s="228">
        <f t="shared" si="17"/>
        <v>0.7880812159889995</v>
      </c>
      <c r="R201" s="344">
        <f t="shared" si="18"/>
        <v>8.4666945280285177E-2</v>
      </c>
      <c r="S201" s="344">
        <f t="shared" si="19"/>
        <v>0.27864321320156171</v>
      </c>
      <c r="T201" s="228">
        <v>1</v>
      </c>
      <c r="U201" s="228"/>
    </row>
    <row r="202" spans="1:21" ht="15" customHeight="1" x14ac:dyDescent="0.25">
      <c r="A202" s="186">
        <v>199</v>
      </c>
      <c r="B202" s="185" t="s">
        <v>483</v>
      </c>
      <c r="C202" s="185" t="s">
        <v>921</v>
      </c>
      <c r="D202" s="185" t="s">
        <v>732</v>
      </c>
      <c r="E202" s="185" t="s">
        <v>1756</v>
      </c>
      <c r="F202" s="184" t="s">
        <v>938</v>
      </c>
      <c r="G202" s="184">
        <v>442143405</v>
      </c>
      <c r="H202" s="7" t="s">
        <v>1289</v>
      </c>
      <c r="I202" s="7" t="s">
        <v>825</v>
      </c>
      <c r="J202" s="228" t="s">
        <v>803</v>
      </c>
      <c r="K202" s="334">
        <v>0</v>
      </c>
      <c r="L202" s="334">
        <v>0.29850000000000021</v>
      </c>
      <c r="M202" s="334">
        <v>0.27949999999999997</v>
      </c>
      <c r="N202" s="344">
        <f t="shared" si="16"/>
        <v>0.93634840871021696</v>
      </c>
      <c r="O202" s="334">
        <v>19.6798997</v>
      </c>
      <c r="P202" s="334">
        <v>19.6798997</v>
      </c>
      <c r="Q202" s="228">
        <f t="shared" si="17"/>
        <v>1</v>
      </c>
      <c r="R202" s="344">
        <f t="shared" si="18"/>
        <v>6.3651591289783038E-2</v>
      </c>
      <c r="S202" s="344">
        <f t="shared" si="19"/>
        <v>6.3651591289783038E-2</v>
      </c>
      <c r="T202" s="228">
        <v>1</v>
      </c>
      <c r="U202" s="228"/>
    </row>
    <row r="203" spans="1:21" ht="15" customHeight="1" x14ac:dyDescent="0.25">
      <c r="A203" s="186">
        <v>200</v>
      </c>
      <c r="B203" s="185" t="s">
        <v>483</v>
      </c>
      <c r="C203" s="185" t="s">
        <v>921</v>
      </c>
      <c r="D203" s="185" t="s">
        <v>732</v>
      </c>
      <c r="E203" s="185" t="s">
        <v>1756</v>
      </c>
      <c r="F203" s="184" t="s">
        <v>1526</v>
      </c>
      <c r="G203" s="184">
        <v>442141301</v>
      </c>
      <c r="H203" s="7" t="s">
        <v>1255</v>
      </c>
      <c r="I203" s="7" t="s">
        <v>824</v>
      </c>
      <c r="J203" s="228" t="s">
        <v>803</v>
      </c>
      <c r="K203" s="334">
        <v>0</v>
      </c>
      <c r="L203" s="334">
        <v>0.94113000000000002</v>
      </c>
      <c r="M203" s="334">
        <v>0.58930380000000004</v>
      </c>
      <c r="N203" s="344">
        <f t="shared" si="16"/>
        <v>0.62616620445634508</v>
      </c>
      <c r="O203" s="334">
        <v>26.3665436</v>
      </c>
      <c r="P203" s="334">
        <v>25.385317499999999</v>
      </c>
      <c r="Q203" s="228">
        <f t="shared" si="17"/>
        <v>0.96278518281023373</v>
      </c>
      <c r="R203" s="344">
        <f t="shared" si="18"/>
        <v>0.37383379554365492</v>
      </c>
      <c r="S203" s="344">
        <f t="shared" si="19"/>
        <v>0.39713645637290762</v>
      </c>
      <c r="T203" s="228">
        <v>1</v>
      </c>
      <c r="U203" s="228"/>
    </row>
    <row r="204" spans="1:21" ht="15" customHeight="1" x14ac:dyDescent="0.25">
      <c r="A204" s="186">
        <v>201</v>
      </c>
      <c r="B204" s="185" t="s">
        <v>483</v>
      </c>
      <c r="C204" s="185" t="s">
        <v>921</v>
      </c>
      <c r="D204" s="185" t="s">
        <v>732</v>
      </c>
      <c r="E204" s="185" t="s">
        <v>1756</v>
      </c>
      <c r="F204" s="184" t="s">
        <v>1525</v>
      </c>
      <c r="G204" s="184">
        <v>442141202</v>
      </c>
      <c r="H204" s="7" t="s">
        <v>1254</v>
      </c>
      <c r="I204" s="7" t="s">
        <v>824</v>
      </c>
      <c r="J204" s="228" t="s">
        <v>803</v>
      </c>
      <c r="K204" s="334">
        <v>0</v>
      </c>
      <c r="L204" s="334">
        <v>0.77969999999999995</v>
      </c>
      <c r="M204" s="334">
        <v>0.53611494999999998</v>
      </c>
      <c r="N204" s="344">
        <f t="shared" si="16"/>
        <v>0.68759131717327182</v>
      </c>
      <c r="O204" s="334">
        <v>26.038025899999997</v>
      </c>
      <c r="P204" s="334">
        <v>24.172876299999999</v>
      </c>
      <c r="Q204" s="228">
        <f t="shared" si="17"/>
        <v>0.92836824085039416</v>
      </c>
      <c r="R204" s="344">
        <f t="shared" si="18"/>
        <v>0.31240868282672818</v>
      </c>
      <c r="S204" s="344">
        <f t="shared" si="19"/>
        <v>0.36166205845184418</v>
      </c>
      <c r="T204" s="228">
        <v>1</v>
      </c>
      <c r="U204" s="228"/>
    </row>
    <row r="205" spans="1:21" ht="15" customHeight="1" x14ac:dyDescent="0.25">
      <c r="A205" s="186">
        <v>202</v>
      </c>
      <c r="B205" s="185" t="s">
        <v>483</v>
      </c>
      <c r="C205" s="185" t="s">
        <v>921</v>
      </c>
      <c r="D205" s="185" t="s">
        <v>732</v>
      </c>
      <c r="E205" s="185" t="s">
        <v>1756</v>
      </c>
      <c r="F205" s="184" t="s">
        <v>1525</v>
      </c>
      <c r="G205" s="184">
        <v>442141201</v>
      </c>
      <c r="H205" s="7" t="s">
        <v>935</v>
      </c>
      <c r="I205" s="7" t="s">
        <v>824</v>
      </c>
      <c r="J205" s="228" t="s">
        <v>803</v>
      </c>
      <c r="K205" s="334">
        <v>0</v>
      </c>
      <c r="L205" s="334">
        <v>2.5194990000000002</v>
      </c>
      <c r="M205" s="334">
        <v>1.1152077499999999</v>
      </c>
      <c r="N205" s="344">
        <f t="shared" si="16"/>
        <v>0.44263075714655964</v>
      </c>
      <c r="O205" s="334">
        <v>38.871248100000003</v>
      </c>
      <c r="P205" s="334">
        <v>45.169067599999998</v>
      </c>
      <c r="Q205" s="228">
        <f t="shared" si="17"/>
        <v>1.1620174243903425</v>
      </c>
      <c r="R205" s="344">
        <f t="shared" si="18"/>
        <v>0.55736924285344036</v>
      </c>
      <c r="S205" s="344">
        <f t="shared" si="19"/>
        <v>0.4856553476246076</v>
      </c>
      <c r="T205" s="228">
        <v>1</v>
      </c>
      <c r="U205" s="228"/>
    </row>
    <row r="206" spans="1:21" ht="15" customHeight="1" x14ac:dyDescent="0.25">
      <c r="A206" s="186">
        <v>203</v>
      </c>
      <c r="B206" s="185" t="s">
        <v>483</v>
      </c>
      <c r="C206" s="185" t="s">
        <v>921</v>
      </c>
      <c r="D206" s="185" t="s">
        <v>732</v>
      </c>
      <c r="E206" s="185" t="s">
        <v>1756</v>
      </c>
      <c r="F206" s="184" t="s">
        <v>1526</v>
      </c>
      <c r="G206" s="184">
        <v>442141303</v>
      </c>
      <c r="H206" s="7" t="s">
        <v>936</v>
      </c>
      <c r="I206" s="7" t="s">
        <v>824</v>
      </c>
      <c r="J206" s="228" t="s">
        <v>803</v>
      </c>
      <c r="K206" s="334">
        <v>0</v>
      </c>
      <c r="L206" s="334">
        <v>2.3451599999999999</v>
      </c>
      <c r="M206" s="334">
        <v>1.9307875400000001</v>
      </c>
      <c r="N206" s="344">
        <f t="shared" si="16"/>
        <v>0.82330738201231479</v>
      </c>
      <c r="O206" s="334">
        <v>98.010030299999997</v>
      </c>
      <c r="P206" s="334">
        <v>88.447854700000008</v>
      </c>
      <c r="Q206" s="228">
        <f t="shared" si="17"/>
        <v>0.9024367651889198</v>
      </c>
      <c r="R206" s="344">
        <f t="shared" si="18"/>
        <v>0.17669261798768521</v>
      </c>
      <c r="S206" s="344">
        <f t="shared" si="19"/>
        <v>0.25701714942064835</v>
      </c>
      <c r="T206" s="228">
        <v>1</v>
      </c>
      <c r="U206" s="228"/>
    </row>
    <row r="207" spans="1:21" ht="15" customHeight="1" x14ac:dyDescent="0.25">
      <c r="A207" s="186">
        <v>204</v>
      </c>
      <c r="B207" s="185" t="s">
        <v>483</v>
      </c>
      <c r="C207" s="185" t="s">
        <v>921</v>
      </c>
      <c r="D207" s="185" t="s">
        <v>732</v>
      </c>
      <c r="E207" s="185" t="s">
        <v>1756</v>
      </c>
      <c r="F207" s="184" t="s">
        <v>1526</v>
      </c>
      <c r="G207" s="184">
        <v>442141302</v>
      </c>
      <c r="H207" s="7" t="s">
        <v>937</v>
      </c>
      <c r="I207" s="7" t="s">
        <v>824</v>
      </c>
      <c r="J207" s="228" t="s">
        <v>803</v>
      </c>
      <c r="K207" s="334">
        <v>0</v>
      </c>
      <c r="L207" s="334">
        <v>0.45154</v>
      </c>
      <c r="M207" s="334">
        <v>0.36941778999999997</v>
      </c>
      <c r="N207" s="344">
        <f t="shared" ref="N207:N254" si="20">M207/L207</f>
        <v>0.81812860433184209</v>
      </c>
      <c r="O207" s="334">
        <v>18.366578100000002</v>
      </c>
      <c r="P207" s="334">
        <v>18.681222699999999</v>
      </c>
      <c r="Q207" s="228">
        <f t="shared" ref="Q207:Q254" si="21">P207/O207</f>
        <v>1.0171313675463585</v>
      </c>
      <c r="R207" s="344">
        <f t="shared" ref="R207:R254" si="22">1-N207</f>
        <v>0.18187139566815791</v>
      </c>
      <c r="S207" s="344">
        <f t="shared" ref="S207:S254" si="23">1-N207*Q207</f>
        <v>0.16785573384715979</v>
      </c>
      <c r="T207" s="228">
        <v>1</v>
      </c>
      <c r="U207" s="228"/>
    </row>
    <row r="208" spans="1:21" ht="15" customHeight="1" x14ac:dyDescent="0.25">
      <c r="A208" s="186">
        <v>205</v>
      </c>
      <c r="B208" s="185" t="s">
        <v>483</v>
      </c>
      <c r="C208" s="185" t="s">
        <v>921</v>
      </c>
      <c r="D208" s="185" t="s">
        <v>732</v>
      </c>
      <c r="E208" s="185" t="s">
        <v>1756</v>
      </c>
      <c r="F208" s="184" t="s">
        <v>1867</v>
      </c>
      <c r="G208" s="184">
        <v>442142101</v>
      </c>
      <c r="H208" s="7" t="s">
        <v>1868</v>
      </c>
      <c r="I208" s="7" t="s">
        <v>824</v>
      </c>
      <c r="J208" s="228" t="s">
        <v>803</v>
      </c>
      <c r="K208" s="334">
        <v>0</v>
      </c>
      <c r="L208" s="334">
        <v>0.94606500000000004</v>
      </c>
      <c r="M208" s="334">
        <v>0.60915238999999999</v>
      </c>
      <c r="N208" s="344">
        <f t="shared" si="20"/>
        <v>0.64388006109516782</v>
      </c>
      <c r="O208" s="334">
        <v>24.962985</v>
      </c>
      <c r="P208" s="334">
        <v>22.537805499999997</v>
      </c>
      <c r="Q208" s="228">
        <f t="shared" si="21"/>
        <v>0.90284897819711851</v>
      </c>
      <c r="R208" s="344">
        <f t="shared" si="22"/>
        <v>0.35611993890483218</v>
      </c>
      <c r="S208" s="344">
        <f t="shared" si="23"/>
        <v>0.41867354475872953</v>
      </c>
      <c r="T208" s="228">
        <v>1</v>
      </c>
      <c r="U208" s="228"/>
    </row>
    <row r="209" spans="1:21" ht="15" customHeight="1" x14ac:dyDescent="0.25">
      <c r="A209" s="186">
        <v>206</v>
      </c>
      <c r="B209" s="185" t="s">
        <v>483</v>
      </c>
      <c r="C209" s="185" t="s">
        <v>921</v>
      </c>
      <c r="D209" s="185" t="s">
        <v>732</v>
      </c>
      <c r="E209" s="185" t="s">
        <v>1756</v>
      </c>
      <c r="F209" s="184" t="s">
        <v>1867</v>
      </c>
      <c r="G209" s="184">
        <v>442142102</v>
      </c>
      <c r="H209" s="7" t="s">
        <v>1869</v>
      </c>
      <c r="I209" s="7" t="s">
        <v>824</v>
      </c>
      <c r="J209" s="228" t="s">
        <v>803</v>
      </c>
      <c r="K209" s="334">
        <v>0</v>
      </c>
      <c r="L209" s="334">
        <v>0.22842000000000001</v>
      </c>
      <c r="M209" s="334">
        <v>0.14484032999999999</v>
      </c>
      <c r="N209" s="344">
        <f t="shared" si="20"/>
        <v>0.63409653270291555</v>
      </c>
      <c r="O209" s="334">
        <v>5.5531742000000008</v>
      </c>
      <c r="P209" s="334">
        <v>4.7139565000000001</v>
      </c>
      <c r="Q209" s="228">
        <f t="shared" si="21"/>
        <v>0.84887603561941194</v>
      </c>
      <c r="R209" s="344">
        <f t="shared" si="22"/>
        <v>0.36590346729708445</v>
      </c>
      <c r="S209" s="344">
        <f t="shared" si="23"/>
        <v>0.46173064911913431</v>
      </c>
      <c r="T209" s="228">
        <v>1</v>
      </c>
      <c r="U209" s="228"/>
    </row>
    <row r="210" spans="1:21" ht="15" customHeight="1" x14ac:dyDescent="0.25">
      <c r="A210" s="186">
        <v>207</v>
      </c>
      <c r="B210" s="185" t="s">
        <v>483</v>
      </c>
      <c r="C210" s="185" t="s">
        <v>921</v>
      </c>
      <c r="D210" s="185" t="s">
        <v>732</v>
      </c>
      <c r="E210" s="185" t="s">
        <v>1757</v>
      </c>
      <c r="F210" s="184" t="s">
        <v>1528</v>
      </c>
      <c r="G210" s="184">
        <v>442151204</v>
      </c>
      <c r="H210" s="7" t="s">
        <v>1224</v>
      </c>
      <c r="I210" s="7" t="s">
        <v>824</v>
      </c>
      <c r="J210" s="228" t="s">
        <v>803</v>
      </c>
      <c r="K210" s="334">
        <v>0</v>
      </c>
      <c r="L210" s="334">
        <v>1.7766599999999999</v>
      </c>
      <c r="M210" s="334">
        <v>1.36139221</v>
      </c>
      <c r="N210" s="344">
        <f t="shared" si="20"/>
        <v>0.76626490718539286</v>
      </c>
      <c r="O210" s="334">
        <v>55.628456299999996</v>
      </c>
      <c r="P210" s="334">
        <v>41.265722000000004</v>
      </c>
      <c r="Q210" s="228">
        <f t="shared" si="21"/>
        <v>0.74180958352425119</v>
      </c>
      <c r="R210" s="344">
        <f t="shared" si="22"/>
        <v>0.23373509281460714</v>
      </c>
      <c r="S210" s="344">
        <f t="shared" si="23"/>
        <v>0.4315773483315547</v>
      </c>
      <c r="T210" s="228">
        <v>1</v>
      </c>
      <c r="U210" s="228"/>
    </row>
    <row r="211" spans="1:21" ht="15" customHeight="1" x14ac:dyDescent="0.25">
      <c r="A211" s="186">
        <v>208</v>
      </c>
      <c r="B211" s="185" t="s">
        <v>483</v>
      </c>
      <c r="C211" s="185" t="s">
        <v>921</v>
      </c>
      <c r="D211" s="185" t="s">
        <v>732</v>
      </c>
      <c r="E211" s="185" t="s">
        <v>1757</v>
      </c>
      <c r="F211" s="184" t="s">
        <v>1528</v>
      </c>
      <c r="G211" s="184">
        <v>442151202</v>
      </c>
      <c r="H211" s="7" t="s">
        <v>1870</v>
      </c>
      <c r="I211" s="7" t="s">
        <v>824</v>
      </c>
      <c r="J211" s="228" t="s">
        <v>803</v>
      </c>
      <c r="K211" s="334">
        <v>0</v>
      </c>
      <c r="L211" s="334">
        <v>1.0738350000000001</v>
      </c>
      <c r="M211" s="334">
        <v>0.64567477000000006</v>
      </c>
      <c r="N211" s="344">
        <f t="shared" si="20"/>
        <v>0.60127931199858453</v>
      </c>
      <c r="O211" s="334">
        <v>43.708070199999995</v>
      </c>
      <c r="P211" s="334">
        <v>31.216692299999998</v>
      </c>
      <c r="Q211" s="228">
        <f t="shared" si="21"/>
        <v>0.71420888996375786</v>
      </c>
      <c r="R211" s="344">
        <f t="shared" si="22"/>
        <v>0.39872068800141547</v>
      </c>
      <c r="S211" s="344">
        <f t="shared" si="23"/>
        <v>0.57056097001931882</v>
      </c>
      <c r="T211" s="228">
        <v>1</v>
      </c>
      <c r="U211" s="228"/>
    </row>
    <row r="212" spans="1:21" ht="15" customHeight="1" x14ac:dyDescent="0.25">
      <c r="A212" s="186">
        <v>209</v>
      </c>
      <c r="B212" s="185" t="s">
        <v>483</v>
      </c>
      <c r="C212" s="185" t="s">
        <v>921</v>
      </c>
      <c r="D212" s="185" t="s">
        <v>732</v>
      </c>
      <c r="E212" s="185" t="s">
        <v>1757</v>
      </c>
      <c r="F212" s="184" t="s">
        <v>1528</v>
      </c>
      <c r="G212" s="184">
        <v>442151205</v>
      </c>
      <c r="H212" s="7" t="s">
        <v>1871</v>
      </c>
      <c r="I212" s="7" t="s">
        <v>824</v>
      </c>
      <c r="J212" s="228" t="s">
        <v>803</v>
      </c>
      <c r="K212" s="334">
        <v>0</v>
      </c>
      <c r="L212" s="334">
        <v>1.5407850000000001</v>
      </c>
      <c r="M212" s="334">
        <v>1.0434813199999999</v>
      </c>
      <c r="N212" s="344">
        <f t="shared" si="20"/>
        <v>0.67724005620511618</v>
      </c>
      <c r="O212" s="334">
        <v>58.927558099999999</v>
      </c>
      <c r="P212" s="334">
        <v>48.206961500000006</v>
      </c>
      <c r="Q212" s="228">
        <f t="shared" si="21"/>
        <v>0.81807159594485224</v>
      </c>
      <c r="R212" s="344">
        <f t="shared" si="22"/>
        <v>0.32275994379488382</v>
      </c>
      <c r="S212" s="344">
        <f t="shared" si="23"/>
        <v>0.44596914638249918</v>
      </c>
      <c r="T212" s="228">
        <v>1</v>
      </c>
      <c r="U212" s="228"/>
    </row>
    <row r="213" spans="1:21" ht="15" customHeight="1" x14ac:dyDescent="0.25">
      <c r="A213" s="186">
        <v>210</v>
      </c>
      <c r="B213" s="185" t="s">
        <v>483</v>
      </c>
      <c r="C213" s="185" t="s">
        <v>921</v>
      </c>
      <c r="D213" s="185" t="s">
        <v>732</v>
      </c>
      <c r="E213" s="185" t="s">
        <v>1757</v>
      </c>
      <c r="F213" s="184" t="s">
        <v>1529</v>
      </c>
      <c r="G213" s="184">
        <v>442152103</v>
      </c>
      <c r="H213" s="7" t="s">
        <v>1257</v>
      </c>
      <c r="I213" s="7" t="s">
        <v>824</v>
      </c>
      <c r="J213" s="228" t="s">
        <v>803</v>
      </c>
      <c r="K213" s="334">
        <v>0</v>
      </c>
      <c r="L213" s="334">
        <v>0.35214000000000001</v>
      </c>
      <c r="M213" s="334">
        <v>0.22724217000000002</v>
      </c>
      <c r="N213" s="344">
        <f t="shared" si="20"/>
        <v>0.64531768614755503</v>
      </c>
      <c r="O213" s="334">
        <v>11.461386200000002</v>
      </c>
      <c r="P213" s="334">
        <v>8.7514865000000004</v>
      </c>
      <c r="Q213" s="228">
        <f t="shared" si="21"/>
        <v>0.76356265701961945</v>
      </c>
      <c r="R213" s="344">
        <f t="shared" si="22"/>
        <v>0.35468231385244497</v>
      </c>
      <c r="S213" s="344">
        <f t="shared" si="23"/>
        <v>0.50725951294342009</v>
      </c>
      <c r="T213" s="228">
        <v>1</v>
      </c>
      <c r="U213" s="228"/>
    </row>
    <row r="214" spans="1:21" ht="15" customHeight="1" x14ac:dyDescent="0.25">
      <c r="A214" s="186">
        <v>211</v>
      </c>
      <c r="B214" s="185" t="s">
        <v>483</v>
      </c>
      <c r="C214" s="185" t="s">
        <v>921</v>
      </c>
      <c r="D214" s="185" t="s">
        <v>732</v>
      </c>
      <c r="E214" s="185" t="s">
        <v>1757</v>
      </c>
      <c r="F214" s="184" t="s">
        <v>1529</v>
      </c>
      <c r="G214" s="184">
        <v>442152101</v>
      </c>
      <c r="H214" s="7" t="s">
        <v>1293</v>
      </c>
      <c r="I214" s="7" t="s">
        <v>824</v>
      </c>
      <c r="J214" s="228" t="s">
        <v>803</v>
      </c>
      <c r="K214" s="334">
        <v>0</v>
      </c>
      <c r="L214" s="334">
        <v>4.2304399999999998</v>
      </c>
      <c r="M214" s="334">
        <v>2.9853792499999998</v>
      </c>
      <c r="N214" s="344">
        <f t="shared" si="20"/>
        <v>0.70569001096812622</v>
      </c>
      <c r="O214" s="334">
        <v>82.0160312</v>
      </c>
      <c r="P214" s="334">
        <v>93.53335109999999</v>
      </c>
      <c r="Q214" s="228">
        <f t="shared" si="21"/>
        <v>1.1404276667803452</v>
      </c>
      <c r="R214" s="344">
        <f t="shared" si="22"/>
        <v>0.29430998903187378</v>
      </c>
      <c r="S214" s="344">
        <f t="shared" si="23"/>
        <v>0.19521158732142352</v>
      </c>
      <c r="T214" s="228">
        <v>1</v>
      </c>
      <c r="U214" s="228"/>
    </row>
    <row r="215" spans="1:21" ht="15" customHeight="1" x14ac:dyDescent="0.25">
      <c r="A215" s="186">
        <v>212</v>
      </c>
      <c r="B215" s="185" t="s">
        <v>483</v>
      </c>
      <c r="C215" s="185" t="s">
        <v>921</v>
      </c>
      <c r="D215" s="185" t="s">
        <v>726</v>
      </c>
      <c r="E215" s="185" t="s">
        <v>1758</v>
      </c>
      <c r="F215" s="184" t="s">
        <v>1531</v>
      </c>
      <c r="G215" s="184">
        <v>442211302</v>
      </c>
      <c r="H215" s="7" t="s">
        <v>1141</v>
      </c>
      <c r="I215" s="7" t="s">
        <v>824</v>
      </c>
      <c r="J215" s="228" t="s">
        <v>803</v>
      </c>
      <c r="K215" s="334">
        <v>0</v>
      </c>
      <c r="L215" s="334">
        <v>0.4894</v>
      </c>
      <c r="M215" s="334">
        <v>0.39269639000000001</v>
      </c>
      <c r="N215" s="344">
        <f t="shared" si="20"/>
        <v>0.80240373927257869</v>
      </c>
      <c r="O215" s="334">
        <v>19.324590600000001</v>
      </c>
      <c r="P215" s="334">
        <v>17.470817099999998</v>
      </c>
      <c r="Q215" s="228">
        <f t="shared" si="21"/>
        <v>0.90407178406149502</v>
      </c>
      <c r="R215" s="344">
        <f t="shared" si="22"/>
        <v>0.19759626072742131</v>
      </c>
      <c r="S215" s="344">
        <f t="shared" si="23"/>
        <v>0.27456941989822514</v>
      </c>
      <c r="T215" s="228">
        <v>1</v>
      </c>
      <c r="U215" s="228"/>
    </row>
    <row r="216" spans="1:21" ht="15" customHeight="1" x14ac:dyDescent="0.25">
      <c r="A216" s="186">
        <v>213</v>
      </c>
      <c r="B216" s="185" t="s">
        <v>483</v>
      </c>
      <c r="C216" s="185" t="s">
        <v>921</v>
      </c>
      <c r="D216" s="185" t="s">
        <v>726</v>
      </c>
      <c r="E216" s="185" t="s">
        <v>1758</v>
      </c>
      <c r="F216" s="184" t="s">
        <v>1531</v>
      </c>
      <c r="G216" s="184">
        <v>442211301</v>
      </c>
      <c r="H216" s="7" t="s">
        <v>956</v>
      </c>
      <c r="I216" s="7" t="s">
        <v>824</v>
      </c>
      <c r="J216" s="228" t="s">
        <v>803</v>
      </c>
      <c r="K216" s="334">
        <v>0</v>
      </c>
      <c r="L216" s="334">
        <v>2.7787649999999999</v>
      </c>
      <c r="M216" s="334">
        <v>1.6420378899999999</v>
      </c>
      <c r="N216" s="344">
        <f t="shared" si="20"/>
        <v>0.59092362614326865</v>
      </c>
      <c r="O216" s="334">
        <v>68.475098899999992</v>
      </c>
      <c r="P216" s="334">
        <v>66.961174599999993</v>
      </c>
      <c r="Q216" s="228">
        <f t="shared" si="21"/>
        <v>0.9778908782269754</v>
      </c>
      <c r="R216" s="344">
        <f t="shared" si="22"/>
        <v>0.40907637385673135</v>
      </c>
      <c r="S216" s="344">
        <f t="shared" si="23"/>
        <v>0.42214117626569014</v>
      </c>
      <c r="T216" s="228">
        <v>1</v>
      </c>
      <c r="U216" s="228"/>
    </row>
    <row r="217" spans="1:21" ht="15" customHeight="1" x14ac:dyDescent="0.25">
      <c r="A217" s="186">
        <v>214</v>
      </c>
      <c r="B217" s="185" t="s">
        <v>483</v>
      </c>
      <c r="C217" s="185" t="s">
        <v>921</v>
      </c>
      <c r="D217" s="185" t="s">
        <v>726</v>
      </c>
      <c r="E217" s="185" t="s">
        <v>1758</v>
      </c>
      <c r="F217" s="184" t="s">
        <v>1533</v>
      </c>
      <c r="G217" s="184">
        <v>442211902</v>
      </c>
      <c r="H217" s="7" t="s">
        <v>962</v>
      </c>
      <c r="I217" s="7" t="s">
        <v>824</v>
      </c>
      <c r="J217" s="228" t="s">
        <v>803</v>
      </c>
      <c r="K217" s="334">
        <v>0</v>
      </c>
      <c r="L217" s="334">
        <v>1.3170599999999999</v>
      </c>
      <c r="M217" s="334">
        <v>0.71499519999999994</v>
      </c>
      <c r="N217" s="344">
        <f t="shared" si="20"/>
        <v>0.5428721546474724</v>
      </c>
      <c r="O217" s="334">
        <v>15.4946518</v>
      </c>
      <c r="P217" s="334">
        <v>25.284149900000003</v>
      </c>
      <c r="Q217" s="228">
        <f t="shared" si="21"/>
        <v>1.631798521603435</v>
      </c>
      <c r="R217" s="344">
        <f t="shared" si="22"/>
        <v>0.4571278453525276</v>
      </c>
      <c r="S217" s="344">
        <f t="shared" si="23"/>
        <v>0.11414202062658318</v>
      </c>
      <c r="T217" s="228">
        <v>1</v>
      </c>
      <c r="U217" s="228"/>
    </row>
    <row r="218" spans="1:21" ht="15" customHeight="1" x14ac:dyDescent="0.25">
      <c r="A218" s="186">
        <v>215</v>
      </c>
      <c r="B218" s="185" t="s">
        <v>483</v>
      </c>
      <c r="C218" s="185" t="s">
        <v>921</v>
      </c>
      <c r="D218" s="185" t="s">
        <v>726</v>
      </c>
      <c r="E218" s="185" t="s">
        <v>1758</v>
      </c>
      <c r="F218" s="184" t="s">
        <v>1531</v>
      </c>
      <c r="G218" s="184">
        <v>442211303</v>
      </c>
      <c r="H218" s="7" t="s">
        <v>1148</v>
      </c>
      <c r="I218" s="7" t="s">
        <v>824</v>
      </c>
      <c r="J218" s="228" t="s">
        <v>803</v>
      </c>
      <c r="K218" s="334">
        <v>0</v>
      </c>
      <c r="L218" s="334">
        <v>2.81650869</v>
      </c>
      <c r="M218" s="334">
        <v>1.45876973</v>
      </c>
      <c r="N218" s="344">
        <f t="shared" si="20"/>
        <v>0.51793546214835218</v>
      </c>
      <c r="O218" s="334">
        <v>68.583395899999999</v>
      </c>
      <c r="P218" s="334">
        <v>60.709711300000002</v>
      </c>
      <c r="Q218" s="228">
        <f t="shared" si="21"/>
        <v>0.88519546901001445</v>
      </c>
      <c r="R218" s="344">
        <f t="shared" si="22"/>
        <v>0.48206453785164782</v>
      </c>
      <c r="S218" s="344">
        <f t="shared" si="23"/>
        <v>0.54152587566667076</v>
      </c>
      <c r="T218" s="228">
        <v>1</v>
      </c>
      <c r="U218" s="228"/>
    </row>
    <row r="219" spans="1:21" ht="15" customHeight="1" x14ac:dyDescent="0.25">
      <c r="A219" s="186">
        <v>216</v>
      </c>
      <c r="B219" s="185" t="s">
        <v>483</v>
      </c>
      <c r="C219" s="185" t="s">
        <v>921</v>
      </c>
      <c r="D219" s="185" t="s">
        <v>726</v>
      </c>
      <c r="E219" s="185" t="s">
        <v>1758</v>
      </c>
      <c r="F219" s="184" t="s">
        <v>1532</v>
      </c>
      <c r="G219" s="184">
        <v>442211802</v>
      </c>
      <c r="H219" s="7" t="s">
        <v>963</v>
      </c>
      <c r="I219" s="7" t="s">
        <v>824</v>
      </c>
      <c r="J219" s="228" t="s">
        <v>803</v>
      </c>
      <c r="K219" s="334">
        <v>0</v>
      </c>
      <c r="L219" s="334">
        <v>0.69273600000000002</v>
      </c>
      <c r="M219" s="334">
        <v>0.48093308000000001</v>
      </c>
      <c r="N219" s="344">
        <f t="shared" si="20"/>
        <v>0.69425160522912044</v>
      </c>
      <c r="O219" s="334">
        <v>20.5202299</v>
      </c>
      <c r="P219" s="334">
        <v>18.569051299999998</v>
      </c>
      <c r="Q219" s="228">
        <f t="shared" si="21"/>
        <v>0.90491438889775777</v>
      </c>
      <c r="R219" s="344">
        <f t="shared" si="22"/>
        <v>0.30574839477087956</v>
      </c>
      <c r="S219" s="344">
        <f t="shared" si="23"/>
        <v>0.37176173291280312</v>
      </c>
      <c r="T219" s="228">
        <v>1</v>
      </c>
      <c r="U219" s="228"/>
    </row>
    <row r="220" spans="1:21" ht="15" customHeight="1" x14ac:dyDescent="0.25">
      <c r="A220" s="186">
        <v>217</v>
      </c>
      <c r="B220" s="185" t="s">
        <v>483</v>
      </c>
      <c r="C220" s="185" t="s">
        <v>921</v>
      </c>
      <c r="D220" s="185" t="s">
        <v>726</v>
      </c>
      <c r="E220" s="185" t="s">
        <v>1758</v>
      </c>
      <c r="F220" s="184" t="s">
        <v>1532</v>
      </c>
      <c r="G220" s="184">
        <v>442211803</v>
      </c>
      <c r="H220" s="7" t="s">
        <v>964</v>
      </c>
      <c r="I220" s="7" t="s">
        <v>824</v>
      </c>
      <c r="J220" s="228" t="s">
        <v>803</v>
      </c>
      <c r="K220" s="334">
        <v>0</v>
      </c>
      <c r="L220" s="334">
        <v>1.508955</v>
      </c>
      <c r="M220" s="334">
        <v>1.19385509</v>
      </c>
      <c r="N220" s="344">
        <f t="shared" si="20"/>
        <v>0.79118004844412193</v>
      </c>
      <c r="O220" s="334">
        <v>49.901570199999995</v>
      </c>
      <c r="P220" s="334">
        <v>46.779954599999996</v>
      </c>
      <c r="Q220" s="228">
        <f t="shared" si="21"/>
        <v>0.93744454157476598</v>
      </c>
      <c r="R220" s="344">
        <f t="shared" si="22"/>
        <v>0.20881995155587807</v>
      </c>
      <c r="S220" s="344">
        <f t="shared" si="23"/>
        <v>0.25831258218319897</v>
      </c>
      <c r="T220" s="228">
        <v>1</v>
      </c>
      <c r="U220" s="228"/>
    </row>
    <row r="221" spans="1:21" ht="15" customHeight="1" x14ac:dyDescent="0.25">
      <c r="A221" s="186">
        <v>218</v>
      </c>
      <c r="B221" s="185" t="s">
        <v>483</v>
      </c>
      <c r="C221" s="185" t="s">
        <v>921</v>
      </c>
      <c r="D221" s="185" t="s">
        <v>726</v>
      </c>
      <c r="E221" s="185" t="s">
        <v>1758</v>
      </c>
      <c r="F221" s="184" t="s">
        <v>1533</v>
      </c>
      <c r="G221" s="184">
        <v>442211901</v>
      </c>
      <c r="H221" s="7" t="s">
        <v>1728</v>
      </c>
      <c r="I221" s="7" t="s">
        <v>824</v>
      </c>
      <c r="J221" s="228" t="s">
        <v>803</v>
      </c>
      <c r="K221" s="334">
        <v>0</v>
      </c>
      <c r="L221" s="334">
        <v>0.17971500000000001</v>
      </c>
      <c r="M221" s="334">
        <v>0.10634875000000001</v>
      </c>
      <c r="N221" s="344">
        <f t="shared" si="20"/>
        <v>0.59176334752246607</v>
      </c>
      <c r="O221" s="334">
        <v>3.9095959000000002</v>
      </c>
      <c r="P221" s="334">
        <v>3.7314525000000001</v>
      </c>
      <c r="Q221" s="344">
        <f t="shared" si="21"/>
        <v>0.9544343189023704</v>
      </c>
      <c r="R221" s="344">
        <f t="shared" si="22"/>
        <v>0.40823665247753393</v>
      </c>
      <c r="S221" s="344">
        <f t="shared" si="23"/>
        <v>0.43520075245600842</v>
      </c>
      <c r="T221" s="228">
        <v>1</v>
      </c>
      <c r="U221" s="228"/>
    </row>
    <row r="222" spans="1:21" ht="15" customHeight="1" x14ac:dyDescent="0.25">
      <c r="A222" s="186">
        <v>219</v>
      </c>
      <c r="B222" s="185" t="s">
        <v>483</v>
      </c>
      <c r="C222" s="185" t="s">
        <v>921</v>
      </c>
      <c r="D222" s="185" t="s">
        <v>726</v>
      </c>
      <c r="E222" s="185" t="s">
        <v>1758</v>
      </c>
      <c r="F222" s="184" t="s">
        <v>1534</v>
      </c>
      <c r="G222" s="184">
        <v>442212202</v>
      </c>
      <c r="H222" s="7" t="s">
        <v>1259</v>
      </c>
      <c r="I222" s="7" t="s">
        <v>824</v>
      </c>
      <c r="J222" s="228" t="s">
        <v>803</v>
      </c>
      <c r="K222" s="334">
        <v>0</v>
      </c>
      <c r="L222" s="334">
        <v>1.3342499999999999</v>
      </c>
      <c r="M222" s="334">
        <v>0.92284742000000008</v>
      </c>
      <c r="N222" s="344">
        <f t="shared" si="20"/>
        <v>0.69166004871650755</v>
      </c>
      <c r="O222" s="334">
        <v>44.181170999999999</v>
      </c>
      <c r="P222" s="334">
        <v>40.477184100000002</v>
      </c>
      <c r="Q222" s="228">
        <f t="shared" si="21"/>
        <v>0.91616367750868355</v>
      </c>
      <c r="R222" s="344">
        <f t="shared" si="22"/>
        <v>0.30833995128349245</v>
      </c>
      <c r="S222" s="344">
        <f t="shared" si="23"/>
        <v>0.36632618618204926</v>
      </c>
      <c r="T222" s="228">
        <v>1</v>
      </c>
      <c r="U222" s="228"/>
    </row>
    <row r="223" spans="1:21" ht="15" customHeight="1" x14ac:dyDescent="0.25">
      <c r="A223" s="186">
        <v>220</v>
      </c>
      <c r="B223" s="185" t="s">
        <v>483</v>
      </c>
      <c r="C223" s="185" t="s">
        <v>921</v>
      </c>
      <c r="D223" s="185" t="s">
        <v>726</v>
      </c>
      <c r="E223" s="185" t="s">
        <v>1758</v>
      </c>
      <c r="F223" s="184" t="s">
        <v>1536</v>
      </c>
      <c r="G223" s="184">
        <v>442212501</v>
      </c>
      <c r="H223" s="7" t="s">
        <v>1730</v>
      </c>
      <c r="I223" s="7" t="s">
        <v>824</v>
      </c>
      <c r="J223" s="228" t="s">
        <v>803</v>
      </c>
      <c r="K223" s="334">
        <v>0</v>
      </c>
      <c r="L223" s="334">
        <v>1.2988500000000001</v>
      </c>
      <c r="M223" s="334">
        <v>1.1064012700000001</v>
      </c>
      <c r="N223" s="344">
        <f t="shared" si="20"/>
        <v>0.85183144319975368</v>
      </c>
      <c r="O223" s="334">
        <v>49.423348899999993</v>
      </c>
      <c r="P223" s="334">
        <v>47.363429199999999</v>
      </c>
      <c r="Q223" s="228">
        <f t="shared" si="21"/>
        <v>0.95832092025637716</v>
      </c>
      <c r="R223" s="344">
        <f t="shared" si="22"/>
        <v>0.14816855680024632</v>
      </c>
      <c r="S223" s="344">
        <f t="shared" si="23"/>
        <v>0.18367210744949414</v>
      </c>
      <c r="T223" s="228">
        <v>1</v>
      </c>
      <c r="U223" s="228"/>
    </row>
    <row r="224" spans="1:21" ht="15" customHeight="1" x14ac:dyDescent="0.25">
      <c r="A224" s="186">
        <v>221</v>
      </c>
      <c r="B224" s="185" t="s">
        <v>483</v>
      </c>
      <c r="C224" s="185" t="s">
        <v>921</v>
      </c>
      <c r="D224" s="185" t="s">
        <v>726</v>
      </c>
      <c r="E224" s="185" t="s">
        <v>1758</v>
      </c>
      <c r="F224" s="184" t="s">
        <v>1537</v>
      </c>
      <c r="G224" s="184">
        <v>442212602</v>
      </c>
      <c r="H224" s="7" t="s">
        <v>1538</v>
      </c>
      <c r="I224" s="7" t="s">
        <v>824</v>
      </c>
      <c r="J224" s="228" t="s">
        <v>803</v>
      </c>
      <c r="K224" s="334">
        <v>0</v>
      </c>
      <c r="L224" s="334">
        <v>0.39641999999999999</v>
      </c>
      <c r="M224" s="334">
        <v>0.25569059999999999</v>
      </c>
      <c r="N224" s="344">
        <f t="shared" si="20"/>
        <v>0.64499924322688051</v>
      </c>
      <c r="O224" s="334">
        <v>9.098697099999999</v>
      </c>
      <c r="P224" s="334">
        <v>8.5151690000000002</v>
      </c>
      <c r="Q224" s="228">
        <f t="shared" si="21"/>
        <v>0.935866850650518</v>
      </c>
      <c r="R224" s="344">
        <f t="shared" si="22"/>
        <v>0.35500075677311949</v>
      </c>
      <c r="S224" s="344">
        <f t="shared" si="23"/>
        <v>0.39636658956929183</v>
      </c>
      <c r="T224" s="228">
        <v>1</v>
      </c>
      <c r="U224" s="228"/>
    </row>
    <row r="225" spans="1:21" ht="15" customHeight="1" x14ac:dyDescent="0.25">
      <c r="A225" s="186">
        <v>222</v>
      </c>
      <c r="B225" s="185" t="s">
        <v>483</v>
      </c>
      <c r="C225" s="185" t="s">
        <v>921</v>
      </c>
      <c r="D225" s="185" t="s">
        <v>726</v>
      </c>
      <c r="E225" s="185" t="s">
        <v>1758</v>
      </c>
      <c r="F225" s="184" t="s">
        <v>1537</v>
      </c>
      <c r="G225" s="184">
        <v>442212601</v>
      </c>
      <c r="H225" s="7" t="s">
        <v>960</v>
      </c>
      <c r="I225" s="7" t="s">
        <v>824</v>
      </c>
      <c r="J225" s="228" t="s">
        <v>803</v>
      </c>
      <c r="K225" s="334">
        <v>0</v>
      </c>
      <c r="L225" s="334">
        <v>1.0632900000000001</v>
      </c>
      <c r="M225" s="334">
        <v>0.67079612</v>
      </c>
      <c r="N225" s="344">
        <f t="shared" si="20"/>
        <v>0.63086845545429748</v>
      </c>
      <c r="O225" s="334">
        <v>29.857373599999999</v>
      </c>
      <c r="P225" s="334">
        <v>26.186394400000001</v>
      </c>
      <c r="Q225" s="228">
        <f t="shared" si="21"/>
        <v>0.87704949373041985</v>
      </c>
      <c r="R225" s="344">
        <f t="shared" si="22"/>
        <v>0.36913154454570252</v>
      </c>
      <c r="S225" s="344">
        <f t="shared" si="23"/>
        <v>0.44669714053331644</v>
      </c>
      <c r="T225" s="228">
        <v>1</v>
      </c>
      <c r="U225" s="228"/>
    </row>
    <row r="226" spans="1:21" ht="15" customHeight="1" x14ac:dyDescent="0.25">
      <c r="A226" s="186">
        <v>223</v>
      </c>
      <c r="B226" s="185" t="s">
        <v>483</v>
      </c>
      <c r="C226" s="185" t="s">
        <v>921</v>
      </c>
      <c r="D226" s="185" t="s">
        <v>726</v>
      </c>
      <c r="E226" s="185" t="s">
        <v>1758</v>
      </c>
      <c r="F226" s="184" t="s">
        <v>1536</v>
      </c>
      <c r="G226" s="184">
        <v>442212503</v>
      </c>
      <c r="H226" s="7" t="s">
        <v>1151</v>
      </c>
      <c r="I226" s="7" t="s">
        <v>824</v>
      </c>
      <c r="J226" s="228" t="s">
        <v>803</v>
      </c>
      <c r="K226" s="334">
        <v>0</v>
      </c>
      <c r="L226" s="334">
        <v>0.21521000000000001</v>
      </c>
      <c r="M226" s="334">
        <v>0.13587252999999999</v>
      </c>
      <c r="N226" s="344">
        <f t="shared" si="20"/>
        <v>0.63134858974954688</v>
      </c>
      <c r="O226" s="334">
        <v>5.6261926000000004</v>
      </c>
      <c r="P226" s="334">
        <v>5.1781647</v>
      </c>
      <c r="Q226" s="228">
        <f t="shared" si="21"/>
        <v>0.92036747906568284</v>
      </c>
      <c r="R226" s="344">
        <f t="shared" si="22"/>
        <v>0.36865141025045312</v>
      </c>
      <c r="S226" s="344">
        <f t="shared" si="23"/>
        <v>0.41892729004053553</v>
      </c>
      <c r="T226" s="228">
        <v>1</v>
      </c>
      <c r="U226" s="228"/>
    </row>
    <row r="227" spans="1:21" ht="15" customHeight="1" x14ac:dyDescent="0.25">
      <c r="A227" s="186">
        <v>224</v>
      </c>
      <c r="B227" s="185" t="s">
        <v>483</v>
      </c>
      <c r="C227" s="185" t="s">
        <v>921</v>
      </c>
      <c r="D227" s="185" t="s">
        <v>726</v>
      </c>
      <c r="E227" s="185" t="s">
        <v>1758</v>
      </c>
      <c r="F227" s="184" t="s">
        <v>1537</v>
      </c>
      <c r="G227" s="184">
        <v>442212603</v>
      </c>
      <c r="H227" s="7" t="s">
        <v>961</v>
      </c>
      <c r="I227" s="7" t="s">
        <v>824</v>
      </c>
      <c r="J227" s="228" t="s">
        <v>803</v>
      </c>
      <c r="K227" s="334">
        <v>0</v>
      </c>
      <c r="L227" s="334">
        <v>0.33089000000000002</v>
      </c>
      <c r="M227" s="334">
        <v>0.23362064999999999</v>
      </c>
      <c r="N227" s="344">
        <f t="shared" si="20"/>
        <v>0.70603720269575987</v>
      </c>
      <c r="O227" s="334">
        <v>10.0868693</v>
      </c>
      <c r="P227" s="334">
        <v>8.5077407999999988</v>
      </c>
      <c r="Q227" s="228">
        <f t="shared" si="21"/>
        <v>0.84344711396230732</v>
      </c>
      <c r="R227" s="344">
        <f t="shared" si="22"/>
        <v>0.29396279730424013</v>
      </c>
      <c r="S227" s="344">
        <f t="shared" si="23"/>
        <v>0.40449495903624078</v>
      </c>
      <c r="T227" s="228">
        <v>1</v>
      </c>
      <c r="U227" s="228"/>
    </row>
    <row r="228" spans="1:21" ht="15" customHeight="1" x14ac:dyDescent="0.25">
      <c r="A228" s="186">
        <v>225</v>
      </c>
      <c r="B228" s="185" t="s">
        <v>483</v>
      </c>
      <c r="C228" s="185" t="s">
        <v>921</v>
      </c>
      <c r="D228" s="185" t="s">
        <v>726</v>
      </c>
      <c r="E228" s="185" t="s">
        <v>1758</v>
      </c>
      <c r="F228" s="184" t="s">
        <v>1872</v>
      </c>
      <c r="G228" s="184">
        <v>442213102</v>
      </c>
      <c r="H228" s="7" t="s">
        <v>954</v>
      </c>
      <c r="I228" s="7" t="s">
        <v>824</v>
      </c>
      <c r="J228" s="228" t="s">
        <v>803</v>
      </c>
      <c r="K228" s="334">
        <v>0</v>
      </c>
      <c r="L228" s="334">
        <v>0.72231999999999996</v>
      </c>
      <c r="M228" s="334">
        <v>0.52301664000000003</v>
      </c>
      <c r="N228" s="344">
        <f t="shared" si="20"/>
        <v>0.72407885701628094</v>
      </c>
      <c r="O228" s="334">
        <v>24.290027500000001</v>
      </c>
      <c r="P228" s="334">
        <v>24.961642699999999</v>
      </c>
      <c r="Q228" s="228">
        <f t="shared" si="21"/>
        <v>1.0276498328377766</v>
      </c>
      <c r="R228" s="344">
        <f t="shared" si="22"/>
        <v>0.27592114298371906</v>
      </c>
      <c r="S228" s="344">
        <f t="shared" si="23"/>
        <v>0.25590048362585061</v>
      </c>
      <c r="T228" s="228">
        <v>1</v>
      </c>
      <c r="U228" s="228"/>
    </row>
    <row r="229" spans="1:21" ht="15" customHeight="1" x14ac:dyDescent="0.25">
      <c r="A229" s="186">
        <v>226</v>
      </c>
      <c r="B229" s="185" t="s">
        <v>483</v>
      </c>
      <c r="C229" s="185" t="s">
        <v>921</v>
      </c>
      <c r="D229" s="185" t="s">
        <v>726</v>
      </c>
      <c r="E229" s="185" t="s">
        <v>1758</v>
      </c>
      <c r="F229" s="184" t="s">
        <v>1539</v>
      </c>
      <c r="G229" s="184">
        <v>442213401</v>
      </c>
      <c r="H229" s="7" t="s">
        <v>892</v>
      </c>
      <c r="I229" s="7" t="s">
        <v>892</v>
      </c>
      <c r="J229" s="228" t="s">
        <v>803</v>
      </c>
      <c r="K229" s="334">
        <v>0</v>
      </c>
      <c r="L229" s="334">
        <v>0.26023499999999999</v>
      </c>
      <c r="M229" s="334">
        <v>0.22915358</v>
      </c>
      <c r="N229" s="344">
        <f t="shared" si="20"/>
        <v>0.88056402866639771</v>
      </c>
      <c r="O229" s="334">
        <v>14.0996094</v>
      </c>
      <c r="P229" s="334">
        <v>13.540931899999999</v>
      </c>
      <c r="Q229" s="228">
        <f t="shared" si="21"/>
        <v>0.96037638461105157</v>
      </c>
      <c r="R229" s="344">
        <f t="shared" si="22"/>
        <v>0.11943597133360229</v>
      </c>
      <c r="S229" s="344">
        <f t="shared" si="23"/>
        <v>0.15432710173082254</v>
      </c>
      <c r="T229" s="228">
        <v>1</v>
      </c>
      <c r="U229" s="228"/>
    </row>
    <row r="230" spans="1:21" ht="15" customHeight="1" x14ac:dyDescent="0.25">
      <c r="A230" s="186">
        <v>227</v>
      </c>
      <c r="B230" s="185" t="s">
        <v>483</v>
      </c>
      <c r="C230" s="185" t="s">
        <v>921</v>
      </c>
      <c r="D230" s="185" t="s">
        <v>726</v>
      </c>
      <c r="E230" s="185" t="s">
        <v>1758</v>
      </c>
      <c r="F230" s="184" t="s">
        <v>1872</v>
      </c>
      <c r="G230" s="184">
        <v>442213103</v>
      </c>
      <c r="H230" s="7" t="s">
        <v>1143</v>
      </c>
      <c r="I230" s="7" t="s">
        <v>824</v>
      </c>
      <c r="J230" s="228" t="s">
        <v>803</v>
      </c>
      <c r="K230" s="334">
        <v>0</v>
      </c>
      <c r="L230" s="334">
        <v>0.483039</v>
      </c>
      <c r="M230" s="334">
        <v>0.35632954999999999</v>
      </c>
      <c r="N230" s="344">
        <f t="shared" si="20"/>
        <v>0.73768277509683478</v>
      </c>
      <c r="O230" s="334">
        <v>11.851336299999998</v>
      </c>
      <c r="P230" s="334">
        <v>13.4206603</v>
      </c>
      <c r="Q230" s="228">
        <f t="shared" si="21"/>
        <v>1.1324174726186786</v>
      </c>
      <c r="R230" s="344">
        <f t="shared" si="22"/>
        <v>0.26231722490316522</v>
      </c>
      <c r="S230" s="344">
        <f t="shared" si="23"/>
        <v>0.16463513623050918</v>
      </c>
      <c r="T230" s="228">
        <v>1</v>
      </c>
      <c r="U230" s="228"/>
    </row>
    <row r="231" spans="1:21" ht="15" customHeight="1" x14ac:dyDescent="0.25">
      <c r="A231" s="186">
        <v>228</v>
      </c>
      <c r="B231" s="185" t="s">
        <v>483</v>
      </c>
      <c r="C231" s="185" t="s">
        <v>921</v>
      </c>
      <c r="D231" s="185" t="s">
        <v>726</v>
      </c>
      <c r="E231" s="185" t="s">
        <v>1758</v>
      </c>
      <c r="F231" s="184" t="s">
        <v>1539</v>
      </c>
      <c r="G231" s="184">
        <v>442213403</v>
      </c>
      <c r="H231" s="7" t="s">
        <v>958</v>
      </c>
      <c r="I231" s="7" t="s">
        <v>824</v>
      </c>
      <c r="J231" s="228" t="s">
        <v>803</v>
      </c>
      <c r="K231" s="334">
        <v>0</v>
      </c>
      <c r="L231" s="334">
        <v>1.769865</v>
      </c>
      <c r="M231" s="334">
        <v>1.32590907</v>
      </c>
      <c r="N231" s="344">
        <f t="shared" si="20"/>
        <v>0.74915830868456068</v>
      </c>
      <c r="O231" s="334">
        <v>57.647904800000006</v>
      </c>
      <c r="P231" s="334">
        <v>56.165235899999999</v>
      </c>
      <c r="Q231" s="228">
        <f t="shared" si="21"/>
        <v>0.97428061080200767</v>
      </c>
      <c r="R231" s="344">
        <f t="shared" si="22"/>
        <v>0.25084169131543932</v>
      </c>
      <c r="S231" s="344">
        <f t="shared" si="23"/>
        <v>0.27010958542740726</v>
      </c>
      <c r="T231" s="228">
        <v>1</v>
      </c>
      <c r="U231" s="228"/>
    </row>
    <row r="232" spans="1:21" ht="15" customHeight="1" x14ac:dyDescent="0.25">
      <c r="A232" s="186">
        <v>229</v>
      </c>
      <c r="B232" s="185" t="s">
        <v>483</v>
      </c>
      <c r="C232" s="185" t="s">
        <v>921</v>
      </c>
      <c r="D232" s="185" t="s">
        <v>726</v>
      </c>
      <c r="E232" s="185" t="s">
        <v>1758</v>
      </c>
      <c r="F232" s="184" t="s">
        <v>1540</v>
      </c>
      <c r="G232" s="184">
        <v>442213701</v>
      </c>
      <c r="H232" s="7" t="s">
        <v>1260</v>
      </c>
      <c r="I232" s="7" t="s">
        <v>824</v>
      </c>
      <c r="J232" s="228" t="s">
        <v>803</v>
      </c>
      <c r="K232" s="334">
        <v>0</v>
      </c>
      <c r="L232" s="334">
        <v>0.65500000000000003</v>
      </c>
      <c r="M232" s="334">
        <v>0.47094284000000003</v>
      </c>
      <c r="N232" s="344">
        <f t="shared" si="20"/>
        <v>0.71899670229007639</v>
      </c>
      <c r="O232" s="334">
        <v>20.716974</v>
      </c>
      <c r="P232" s="334">
        <v>18.856783500000002</v>
      </c>
      <c r="Q232" s="228">
        <f t="shared" si="21"/>
        <v>0.91020935296824734</v>
      </c>
      <c r="R232" s="344">
        <f t="shared" si="22"/>
        <v>0.28100329770992361</v>
      </c>
      <c r="S232" s="344">
        <f t="shared" si="23"/>
        <v>0.34556247682224606</v>
      </c>
      <c r="T232" s="228">
        <v>1</v>
      </c>
      <c r="U232" s="228"/>
    </row>
    <row r="233" spans="1:21" ht="15" customHeight="1" x14ac:dyDescent="0.25">
      <c r="A233" s="186">
        <v>230</v>
      </c>
      <c r="B233" s="185" t="s">
        <v>483</v>
      </c>
      <c r="C233" s="185" t="s">
        <v>921</v>
      </c>
      <c r="D233" s="185" t="s">
        <v>726</v>
      </c>
      <c r="E233" s="185" t="s">
        <v>1758</v>
      </c>
      <c r="F233" s="184" t="s">
        <v>1539</v>
      </c>
      <c r="G233" s="184">
        <v>442213402</v>
      </c>
      <c r="H233" s="7" t="s">
        <v>1149</v>
      </c>
      <c r="I233" s="7" t="s">
        <v>824</v>
      </c>
      <c r="J233" s="228" t="s">
        <v>803</v>
      </c>
      <c r="K233" s="334">
        <v>0</v>
      </c>
      <c r="L233" s="334">
        <v>0.35407499999999997</v>
      </c>
      <c r="M233" s="334">
        <v>0.16347402999999999</v>
      </c>
      <c r="N233" s="344">
        <f t="shared" si="20"/>
        <v>0.46169322883569869</v>
      </c>
      <c r="O233" s="334">
        <v>5.5501742000000007</v>
      </c>
      <c r="P233" s="334">
        <v>5.0042421999999993</v>
      </c>
      <c r="Q233" s="228">
        <f t="shared" si="21"/>
        <v>0.901636961232676</v>
      </c>
      <c r="R233" s="344">
        <f t="shared" si="22"/>
        <v>0.53830677116430126</v>
      </c>
      <c r="S233" s="344">
        <f t="shared" si="23"/>
        <v>0.58372032013087816</v>
      </c>
      <c r="T233" s="228">
        <v>1</v>
      </c>
      <c r="U233" s="228"/>
    </row>
    <row r="234" spans="1:21" ht="15" customHeight="1" x14ac:dyDescent="0.25">
      <c r="A234" s="186">
        <v>231</v>
      </c>
      <c r="B234" s="185" t="s">
        <v>483</v>
      </c>
      <c r="C234" s="185" t="s">
        <v>921</v>
      </c>
      <c r="D234" s="185" t="s">
        <v>726</v>
      </c>
      <c r="E234" s="185" t="s">
        <v>1758</v>
      </c>
      <c r="F234" s="184" t="s">
        <v>1539</v>
      </c>
      <c r="G234" s="184">
        <v>442213404</v>
      </c>
      <c r="H234" s="7" t="s">
        <v>957</v>
      </c>
      <c r="I234" s="7" t="s">
        <v>824</v>
      </c>
      <c r="J234" s="228" t="s">
        <v>803</v>
      </c>
      <c r="K234" s="334">
        <v>0</v>
      </c>
      <c r="L234" s="334">
        <v>1.1217900000000001</v>
      </c>
      <c r="M234" s="334">
        <v>0.77039977000000004</v>
      </c>
      <c r="N234" s="344">
        <f t="shared" si="20"/>
        <v>0.68675934889774382</v>
      </c>
      <c r="O234" s="334">
        <v>28.628845899999998</v>
      </c>
      <c r="P234" s="334">
        <v>30.364618399999998</v>
      </c>
      <c r="Q234" s="228">
        <f t="shared" si="21"/>
        <v>1.0606301946667016</v>
      </c>
      <c r="R234" s="344">
        <f t="shared" si="22"/>
        <v>0.31324065110225618</v>
      </c>
      <c r="S234" s="344">
        <f t="shared" si="23"/>
        <v>0.27160229808940872</v>
      </c>
      <c r="T234" s="228">
        <v>1</v>
      </c>
      <c r="U234" s="228"/>
    </row>
    <row r="235" spans="1:21" ht="15" customHeight="1" x14ac:dyDescent="0.25">
      <c r="A235" s="186">
        <v>232</v>
      </c>
      <c r="B235" s="185" t="s">
        <v>483</v>
      </c>
      <c r="C235" s="185" t="s">
        <v>921</v>
      </c>
      <c r="D235" s="185" t="s">
        <v>726</v>
      </c>
      <c r="E235" s="185" t="s">
        <v>1758</v>
      </c>
      <c r="F235" s="184" t="s">
        <v>1539</v>
      </c>
      <c r="G235" s="184">
        <v>442213406</v>
      </c>
      <c r="H235" s="7" t="s">
        <v>959</v>
      </c>
      <c r="I235" s="7" t="s">
        <v>824</v>
      </c>
      <c r="J235" s="228" t="s">
        <v>803</v>
      </c>
      <c r="K235" s="334">
        <v>0</v>
      </c>
      <c r="L235" s="334">
        <v>1.4639899999999999</v>
      </c>
      <c r="M235" s="334">
        <v>0.97982132</v>
      </c>
      <c r="N235" s="344">
        <f t="shared" si="20"/>
        <v>0.66928142951796121</v>
      </c>
      <c r="O235" s="334">
        <v>31.385612099999999</v>
      </c>
      <c r="P235" s="334">
        <v>35.322786100000002</v>
      </c>
      <c r="Q235" s="228">
        <f t="shared" si="21"/>
        <v>1.1254451876692888</v>
      </c>
      <c r="R235" s="344">
        <f t="shared" si="22"/>
        <v>0.33071857048203879</v>
      </c>
      <c r="S235" s="344">
        <f t="shared" si="23"/>
        <v>0.24676043595258823</v>
      </c>
      <c r="T235" s="228">
        <v>1</v>
      </c>
      <c r="U235" s="228"/>
    </row>
    <row r="236" spans="1:21" ht="15" customHeight="1" x14ac:dyDescent="0.25">
      <c r="A236" s="186">
        <v>233</v>
      </c>
      <c r="B236" s="185" t="s">
        <v>483</v>
      </c>
      <c r="C236" s="185" t="s">
        <v>921</v>
      </c>
      <c r="D236" s="185" t="s">
        <v>726</v>
      </c>
      <c r="E236" s="185" t="s">
        <v>1758</v>
      </c>
      <c r="F236" s="184" t="s">
        <v>1539</v>
      </c>
      <c r="G236" s="184">
        <v>442213405</v>
      </c>
      <c r="H236" s="7" t="s">
        <v>1154</v>
      </c>
      <c r="I236" s="7" t="s">
        <v>824</v>
      </c>
      <c r="J236" s="228" t="s">
        <v>803</v>
      </c>
      <c r="K236" s="334">
        <v>0</v>
      </c>
      <c r="L236" s="334">
        <v>1.42439</v>
      </c>
      <c r="M236" s="334">
        <v>0.59711148000000003</v>
      </c>
      <c r="N236" s="344">
        <f t="shared" si="20"/>
        <v>0.4192050491789468</v>
      </c>
      <c r="O236" s="334">
        <v>25.309287999999999</v>
      </c>
      <c r="P236" s="334">
        <v>25.757430599999999</v>
      </c>
      <c r="Q236" s="228">
        <f t="shared" si="21"/>
        <v>1.0177066458764072</v>
      </c>
      <c r="R236" s="344">
        <f t="shared" si="22"/>
        <v>0.58079495082105326</v>
      </c>
      <c r="S236" s="344">
        <f t="shared" si="23"/>
        <v>0.57337223546563965</v>
      </c>
      <c r="T236" s="228">
        <v>1</v>
      </c>
      <c r="U236" s="228"/>
    </row>
    <row r="237" spans="1:21" ht="15" customHeight="1" x14ac:dyDescent="0.25">
      <c r="A237" s="186">
        <v>234</v>
      </c>
      <c r="B237" s="185" t="s">
        <v>483</v>
      </c>
      <c r="C237" s="185" t="s">
        <v>921</v>
      </c>
      <c r="D237" s="185" t="s">
        <v>726</v>
      </c>
      <c r="E237" s="185" t="s">
        <v>1758</v>
      </c>
      <c r="F237" s="184" t="s">
        <v>1540</v>
      </c>
      <c r="G237" s="184">
        <v>442213702</v>
      </c>
      <c r="H237" s="7" t="s">
        <v>1321</v>
      </c>
      <c r="I237" s="7" t="s">
        <v>824</v>
      </c>
      <c r="J237" s="228" t="s">
        <v>803</v>
      </c>
      <c r="K237" s="334">
        <v>0</v>
      </c>
      <c r="L237" s="334">
        <v>0.18618499999999999</v>
      </c>
      <c r="M237" s="334">
        <v>0.14254432</v>
      </c>
      <c r="N237" s="344">
        <f t="shared" si="20"/>
        <v>0.76560582216612516</v>
      </c>
      <c r="O237" s="334">
        <v>6.3735271999999998</v>
      </c>
      <c r="P237" s="334">
        <v>6.9092377000000003</v>
      </c>
      <c r="Q237" s="228">
        <f t="shared" si="21"/>
        <v>1.0840524380283496</v>
      </c>
      <c r="R237" s="344">
        <f t="shared" si="22"/>
        <v>0.23439417783387484</v>
      </c>
      <c r="S237" s="344">
        <f t="shared" si="23"/>
        <v>0.170043141912113</v>
      </c>
      <c r="T237" s="228">
        <v>1</v>
      </c>
      <c r="U237" s="228"/>
    </row>
    <row r="238" spans="1:21" ht="15" customHeight="1" x14ac:dyDescent="0.25">
      <c r="A238" s="186">
        <v>235</v>
      </c>
      <c r="B238" s="185" t="s">
        <v>483</v>
      </c>
      <c r="C238" s="185" t="s">
        <v>921</v>
      </c>
      <c r="D238" s="185" t="s">
        <v>726</v>
      </c>
      <c r="E238" s="185" t="s">
        <v>1759</v>
      </c>
      <c r="F238" s="184" t="s">
        <v>1541</v>
      </c>
      <c r="G238" s="184">
        <v>442221102</v>
      </c>
      <c r="H238" s="7" t="s">
        <v>1873</v>
      </c>
      <c r="I238" s="7" t="s">
        <v>824</v>
      </c>
      <c r="J238" s="228" t="s">
        <v>803</v>
      </c>
      <c r="K238" s="334">
        <v>0</v>
      </c>
      <c r="L238" s="334">
        <v>1.0792200000000001</v>
      </c>
      <c r="M238" s="334">
        <v>0.95927476</v>
      </c>
      <c r="N238" s="344">
        <f t="shared" si="20"/>
        <v>0.88885932432682857</v>
      </c>
      <c r="O238" s="334">
        <v>40.755370400000004</v>
      </c>
      <c r="P238" s="334">
        <v>36.8026847</v>
      </c>
      <c r="Q238" s="228">
        <f t="shared" si="21"/>
        <v>0.90301435955051457</v>
      </c>
      <c r="R238" s="344">
        <f t="shared" si="22"/>
        <v>0.11114067567317143</v>
      </c>
      <c r="S238" s="344">
        <f t="shared" si="23"/>
        <v>0.19734726651250578</v>
      </c>
      <c r="T238" s="228">
        <v>1</v>
      </c>
      <c r="U238" s="228"/>
    </row>
    <row r="239" spans="1:21" ht="15" customHeight="1" x14ac:dyDescent="0.25">
      <c r="A239" s="186">
        <v>236</v>
      </c>
      <c r="B239" s="185" t="s">
        <v>483</v>
      </c>
      <c r="C239" s="185" t="s">
        <v>921</v>
      </c>
      <c r="D239" s="185" t="s">
        <v>726</v>
      </c>
      <c r="E239" s="185" t="s">
        <v>1759</v>
      </c>
      <c r="F239" s="184" t="s">
        <v>1542</v>
      </c>
      <c r="G239" s="184">
        <v>442221201</v>
      </c>
      <c r="H239" s="7" t="s">
        <v>969</v>
      </c>
      <c r="I239" s="7" t="s">
        <v>824</v>
      </c>
      <c r="J239" s="228" t="s">
        <v>803</v>
      </c>
      <c r="K239" s="334">
        <v>0</v>
      </c>
      <c r="L239" s="334">
        <v>1.00282</v>
      </c>
      <c r="M239" s="334">
        <v>0.61477026000000001</v>
      </c>
      <c r="N239" s="344">
        <f t="shared" si="20"/>
        <v>0.61304148301788952</v>
      </c>
      <c r="O239" s="334">
        <v>27.927464500000003</v>
      </c>
      <c r="P239" s="334">
        <v>24.796755400000002</v>
      </c>
      <c r="Q239" s="228">
        <f t="shared" si="21"/>
        <v>0.88789855591795663</v>
      </c>
      <c r="R239" s="344">
        <f t="shared" si="22"/>
        <v>0.38695851698211048</v>
      </c>
      <c r="S239" s="344">
        <f t="shared" si="23"/>
        <v>0.45568135251061337</v>
      </c>
      <c r="T239" s="228">
        <v>1</v>
      </c>
      <c r="U239" s="228"/>
    </row>
    <row r="240" spans="1:21" ht="15" customHeight="1" x14ac:dyDescent="0.25">
      <c r="A240" s="186">
        <v>237</v>
      </c>
      <c r="B240" s="185" t="s">
        <v>483</v>
      </c>
      <c r="C240" s="185" t="s">
        <v>921</v>
      </c>
      <c r="D240" s="185" t="s">
        <v>726</v>
      </c>
      <c r="E240" s="185" t="s">
        <v>1759</v>
      </c>
      <c r="F240" s="184" t="s">
        <v>1541</v>
      </c>
      <c r="G240" s="184">
        <v>442221101</v>
      </c>
      <c r="H240" s="7" t="s">
        <v>1541</v>
      </c>
      <c r="I240" s="7" t="s">
        <v>824</v>
      </c>
      <c r="J240" s="228" t="s">
        <v>803</v>
      </c>
      <c r="K240" s="334">
        <v>0</v>
      </c>
      <c r="L240" s="334">
        <v>0.55945500000000004</v>
      </c>
      <c r="M240" s="334">
        <v>0.38754204999999997</v>
      </c>
      <c r="N240" s="344">
        <f t="shared" si="20"/>
        <v>0.69271353370691113</v>
      </c>
      <c r="O240" s="334">
        <v>19.9642515</v>
      </c>
      <c r="P240" s="334">
        <v>18.5938509</v>
      </c>
      <c r="Q240" s="228">
        <f t="shared" si="21"/>
        <v>0.931357276279554</v>
      </c>
      <c r="R240" s="344">
        <f t="shared" si="22"/>
        <v>0.30728646629308887</v>
      </c>
      <c r="S240" s="344">
        <f t="shared" si="23"/>
        <v>0.35483621000474619</v>
      </c>
      <c r="T240" s="228">
        <v>1</v>
      </c>
      <c r="U240" s="228"/>
    </row>
    <row r="241" spans="1:21" ht="15" customHeight="1" x14ac:dyDescent="0.25">
      <c r="A241" s="186">
        <v>238</v>
      </c>
      <c r="B241" s="185" t="s">
        <v>483</v>
      </c>
      <c r="C241" s="185" t="s">
        <v>921</v>
      </c>
      <c r="D241" s="185" t="s">
        <v>726</v>
      </c>
      <c r="E241" s="185" t="s">
        <v>1759</v>
      </c>
      <c r="F241" s="184" t="s">
        <v>1542</v>
      </c>
      <c r="G241" s="184">
        <v>442221204</v>
      </c>
      <c r="H241" s="7" t="s">
        <v>966</v>
      </c>
      <c r="I241" s="7" t="s">
        <v>825</v>
      </c>
      <c r="J241" s="228" t="s">
        <v>803</v>
      </c>
      <c r="K241" s="334">
        <v>0</v>
      </c>
      <c r="L241" s="334">
        <v>1.59009</v>
      </c>
      <c r="M241" s="334">
        <v>1.0895640900000001</v>
      </c>
      <c r="N241" s="344">
        <f t="shared" si="20"/>
        <v>0.68522164783125494</v>
      </c>
      <c r="O241" s="334">
        <v>54.947019900000001</v>
      </c>
      <c r="P241" s="334">
        <v>50.897555099999998</v>
      </c>
      <c r="Q241" s="228">
        <f t="shared" si="21"/>
        <v>0.92630237622768685</v>
      </c>
      <c r="R241" s="344">
        <f t="shared" si="22"/>
        <v>0.31477835216874506</v>
      </c>
      <c r="S241" s="344">
        <f t="shared" si="23"/>
        <v>0.36527755937125739</v>
      </c>
      <c r="T241" s="228">
        <v>1</v>
      </c>
      <c r="U241" s="228"/>
    </row>
    <row r="242" spans="1:21" ht="15" customHeight="1" x14ac:dyDescent="0.25">
      <c r="A242" s="186">
        <v>239</v>
      </c>
      <c r="B242" s="185" t="s">
        <v>483</v>
      </c>
      <c r="C242" s="185" t="s">
        <v>921</v>
      </c>
      <c r="D242" s="185" t="s">
        <v>726</v>
      </c>
      <c r="E242" s="185" t="s">
        <v>1759</v>
      </c>
      <c r="F242" s="184" t="s">
        <v>1542</v>
      </c>
      <c r="G242" s="184">
        <v>442221202</v>
      </c>
      <c r="H242" s="7" t="s">
        <v>967</v>
      </c>
      <c r="I242" s="7" t="s">
        <v>824</v>
      </c>
      <c r="J242" s="228" t="s">
        <v>803</v>
      </c>
      <c r="K242" s="334">
        <v>0</v>
      </c>
      <c r="L242" s="334">
        <v>0.800952</v>
      </c>
      <c r="M242" s="334">
        <v>0.64834964000000006</v>
      </c>
      <c r="N242" s="344">
        <f t="shared" si="20"/>
        <v>0.80947377620631455</v>
      </c>
      <c r="O242" s="334">
        <v>24.842289600000001</v>
      </c>
      <c r="P242" s="334">
        <v>24.635644300000003</v>
      </c>
      <c r="Q242" s="228">
        <f t="shared" si="21"/>
        <v>0.99168171278383299</v>
      </c>
      <c r="R242" s="344">
        <f t="shared" si="22"/>
        <v>0.19052622379368545</v>
      </c>
      <c r="S242" s="344">
        <f t="shared" si="23"/>
        <v>0.19725965915812482</v>
      </c>
      <c r="T242" s="228">
        <v>1</v>
      </c>
      <c r="U242" s="228"/>
    </row>
    <row r="243" spans="1:21" ht="15" customHeight="1" x14ac:dyDescent="0.25">
      <c r="A243" s="186">
        <v>240</v>
      </c>
      <c r="B243" s="185" t="s">
        <v>483</v>
      </c>
      <c r="C243" s="185" t="s">
        <v>921</v>
      </c>
      <c r="D243" s="185" t="s">
        <v>726</v>
      </c>
      <c r="E243" s="185" t="s">
        <v>1759</v>
      </c>
      <c r="F243" s="184" t="s">
        <v>1542</v>
      </c>
      <c r="G243" s="184">
        <v>442221205</v>
      </c>
      <c r="H243" s="7" t="s">
        <v>968</v>
      </c>
      <c r="I243" s="7" t="s">
        <v>824</v>
      </c>
      <c r="J243" s="228" t="s">
        <v>803</v>
      </c>
      <c r="K243" s="334">
        <v>0</v>
      </c>
      <c r="L243" s="334">
        <v>0.41275499999999998</v>
      </c>
      <c r="M243" s="334">
        <v>0.28036921000000004</v>
      </c>
      <c r="N243" s="344">
        <f t="shared" si="20"/>
        <v>0.6792630252813413</v>
      </c>
      <c r="O243" s="334">
        <v>13.312343100000001</v>
      </c>
      <c r="P243" s="334">
        <v>11.2946676</v>
      </c>
      <c r="Q243" s="228">
        <f t="shared" si="21"/>
        <v>0.84843573480313916</v>
      </c>
      <c r="R243" s="344">
        <f t="shared" si="22"/>
        <v>0.3207369747186587</v>
      </c>
      <c r="S243" s="344">
        <f t="shared" si="23"/>
        <v>0.42368897602082189</v>
      </c>
      <c r="T243" s="228">
        <v>1</v>
      </c>
      <c r="U243" s="228"/>
    </row>
    <row r="244" spans="1:21" ht="15" customHeight="1" x14ac:dyDescent="0.25">
      <c r="A244" s="186">
        <v>241</v>
      </c>
      <c r="B244" s="185" t="s">
        <v>483</v>
      </c>
      <c r="C244" s="185" t="s">
        <v>921</v>
      </c>
      <c r="D244" s="185" t="s">
        <v>726</v>
      </c>
      <c r="E244" s="185" t="s">
        <v>1759</v>
      </c>
      <c r="F244" s="184" t="s">
        <v>1543</v>
      </c>
      <c r="G244" s="184">
        <v>442221504</v>
      </c>
      <c r="H244" s="7" t="s">
        <v>1544</v>
      </c>
      <c r="I244" s="7" t="s">
        <v>824</v>
      </c>
      <c r="J244" s="228" t="s">
        <v>803</v>
      </c>
      <c r="K244" s="334">
        <v>0</v>
      </c>
      <c r="L244" s="334">
        <v>0.66589500000000001</v>
      </c>
      <c r="M244" s="334">
        <v>0.50883378000000001</v>
      </c>
      <c r="N244" s="344">
        <f t="shared" si="20"/>
        <v>0.76413515644358343</v>
      </c>
      <c r="O244" s="334">
        <v>27.878709300000001</v>
      </c>
      <c r="P244" s="334">
        <v>24.887997500000001</v>
      </c>
      <c r="Q244" s="228">
        <f t="shared" si="21"/>
        <v>0.89272416567721091</v>
      </c>
      <c r="R244" s="344">
        <f t="shared" si="22"/>
        <v>0.23586484355641657</v>
      </c>
      <c r="S244" s="344">
        <f t="shared" si="23"/>
        <v>0.31783807999927693</v>
      </c>
      <c r="T244" s="228">
        <v>1</v>
      </c>
      <c r="U244" s="228"/>
    </row>
    <row r="245" spans="1:21" ht="15" customHeight="1" x14ac:dyDescent="0.25">
      <c r="A245" s="186">
        <v>242</v>
      </c>
      <c r="B245" s="185" t="s">
        <v>483</v>
      </c>
      <c r="C245" s="185" t="s">
        <v>921</v>
      </c>
      <c r="D245" s="185" t="s">
        <v>726</v>
      </c>
      <c r="E245" s="185" t="s">
        <v>1759</v>
      </c>
      <c r="F245" s="184" t="s">
        <v>1545</v>
      </c>
      <c r="G245" s="184">
        <v>442222302</v>
      </c>
      <c r="H245" s="7" t="s">
        <v>971</v>
      </c>
      <c r="I245" s="7" t="s">
        <v>824</v>
      </c>
      <c r="J245" s="228" t="s">
        <v>803</v>
      </c>
      <c r="K245" s="334">
        <v>0</v>
      </c>
      <c r="L245" s="334">
        <v>1.18665</v>
      </c>
      <c r="M245" s="334">
        <v>0.87418538000000001</v>
      </c>
      <c r="N245" s="344">
        <f t="shared" si="20"/>
        <v>0.73668341971095097</v>
      </c>
      <c r="O245" s="334">
        <v>38.496402799999998</v>
      </c>
      <c r="P245" s="334">
        <v>38.034584799999998</v>
      </c>
      <c r="Q245" s="228">
        <f t="shared" si="21"/>
        <v>0.98800360640449236</v>
      </c>
      <c r="R245" s="344">
        <f t="shared" si="22"/>
        <v>0.26331658028904903</v>
      </c>
      <c r="S245" s="344">
        <f t="shared" si="23"/>
        <v>0.27215412454718613</v>
      </c>
      <c r="T245" s="228">
        <v>1</v>
      </c>
      <c r="U245" s="228"/>
    </row>
    <row r="246" spans="1:21" ht="15" customHeight="1" x14ac:dyDescent="0.25">
      <c r="A246" s="186">
        <v>243</v>
      </c>
      <c r="B246" s="185" t="s">
        <v>483</v>
      </c>
      <c r="C246" s="185" t="s">
        <v>921</v>
      </c>
      <c r="D246" s="185" t="s">
        <v>726</v>
      </c>
      <c r="E246" s="185" t="s">
        <v>1759</v>
      </c>
      <c r="F246" s="184" t="s">
        <v>1546</v>
      </c>
      <c r="G246" s="184">
        <v>442222403</v>
      </c>
      <c r="H246" s="7" t="s">
        <v>1290</v>
      </c>
      <c r="I246" s="7" t="s">
        <v>824</v>
      </c>
      <c r="J246" s="228" t="s">
        <v>803</v>
      </c>
      <c r="K246" s="334">
        <v>0</v>
      </c>
      <c r="L246" s="334">
        <v>0.210231</v>
      </c>
      <c r="M246" s="334">
        <v>0.15152958999999999</v>
      </c>
      <c r="N246" s="344">
        <f t="shared" si="20"/>
        <v>0.72077662190637914</v>
      </c>
      <c r="O246" s="334">
        <v>6.7350558999999999</v>
      </c>
      <c r="P246" s="334">
        <v>5.8996649999999997</v>
      </c>
      <c r="Q246" s="228">
        <f t="shared" si="21"/>
        <v>0.87596377633628841</v>
      </c>
      <c r="R246" s="344">
        <f t="shared" si="22"/>
        <v>0.27922337809362086</v>
      </c>
      <c r="S246" s="344">
        <f t="shared" si="23"/>
        <v>0.36862578837997495</v>
      </c>
      <c r="T246" s="228">
        <v>1</v>
      </c>
      <c r="U246" s="228"/>
    </row>
    <row r="247" spans="1:21" ht="15" customHeight="1" x14ac:dyDescent="0.25">
      <c r="A247" s="186">
        <v>244</v>
      </c>
      <c r="B247" s="185" t="s">
        <v>483</v>
      </c>
      <c r="C247" s="185" t="s">
        <v>921</v>
      </c>
      <c r="D247" s="185" t="s">
        <v>726</v>
      </c>
      <c r="E247" s="185" t="s">
        <v>1759</v>
      </c>
      <c r="F247" s="184" t="s">
        <v>1545</v>
      </c>
      <c r="G247" s="184">
        <v>442222301</v>
      </c>
      <c r="H247" s="7" t="s">
        <v>970</v>
      </c>
      <c r="I247" s="7" t="s">
        <v>824</v>
      </c>
      <c r="J247" s="228" t="s">
        <v>803</v>
      </c>
      <c r="K247" s="334">
        <v>0</v>
      </c>
      <c r="L247" s="334">
        <v>1.2981450000000001</v>
      </c>
      <c r="M247" s="334">
        <v>0.91416339000000002</v>
      </c>
      <c r="N247" s="344">
        <f t="shared" si="20"/>
        <v>0.70420745756444769</v>
      </c>
      <c r="O247" s="334">
        <v>44.636720700000005</v>
      </c>
      <c r="P247" s="334">
        <v>41.447282399999999</v>
      </c>
      <c r="Q247" s="228">
        <f t="shared" si="21"/>
        <v>0.92854676038062967</v>
      </c>
      <c r="R247" s="344">
        <f t="shared" si="22"/>
        <v>0.29579254243555231</v>
      </c>
      <c r="S247" s="344">
        <f t="shared" si="23"/>
        <v>0.34611044664265234</v>
      </c>
      <c r="T247" s="228">
        <v>1</v>
      </c>
      <c r="U247" s="228"/>
    </row>
    <row r="248" spans="1:21" ht="15" customHeight="1" x14ac:dyDescent="0.25">
      <c r="A248" s="186">
        <v>245</v>
      </c>
      <c r="B248" s="185" t="s">
        <v>483</v>
      </c>
      <c r="C248" s="185" t="s">
        <v>921</v>
      </c>
      <c r="D248" s="185" t="s">
        <v>726</v>
      </c>
      <c r="E248" s="185" t="s">
        <v>1759</v>
      </c>
      <c r="F248" s="184" t="s">
        <v>1545</v>
      </c>
      <c r="G248" s="184">
        <v>442222303</v>
      </c>
      <c r="H248" s="7" t="s">
        <v>1875</v>
      </c>
      <c r="I248" s="7" t="s">
        <v>824</v>
      </c>
      <c r="J248" s="228" t="s">
        <v>803</v>
      </c>
      <c r="K248" s="334">
        <v>0</v>
      </c>
      <c r="L248" s="334">
        <v>0.62385000000000002</v>
      </c>
      <c r="M248" s="334">
        <v>0.31874085999999996</v>
      </c>
      <c r="N248" s="344">
        <f t="shared" si="20"/>
        <v>0.51092547888114126</v>
      </c>
      <c r="O248" s="334">
        <v>13.6113366</v>
      </c>
      <c r="P248" s="334">
        <v>12.571466299999999</v>
      </c>
      <c r="Q248" s="228">
        <f t="shared" si="21"/>
        <v>0.92360263135363208</v>
      </c>
      <c r="R248" s="344">
        <f t="shared" si="22"/>
        <v>0.48907452111885874</v>
      </c>
      <c r="S248" s="344">
        <f t="shared" si="23"/>
        <v>0.52810788327976343</v>
      </c>
      <c r="T248" s="228">
        <v>1</v>
      </c>
      <c r="U248" s="228"/>
    </row>
    <row r="249" spans="1:21" ht="15" customHeight="1" x14ac:dyDescent="0.25">
      <c r="A249" s="186">
        <v>246</v>
      </c>
      <c r="B249" s="185" t="s">
        <v>483</v>
      </c>
      <c r="C249" s="185" t="s">
        <v>921</v>
      </c>
      <c r="D249" s="185" t="s">
        <v>726</v>
      </c>
      <c r="E249" s="185" t="s">
        <v>1759</v>
      </c>
      <c r="F249" s="184" t="s">
        <v>1546</v>
      </c>
      <c r="G249" s="184">
        <v>442222401</v>
      </c>
      <c r="H249" s="7" t="s">
        <v>1153</v>
      </c>
      <c r="I249" s="7" t="s">
        <v>824</v>
      </c>
      <c r="J249" s="228" t="s">
        <v>803</v>
      </c>
      <c r="K249" s="334">
        <v>0</v>
      </c>
      <c r="L249" s="334">
        <v>1.3835999999999999</v>
      </c>
      <c r="M249" s="334">
        <v>1.1296561899999999</v>
      </c>
      <c r="N249" s="344">
        <f t="shared" si="20"/>
        <v>0.81646154235328128</v>
      </c>
      <c r="O249" s="334">
        <v>56.082765999999999</v>
      </c>
      <c r="P249" s="334">
        <v>49.804679499999999</v>
      </c>
      <c r="Q249" s="228">
        <f t="shared" si="21"/>
        <v>0.88805676060984584</v>
      </c>
      <c r="R249" s="344">
        <f t="shared" si="22"/>
        <v>0.18353845764671872</v>
      </c>
      <c r="S249" s="344">
        <f t="shared" si="23"/>
        <v>0.27493580753522662</v>
      </c>
      <c r="T249" s="228">
        <v>1</v>
      </c>
      <c r="U249" s="228"/>
    </row>
    <row r="250" spans="1:21" ht="15" customHeight="1" x14ac:dyDescent="0.25">
      <c r="A250" s="186">
        <v>247</v>
      </c>
      <c r="B250" s="185" t="s">
        <v>483</v>
      </c>
      <c r="C250" s="185" t="s">
        <v>921</v>
      </c>
      <c r="D250" s="185" t="s">
        <v>726</v>
      </c>
      <c r="E250" s="185" t="s">
        <v>1759</v>
      </c>
      <c r="F250" s="184" t="s">
        <v>1546</v>
      </c>
      <c r="G250" s="184">
        <v>442222402</v>
      </c>
      <c r="H250" s="7" t="s">
        <v>1547</v>
      </c>
      <c r="I250" s="7" t="s">
        <v>824</v>
      </c>
      <c r="J250" s="228" t="s">
        <v>803</v>
      </c>
      <c r="K250" s="334">
        <v>0</v>
      </c>
      <c r="L250" s="334">
        <v>0.222549</v>
      </c>
      <c r="M250" s="334">
        <v>0.1869228</v>
      </c>
      <c r="N250" s="344">
        <f t="shared" si="20"/>
        <v>0.83991750131431731</v>
      </c>
      <c r="O250" s="334">
        <v>7.0739073000000001</v>
      </c>
      <c r="P250" s="334">
        <v>7.2636683</v>
      </c>
      <c r="Q250" s="228">
        <f t="shared" si="21"/>
        <v>1.0268254858245032</v>
      </c>
      <c r="R250" s="344">
        <f t="shared" si="22"/>
        <v>0.16008249868568269</v>
      </c>
      <c r="S250" s="344">
        <f t="shared" si="23"/>
        <v>0.13755130366042334</v>
      </c>
      <c r="T250" s="228">
        <v>1</v>
      </c>
      <c r="U250" s="228"/>
    </row>
    <row r="251" spans="1:21" ht="15" customHeight="1" x14ac:dyDescent="0.25">
      <c r="A251" s="186">
        <v>248</v>
      </c>
      <c r="B251" s="185" t="s">
        <v>483</v>
      </c>
      <c r="C251" s="185" t="s">
        <v>921</v>
      </c>
      <c r="D251" s="185" t="s">
        <v>726</v>
      </c>
      <c r="E251" s="185" t="s">
        <v>1760</v>
      </c>
      <c r="F251" s="184" t="s">
        <v>953</v>
      </c>
      <c r="G251" s="184">
        <v>442231301</v>
      </c>
      <c r="H251" s="7" t="s">
        <v>953</v>
      </c>
      <c r="I251" s="7" t="s">
        <v>824</v>
      </c>
      <c r="J251" s="228" t="s">
        <v>803</v>
      </c>
      <c r="K251" s="334">
        <v>0</v>
      </c>
      <c r="L251" s="334">
        <v>0.91732000000000002</v>
      </c>
      <c r="M251" s="334">
        <v>0.7213368</v>
      </c>
      <c r="N251" s="344">
        <f t="shared" si="20"/>
        <v>0.78635241791305099</v>
      </c>
      <c r="O251" s="334">
        <v>36.5674554</v>
      </c>
      <c r="P251" s="334">
        <v>31.623525299999997</v>
      </c>
      <c r="Q251" s="228">
        <f t="shared" si="21"/>
        <v>0.86479972297990404</v>
      </c>
      <c r="R251" s="344">
        <f t="shared" si="22"/>
        <v>0.21364758208694901</v>
      </c>
      <c r="S251" s="344">
        <f t="shared" si="23"/>
        <v>0.31996264682421582</v>
      </c>
      <c r="T251" s="228">
        <v>1</v>
      </c>
      <c r="U251" s="228"/>
    </row>
    <row r="252" spans="1:21" ht="15" customHeight="1" x14ac:dyDescent="0.25">
      <c r="A252" s="186">
        <v>249</v>
      </c>
      <c r="B252" s="185" t="s">
        <v>483</v>
      </c>
      <c r="C252" s="185" t="s">
        <v>921</v>
      </c>
      <c r="D252" s="185" t="s">
        <v>726</v>
      </c>
      <c r="E252" s="185" t="s">
        <v>1760</v>
      </c>
      <c r="F252" s="184" t="s">
        <v>953</v>
      </c>
      <c r="G252" s="184">
        <v>442231302</v>
      </c>
      <c r="H252" s="7" t="s">
        <v>1147</v>
      </c>
      <c r="I252" s="7" t="s">
        <v>824</v>
      </c>
      <c r="J252" s="228" t="s">
        <v>803</v>
      </c>
      <c r="K252" s="334">
        <v>0</v>
      </c>
      <c r="L252" s="334">
        <v>0.82509900000000003</v>
      </c>
      <c r="M252" s="334">
        <v>0.54843668999999995</v>
      </c>
      <c r="N252" s="344">
        <f t="shared" si="20"/>
        <v>0.66469198241665539</v>
      </c>
      <c r="O252" s="334">
        <v>24.3850163</v>
      </c>
      <c r="P252" s="334">
        <v>21.4177705</v>
      </c>
      <c r="Q252" s="228">
        <f t="shared" si="21"/>
        <v>0.87831684164180768</v>
      </c>
      <c r="R252" s="344">
        <f t="shared" si="22"/>
        <v>0.33530801758334461</v>
      </c>
      <c r="S252" s="344">
        <f t="shared" si="23"/>
        <v>0.41618983733917125</v>
      </c>
      <c r="T252" s="228">
        <v>1</v>
      </c>
      <c r="U252" s="228"/>
    </row>
    <row r="253" spans="1:21" ht="15" customHeight="1" x14ac:dyDescent="0.25">
      <c r="A253" s="186">
        <v>250</v>
      </c>
      <c r="B253" s="185" t="s">
        <v>483</v>
      </c>
      <c r="C253" s="185" t="s">
        <v>921</v>
      </c>
      <c r="D253" s="185" t="s">
        <v>726</v>
      </c>
      <c r="E253" s="185" t="s">
        <v>1760</v>
      </c>
      <c r="F253" s="184" t="s">
        <v>1548</v>
      </c>
      <c r="G253" s="184">
        <v>442232102</v>
      </c>
      <c r="H253" s="7" t="s">
        <v>1145</v>
      </c>
      <c r="I253" s="7" t="s">
        <v>824</v>
      </c>
      <c r="J253" s="228" t="s">
        <v>803</v>
      </c>
      <c r="K253" s="334">
        <v>0</v>
      </c>
      <c r="L253" s="334">
        <v>1.3369949999999999</v>
      </c>
      <c r="M253" s="334">
        <v>0.98012664999999999</v>
      </c>
      <c r="N253" s="344">
        <f t="shared" si="20"/>
        <v>0.73308176171189876</v>
      </c>
      <c r="O253" s="334">
        <v>46.467438799999996</v>
      </c>
      <c r="P253" s="334">
        <v>42.920934800000005</v>
      </c>
      <c r="Q253" s="228">
        <f t="shared" si="21"/>
        <v>0.92367765274810043</v>
      </c>
      <c r="R253" s="344">
        <f t="shared" si="22"/>
        <v>0.26691823828810124</v>
      </c>
      <c r="S253" s="344">
        <f t="shared" si="23"/>
        <v>0.32286875906951107</v>
      </c>
      <c r="T253" s="228">
        <v>1</v>
      </c>
      <c r="U253" s="228"/>
    </row>
    <row r="254" spans="1:21" ht="15" customHeight="1" x14ac:dyDescent="0.25">
      <c r="A254" s="186">
        <v>251</v>
      </c>
      <c r="B254" s="185" t="s">
        <v>483</v>
      </c>
      <c r="C254" s="185" t="s">
        <v>921</v>
      </c>
      <c r="D254" s="185" t="s">
        <v>726</v>
      </c>
      <c r="E254" s="185" t="s">
        <v>1760</v>
      </c>
      <c r="F254" s="184" t="s">
        <v>1548</v>
      </c>
      <c r="G254" s="184">
        <v>442232104</v>
      </c>
      <c r="H254" s="7" t="s">
        <v>1150</v>
      </c>
      <c r="I254" s="7" t="s">
        <v>824</v>
      </c>
      <c r="J254" s="228" t="s">
        <v>803</v>
      </c>
      <c r="K254" s="334">
        <v>0</v>
      </c>
      <c r="L254" s="334">
        <v>0.27794999999999997</v>
      </c>
      <c r="M254" s="334">
        <v>0.24254679999999998</v>
      </c>
      <c r="N254" s="344">
        <f t="shared" si="20"/>
        <v>0.87262745098039218</v>
      </c>
      <c r="O254" s="334">
        <v>10.9343848</v>
      </c>
      <c r="P254" s="334">
        <v>10.728659799999999</v>
      </c>
      <c r="Q254" s="228">
        <f t="shared" si="21"/>
        <v>0.98118549842877301</v>
      </c>
      <c r="R254" s="344">
        <f t="shared" si="22"/>
        <v>0.12737254901960782</v>
      </c>
      <c r="S254" s="344">
        <f t="shared" si="23"/>
        <v>0.14379059956717422</v>
      </c>
      <c r="T254" s="228">
        <v>1</v>
      </c>
      <c r="U254" s="228"/>
    </row>
    <row r="255" spans="1:21" ht="15" customHeight="1" x14ac:dyDescent="0.25">
      <c r="A255" s="186">
        <v>252</v>
      </c>
      <c r="B255" s="185" t="s">
        <v>483</v>
      </c>
      <c r="C255" s="185" t="s">
        <v>921</v>
      </c>
      <c r="D255" s="185" t="s">
        <v>726</v>
      </c>
      <c r="E255" s="185" t="s">
        <v>1760</v>
      </c>
      <c r="F255" s="184" t="s">
        <v>1548</v>
      </c>
      <c r="G255" s="184">
        <v>442232101</v>
      </c>
      <c r="H255" s="7" t="s">
        <v>951</v>
      </c>
      <c r="I255" s="7" t="s">
        <v>824</v>
      </c>
      <c r="J255" s="228" t="s">
        <v>803</v>
      </c>
      <c r="K255" s="334">
        <v>0</v>
      </c>
      <c r="L255" s="334">
        <v>1.0080750000000001</v>
      </c>
      <c r="M255" s="334">
        <v>0.78609072999999996</v>
      </c>
      <c r="N255" s="344">
        <f t="shared" ref="N255:N295" si="24">M255/L255</f>
        <v>0.77979389430349921</v>
      </c>
      <c r="O255" s="334">
        <v>33.702440799999998</v>
      </c>
      <c r="P255" s="334">
        <v>31.642944</v>
      </c>
      <c r="Q255" s="228">
        <f t="shared" ref="Q255:Q295" si="25">P255/O255</f>
        <v>0.93889176121629747</v>
      </c>
      <c r="R255" s="344">
        <f t="shared" ref="R255:R295" si="26">1-N255</f>
        <v>0.22020610569650079</v>
      </c>
      <c r="S255" s="344">
        <f t="shared" ref="S255:S295" si="27">1-N255*Q255</f>
        <v>0.26785793719167228</v>
      </c>
      <c r="T255" s="228">
        <v>1</v>
      </c>
      <c r="U255" s="228"/>
    </row>
    <row r="256" spans="1:21" ht="15" customHeight="1" x14ac:dyDescent="0.25">
      <c r="A256" s="186">
        <v>253</v>
      </c>
      <c r="B256" s="185" t="s">
        <v>483</v>
      </c>
      <c r="C256" s="185" t="s">
        <v>921</v>
      </c>
      <c r="D256" s="185" t="s">
        <v>726</v>
      </c>
      <c r="E256" s="185" t="s">
        <v>1760</v>
      </c>
      <c r="F256" s="184" t="s">
        <v>1548</v>
      </c>
      <c r="G256" s="184">
        <v>442232103</v>
      </c>
      <c r="H256" s="7" t="s">
        <v>950</v>
      </c>
      <c r="I256" s="7" t="s">
        <v>824</v>
      </c>
      <c r="J256" s="228" t="s">
        <v>803</v>
      </c>
      <c r="K256" s="334">
        <v>0</v>
      </c>
      <c r="L256" s="334">
        <v>2.5798800000000002</v>
      </c>
      <c r="M256" s="334">
        <v>2.11337296</v>
      </c>
      <c r="N256" s="344">
        <f t="shared" si="24"/>
        <v>0.81917490736003218</v>
      </c>
      <c r="O256" s="334">
        <v>98.493382699999998</v>
      </c>
      <c r="P256" s="334">
        <v>90.728456800000004</v>
      </c>
      <c r="Q256" s="344">
        <f t="shared" si="25"/>
        <v>0.92116296864682667</v>
      </c>
      <c r="R256" s="344">
        <f t="shared" si="26"/>
        <v>0.18082509263996782</v>
      </c>
      <c r="S256" s="344">
        <f t="shared" si="27"/>
        <v>0.24540641049524359</v>
      </c>
      <c r="T256" s="228">
        <v>1</v>
      </c>
      <c r="U256" s="228"/>
    </row>
    <row r="257" spans="1:21" ht="15" customHeight="1" x14ac:dyDescent="0.25">
      <c r="A257" s="186">
        <v>254</v>
      </c>
      <c r="B257" s="185" t="s">
        <v>483</v>
      </c>
      <c r="C257" s="185" t="s">
        <v>921</v>
      </c>
      <c r="D257" s="185" t="s">
        <v>726</v>
      </c>
      <c r="E257" s="185" t="s">
        <v>1760</v>
      </c>
      <c r="F257" s="184" t="s">
        <v>1549</v>
      </c>
      <c r="G257" s="184">
        <v>442233202</v>
      </c>
      <c r="H257" s="7" t="s">
        <v>952</v>
      </c>
      <c r="I257" s="7" t="s">
        <v>824</v>
      </c>
      <c r="J257" s="228" t="s">
        <v>803</v>
      </c>
      <c r="K257" s="334">
        <v>0</v>
      </c>
      <c r="L257" s="334">
        <v>1.204779</v>
      </c>
      <c r="M257" s="334">
        <v>0.63567681999999992</v>
      </c>
      <c r="N257" s="344">
        <f t="shared" si="24"/>
        <v>0.52762939925081687</v>
      </c>
      <c r="O257" s="334">
        <v>26.330536200000001</v>
      </c>
      <c r="P257" s="334">
        <v>25.170469300000001</v>
      </c>
      <c r="Q257" s="344">
        <f t="shared" si="25"/>
        <v>0.9559421467459519</v>
      </c>
      <c r="R257" s="344">
        <f t="shared" si="26"/>
        <v>0.47237060074918313</v>
      </c>
      <c r="S257" s="344">
        <f t="shared" si="27"/>
        <v>0.49561681939389712</v>
      </c>
      <c r="T257" s="228">
        <v>1</v>
      </c>
      <c r="U257" s="228"/>
    </row>
    <row r="258" spans="1:21" ht="15" customHeight="1" x14ac:dyDescent="0.25">
      <c r="A258" s="186">
        <v>255</v>
      </c>
      <c r="B258" s="185" t="s">
        <v>483</v>
      </c>
      <c r="C258" s="185" t="s">
        <v>921</v>
      </c>
      <c r="D258" s="185" t="s">
        <v>726</v>
      </c>
      <c r="E258" s="185" t="s">
        <v>1760</v>
      </c>
      <c r="F258" s="184" t="s">
        <v>1549</v>
      </c>
      <c r="G258" s="184">
        <v>442233201</v>
      </c>
      <c r="H258" s="7" t="s">
        <v>1144</v>
      </c>
      <c r="I258" s="7" t="s">
        <v>824</v>
      </c>
      <c r="J258" s="228" t="s">
        <v>803</v>
      </c>
      <c r="K258" s="334">
        <v>0</v>
      </c>
      <c r="L258" s="334">
        <v>2.1723569999999999</v>
      </c>
      <c r="M258" s="334">
        <v>2.13295798</v>
      </c>
      <c r="N258" s="344">
        <f t="shared" si="24"/>
        <v>0.98186346903386512</v>
      </c>
      <c r="O258" s="334">
        <v>95.2724391</v>
      </c>
      <c r="P258" s="334">
        <v>86.671189800000008</v>
      </c>
      <c r="Q258" s="228">
        <f t="shared" si="25"/>
        <v>0.90971943847294667</v>
      </c>
      <c r="R258" s="344">
        <f t="shared" si="26"/>
        <v>1.8136530966134878E-2</v>
      </c>
      <c r="S258" s="344">
        <f t="shared" si="27"/>
        <v>0.10677971629341276</v>
      </c>
      <c r="T258" s="228">
        <v>1</v>
      </c>
      <c r="U258" s="228"/>
    </row>
    <row r="259" spans="1:21" ht="15" customHeight="1" x14ac:dyDescent="0.25">
      <c r="A259" s="186">
        <v>256</v>
      </c>
      <c r="B259" s="185" t="s">
        <v>483</v>
      </c>
      <c r="C259" s="185" t="s">
        <v>1829</v>
      </c>
      <c r="D259" s="185" t="s">
        <v>1832</v>
      </c>
      <c r="E259" s="185" t="s">
        <v>1761</v>
      </c>
      <c r="F259" s="184" t="s">
        <v>1550</v>
      </c>
      <c r="G259" s="184">
        <v>452111101</v>
      </c>
      <c r="H259" s="7" t="s">
        <v>1551</v>
      </c>
      <c r="I259" s="7" t="s">
        <v>825</v>
      </c>
      <c r="J259" s="228" t="s">
        <v>803</v>
      </c>
      <c r="K259" s="334">
        <v>0</v>
      </c>
      <c r="L259" s="334">
        <v>4.6283849999999997</v>
      </c>
      <c r="M259" s="334">
        <v>3.5387256000000002</v>
      </c>
      <c r="N259" s="344">
        <f t="shared" si="24"/>
        <v>0.76457027667318089</v>
      </c>
      <c r="O259" s="334">
        <v>181.76493280000003</v>
      </c>
      <c r="P259" s="334">
        <v>180.48342700000001</v>
      </c>
      <c r="Q259" s="344">
        <f t="shared" si="25"/>
        <v>0.99294965326777251</v>
      </c>
      <c r="R259" s="344">
        <f t="shared" si="26"/>
        <v>0.23542972332681911</v>
      </c>
      <c r="S259" s="344">
        <f t="shared" si="27"/>
        <v>0.24082020887852018</v>
      </c>
      <c r="T259" s="228">
        <v>1</v>
      </c>
      <c r="U259" s="228"/>
    </row>
    <row r="260" spans="1:21" ht="15" customHeight="1" x14ac:dyDescent="0.25">
      <c r="A260" s="186">
        <v>257</v>
      </c>
      <c r="B260" s="185" t="s">
        <v>483</v>
      </c>
      <c r="C260" s="185" t="s">
        <v>1829</v>
      </c>
      <c r="D260" s="185" t="s">
        <v>1832</v>
      </c>
      <c r="E260" s="185" t="s">
        <v>1761</v>
      </c>
      <c r="F260" s="184" t="s">
        <v>1550</v>
      </c>
      <c r="G260" s="184">
        <v>452111103</v>
      </c>
      <c r="H260" s="7" t="s">
        <v>827</v>
      </c>
      <c r="I260" s="7" t="s">
        <v>825</v>
      </c>
      <c r="J260" s="228" t="s">
        <v>803</v>
      </c>
      <c r="K260" s="334">
        <v>0</v>
      </c>
      <c r="L260" s="334">
        <v>2.9909400000000002</v>
      </c>
      <c r="M260" s="334">
        <v>1.2063728899999999</v>
      </c>
      <c r="N260" s="344">
        <f t="shared" si="24"/>
        <v>0.40334239068653999</v>
      </c>
      <c r="O260" s="334">
        <v>39.425393900000003</v>
      </c>
      <c r="P260" s="334">
        <v>49.890478000000002</v>
      </c>
      <c r="Q260" s="228">
        <f t="shared" si="25"/>
        <v>1.2654401913280566</v>
      </c>
      <c r="R260" s="344">
        <f t="shared" si="26"/>
        <v>0.59665760931346001</v>
      </c>
      <c r="S260" s="344">
        <f t="shared" si="27"/>
        <v>0.48959432795890911</v>
      </c>
      <c r="T260" s="228">
        <v>1</v>
      </c>
      <c r="U260" s="228"/>
    </row>
    <row r="261" spans="1:21" ht="15" customHeight="1" x14ac:dyDescent="0.25">
      <c r="A261" s="186">
        <v>258</v>
      </c>
      <c r="B261" s="185" t="s">
        <v>483</v>
      </c>
      <c r="C261" s="185" t="s">
        <v>1829</v>
      </c>
      <c r="D261" s="185" t="s">
        <v>1832</v>
      </c>
      <c r="E261" s="185" t="s">
        <v>1761</v>
      </c>
      <c r="F261" s="184" t="s">
        <v>1553</v>
      </c>
      <c r="G261" s="184">
        <v>452112305</v>
      </c>
      <c r="H261" s="7" t="s">
        <v>1553</v>
      </c>
      <c r="I261" s="7" t="s">
        <v>825</v>
      </c>
      <c r="J261" s="228" t="s">
        <v>803</v>
      </c>
      <c r="K261" s="334">
        <v>0</v>
      </c>
      <c r="L261" s="334">
        <v>0.22081999999999999</v>
      </c>
      <c r="M261" s="334">
        <v>0.19597300000000001</v>
      </c>
      <c r="N261" s="344">
        <f t="shared" si="24"/>
        <v>0.88747848926727657</v>
      </c>
      <c r="O261" s="334">
        <v>9.2350814999999997</v>
      </c>
      <c r="P261" s="334">
        <v>9.2750781999999994</v>
      </c>
      <c r="Q261" s="228">
        <f t="shared" si="25"/>
        <v>1.0043309525747011</v>
      </c>
      <c r="R261" s="344">
        <f t="shared" si="26"/>
        <v>0.11252151073272343</v>
      </c>
      <c r="S261" s="344">
        <f t="shared" si="27"/>
        <v>0.10867788348463947</v>
      </c>
      <c r="T261" s="228">
        <v>1</v>
      </c>
      <c r="U261" s="228"/>
    </row>
    <row r="262" spans="1:21" ht="15" customHeight="1" x14ac:dyDescent="0.25">
      <c r="A262" s="186">
        <v>259</v>
      </c>
      <c r="B262" s="185" t="s">
        <v>483</v>
      </c>
      <c r="C262" s="185" t="s">
        <v>1829</v>
      </c>
      <c r="D262" s="185" t="s">
        <v>1832</v>
      </c>
      <c r="E262" s="185" t="s">
        <v>1761</v>
      </c>
      <c r="F262" s="184" t="s">
        <v>1553</v>
      </c>
      <c r="G262" s="184">
        <v>452112303</v>
      </c>
      <c r="H262" s="7" t="s">
        <v>1877</v>
      </c>
      <c r="I262" s="7" t="s">
        <v>825</v>
      </c>
      <c r="J262" s="228" t="s">
        <v>803</v>
      </c>
      <c r="K262" s="334">
        <v>0</v>
      </c>
      <c r="L262" s="334">
        <v>2.5369999999999999</v>
      </c>
      <c r="M262" s="334">
        <v>1.7843420400000001</v>
      </c>
      <c r="N262" s="344">
        <f t="shared" si="24"/>
        <v>0.70332756799369334</v>
      </c>
      <c r="O262" s="334">
        <v>84.922015000000002</v>
      </c>
      <c r="P262" s="334">
        <v>85.493391500000001</v>
      </c>
      <c r="Q262" s="228">
        <f t="shared" si="25"/>
        <v>1.0067282494415613</v>
      </c>
      <c r="R262" s="344">
        <f t="shared" si="26"/>
        <v>0.29667243200630666</v>
      </c>
      <c r="S262" s="344">
        <f t="shared" si="27"/>
        <v>0.29194026868971845</v>
      </c>
      <c r="T262" s="228">
        <v>1</v>
      </c>
      <c r="U262" s="228"/>
    </row>
    <row r="263" spans="1:21" ht="15" customHeight="1" x14ac:dyDescent="0.25">
      <c r="A263" s="186">
        <v>260</v>
      </c>
      <c r="B263" s="185" t="s">
        <v>483</v>
      </c>
      <c r="C263" s="185" t="s">
        <v>1829</v>
      </c>
      <c r="D263" s="185" t="s">
        <v>1832</v>
      </c>
      <c r="E263" s="185" t="s">
        <v>1761</v>
      </c>
      <c r="F263" s="184" t="s">
        <v>1554</v>
      </c>
      <c r="G263" s="184">
        <v>452113201</v>
      </c>
      <c r="H263" s="7" t="s">
        <v>1731</v>
      </c>
      <c r="I263" s="7" t="s">
        <v>825</v>
      </c>
      <c r="J263" s="228" t="s">
        <v>803</v>
      </c>
      <c r="K263" s="334">
        <v>0</v>
      </c>
      <c r="L263" s="334">
        <v>2.2083599999999999</v>
      </c>
      <c r="M263" s="334">
        <v>1.385548</v>
      </c>
      <c r="N263" s="344">
        <f t="shared" si="24"/>
        <v>0.62741038598779186</v>
      </c>
      <c r="O263" s="334">
        <v>58.304252099999999</v>
      </c>
      <c r="P263" s="334">
        <v>65.535326500000011</v>
      </c>
      <c r="Q263" s="228">
        <f t="shared" si="25"/>
        <v>1.1240231053405454</v>
      </c>
      <c r="R263" s="344">
        <f t="shared" si="26"/>
        <v>0.37258961401220814</v>
      </c>
      <c r="S263" s="344">
        <f t="shared" si="27"/>
        <v>0.294776229619092</v>
      </c>
      <c r="T263" s="228">
        <v>1</v>
      </c>
      <c r="U263" s="228"/>
    </row>
    <row r="264" spans="1:21" ht="15" customHeight="1" x14ac:dyDescent="0.25">
      <c r="A264" s="186">
        <v>261</v>
      </c>
      <c r="B264" s="185" t="s">
        <v>483</v>
      </c>
      <c r="C264" s="185" t="s">
        <v>1829</v>
      </c>
      <c r="D264" s="185" t="s">
        <v>1832</v>
      </c>
      <c r="E264" s="185" t="s">
        <v>1761</v>
      </c>
      <c r="F264" s="184" t="s">
        <v>1554</v>
      </c>
      <c r="G264" s="184">
        <v>452113202</v>
      </c>
      <c r="H264" s="7" t="s">
        <v>1878</v>
      </c>
      <c r="I264" s="7" t="s">
        <v>825</v>
      </c>
      <c r="J264" s="228" t="s">
        <v>803</v>
      </c>
      <c r="K264" s="334">
        <v>0</v>
      </c>
      <c r="L264" s="334">
        <v>1.2005399999999999</v>
      </c>
      <c r="M264" s="334">
        <v>0.73932098000000002</v>
      </c>
      <c r="N264" s="344">
        <f t="shared" si="24"/>
        <v>0.6158236960034652</v>
      </c>
      <c r="O264" s="334">
        <v>33.394466999999999</v>
      </c>
      <c r="P264" s="334">
        <v>40.281318900000002</v>
      </c>
      <c r="Q264" s="228">
        <f t="shared" si="25"/>
        <v>1.2062273340071576</v>
      </c>
      <c r="R264" s="344">
        <f t="shared" si="26"/>
        <v>0.3841763039965348</v>
      </c>
      <c r="S264" s="344">
        <f t="shared" si="27"/>
        <v>0.25717662495130589</v>
      </c>
      <c r="T264" s="228">
        <v>1</v>
      </c>
      <c r="U264" s="228"/>
    </row>
    <row r="265" spans="1:21" ht="15" customHeight="1" x14ac:dyDescent="0.25">
      <c r="A265" s="186">
        <v>262</v>
      </c>
      <c r="B265" s="185" t="s">
        <v>483</v>
      </c>
      <c r="C265" s="185" t="s">
        <v>1829</v>
      </c>
      <c r="D265" s="185" t="s">
        <v>1832</v>
      </c>
      <c r="E265" s="185" t="s">
        <v>1761</v>
      </c>
      <c r="F265" s="184" t="s">
        <v>1554</v>
      </c>
      <c r="G265" s="184">
        <v>452113203</v>
      </c>
      <c r="H265" s="7" t="s">
        <v>824</v>
      </c>
      <c r="I265" s="7" t="s">
        <v>825</v>
      </c>
      <c r="J265" s="228" t="s">
        <v>803</v>
      </c>
      <c r="K265" s="334">
        <v>0</v>
      </c>
      <c r="L265" s="334">
        <v>1.1311599999999999</v>
      </c>
      <c r="M265" s="334">
        <v>0.88774540000000002</v>
      </c>
      <c r="N265" s="344">
        <f t="shared" si="24"/>
        <v>0.78480975282011389</v>
      </c>
      <c r="O265" s="334">
        <v>46.032569699999996</v>
      </c>
      <c r="P265" s="334">
        <v>41.6011436</v>
      </c>
      <c r="Q265" s="228">
        <f t="shared" si="25"/>
        <v>0.90373281072770539</v>
      </c>
      <c r="R265" s="344">
        <f t="shared" si="26"/>
        <v>0.21519024717988611</v>
      </c>
      <c r="S265" s="344">
        <f t="shared" si="27"/>
        <v>0.2907416761973628</v>
      </c>
      <c r="T265" s="228">
        <v>1</v>
      </c>
      <c r="U265" s="228"/>
    </row>
    <row r="266" spans="1:21" ht="15" customHeight="1" x14ac:dyDescent="0.25">
      <c r="A266" s="186">
        <v>263</v>
      </c>
      <c r="B266" s="185" t="s">
        <v>483</v>
      </c>
      <c r="C266" s="185" t="s">
        <v>1829</v>
      </c>
      <c r="D266" s="185" t="s">
        <v>1832</v>
      </c>
      <c r="E266" s="185" t="s">
        <v>1761</v>
      </c>
      <c r="F266" s="184" t="s">
        <v>1554</v>
      </c>
      <c r="G266" s="184">
        <v>452113204</v>
      </c>
      <c r="H266" s="7" t="s">
        <v>1879</v>
      </c>
      <c r="I266" s="7" t="s">
        <v>825</v>
      </c>
      <c r="J266" s="228" t="s">
        <v>803</v>
      </c>
      <c r="K266" s="334">
        <v>0</v>
      </c>
      <c r="L266" s="334">
        <v>0.57764000000000004</v>
      </c>
      <c r="M266" s="334">
        <v>0.47172216</v>
      </c>
      <c r="N266" s="344">
        <f t="shared" si="24"/>
        <v>0.81663693650024227</v>
      </c>
      <c r="O266" s="334">
        <v>33.064057099999999</v>
      </c>
      <c r="P266" s="334">
        <v>32.363042499999999</v>
      </c>
      <c r="Q266" s="228">
        <f t="shared" si="25"/>
        <v>0.97879828848952721</v>
      </c>
      <c r="R266" s="344">
        <f t="shared" si="26"/>
        <v>0.18336306349975773</v>
      </c>
      <c r="S266" s="344">
        <f t="shared" si="27"/>
        <v>0.20067716423623216</v>
      </c>
      <c r="T266" s="228">
        <v>1</v>
      </c>
      <c r="U266" s="228"/>
    </row>
    <row r="267" spans="1:21" ht="15" customHeight="1" x14ac:dyDescent="0.25">
      <c r="A267" s="186">
        <v>264</v>
      </c>
      <c r="B267" s="185" t="s">
        <v>483</v>
      </c>
      <c r="C267" s="185" t="s">
        <v>1829</v>
      </c>
      <c r="D267" s="185" t="s">
        <v>1832</v>
      </c>
      <c r="E267" s="185" t="s">
        <v>1761</v>
      </c>
      <c r="F267" s="184" t="s">
        <v>1554</v>
      </c>
      <c r="G267" s="184">
        <v>452113205</v>
      </c>
      <c r="H267" s="7" t="s">
        <v>1555</v>
      </c>
      <c r="I267" s="7" t="s">
        <v>825</v>
      </c>
      <c r="J267" s="228" t="s">
        <v>803</v>
      </c>
      <c r="K267" s="334">
        <v>0</v>
      </c>
      <c r="L267" s="334">
        <v>4.0171999999999999</v>
      </c>
      <c r="M267" s="334">
        <v>2.4119754500000004</v>
      </c>
      <c r="N267" s="344">
        <f t="shared" si="24"/>
        <v>0.60041209051080369</v>
      </c>
      <c r="O267" s="334">
        <v>118.69728859999999</v>
      </c>
      <c r="P267" s="334">
        <v>119.9802657</v>
      </c>
      <c r="Q267" s="228">
        <f t="shared" si="25"/>
        <v>1.0108088155604256</v>
      </c>
      <c r="R267" s="344">
        <f t="shared" si="26"/>
        <v>0.39958790948919631</v>
      </c>
      <c r="S267" s="344">
        <f t="shared" si="27"/>
        <v>0.39309816594261549</v>
      </c>
      <c r="T267" s="228">
        <v>1</v>
      </c>
      <c r="U267" s="228"/>
    </row>
    <row r="268" spans="1:21" ht="15" customHeight="1" x14ac:dyDescent="0.25">
      <c r="A268" s="186">
        <v>265</v>
      </c>
      <c r="B268" s="185" t="s">
        <v>483</v>
      </c>
      <c r="C268" s="185" t="s">
        <v>1829</v>
      </c>
      <c r="D268" s="185" t="s">
        <v>1832</v>
      </c>
      <c r="E268" s="185" t="s">
        <v>1762</v>
      </c>
      <c r="F268" s="184" t="s">
        <v>1732</v>
      </c>
      <c r="G268" s="184">
        <v>452121503</v>
      </c>
      <c r="H268" s="7" t="s">
        <v>1262</v>
      </c>
      <c r="I268" s="7" t="s">
        <v>824</v>
      </c>
      <c r="J268" s="228" t="s">
        <v>803</v>
      </c>
      <c r="K268" s="334">
        <v>0</v>
      </c>
      <c r="L268" s="334">
        <v>0.81694</v>
      </c>
      <c r="M268" s="334">
        <v>0.45902180999999997</v>
      </c>
      <c r="N268" s="344">
        <f t="shared" si="24"/>
        <v>0.56187946483217854</v>
      </c>
      <c r="O268" s="334">
        <v>16.526272800000001</v>
      </c>
      <c r="P268" s="334">
        <v>17.104921999999998</v>
      </c>
      <c r="Q268" s="228">
        <f t="shared" si="25"/>
        <v>1.0350138961762749</v>
      </c>
      <c r="R268" s="344">
        <f t="shared" si="26"/>
        <v>0.43812053516782146</v>
      </c>
      <c r="S268" s="344">
        <f t="shared" si="27"/>
        <v>0.41844694592260667</v>
      </c>
      <c r="T268" s="228">
        <v>1</v>
      </c>
      <c r="U268" s="228"/>
    </row>
    <row r="269" spans="1:21" ht="15" customHeight="1" x14ac:dyDescent="0.25">
      <c r="A269" s="186">
        <v>266</v>
      </c>
      <c r="B269" s="185" t="s">
        <v>483</v>
      </c>
      <c r="C269" s="185" t="s">
        <v>1829</v>
      </c>
      <c r="D269" s="185" t="s">
        <v>1832</v>
      </c>
      <c r="E269" s="185" t="s">
        <v>1762</v>
      </c>
      <c r="F269" s="184" t="s">
        <v>1556</v>
      </c>
      <c r="G269" s="184">
        <v>452121201</v>
      </c>
      <c r="H269" s="7" t="s">
        <v>824</v>
      </c>
      <c r="I269" s="7" t="s">
        <v>824</v>
      </c>
      <c r="J269" s="228" t="s">
        <v>803</v>
      </c>
      <c r="K269" s="334">
        <v>0</v>
      </c>
      <c r="L269" s="334">
        <v>1.8485783999999998</v>
      </c>
      <c r="M269" s="334">
        <v>0.77152383999999996</v>
      </c>
      <c r="N269" s="344">
        <f t="shared" si="24"/>
        <v>0.41736062695528631</v>
      </c>
      <c r="O269" s="334">
        <v>32.751373900000004</v>
      </c>
      <c r="P269" s="334">
        <v>33.404876000000002</v>
      </c>
      <c r="Q269" s="228">
        <f t="shared" si="25"/>
        <v>1.0199534255263716</v>
      </c>
      <c r="R269" s="344">
        <f t="shared" si="26"/>
        <v>0.58263937304471369</v>
      </c>
      <c r="S269" s="344">
        <f t="shared" si="27"/>
        <v>0.57431159885712169</v>
      </c>
      <c r="T269" s="228">
        <v>1</v>
      </c>
      <c r="U269" s="228"/>
    </row>
    <row r="270" spans="1:21" ht="15" customHeight="1" x14ac:dyDescent="0.25">
      <c r="A270" s="186">
        <v>267</v>
      </c>
      <c r="B270" s="185" t="s">
        <v>483</v>
      </c>
      <c r="C270" s="185" t="s">
        <v>1829</v>
      </c>
      <c r="D270" s="185" t="s">
        <v>1832</v>
      </c>
      <c r="E270" s="185" t="s">
        <v>1762</v>
      </c>
      <c r="F270" s="184" t="s">
        <v>1556</v>
      </c>
      <c r="G270" s="184">
        <v>452121203</v>
      </c>
      <c r="H270" s="7" t="s">
        <v>1557</v>
      </c>
      <c r="I270" s="7" t="s">
        <v>824</v>
      </c>
      <c r="J270" s="228" t="s">
        <v>803</v>
      </c>
      <c r="K270" s="334">
        <v>0</v>
      </c>
      <c r="L270" s="334">
        <v>1.1367828</v>
      </c>
      <c r="M270" s="334">
        <v>0.56427625999999997</v>
      </c>
      <c r="N270" s="344">
        <f t="shared" si="24"/>
        <v>0.49638001208322291</v>
      </c>
      <c r="O270" s="334">
        <v>14.704689800000001</v>
      </c>
      <c r="P270" s="334">
        <v>26.9014077</v>
      </c>
      <c r="Q270" s="228">
        <f t="shared" si="25"/>
        <v>1.8294440798064302</v>
      </c>
      <c r="R270" s="344">
        <f t="shared" si="26"/>
        <v>0.50361998791677709</v>
      </c>
      <c r="S270" s="344">
        <f t="shared" si="27"/>
        <v>9.190052556010353E-2</v>
      </c>
      <c r="T270" s="228">
        <v>1</v>
      </c>
      <c r="U270" s="228"/>
    </row>
    <row r="271" spans="1:21" ht="15" customHeight="1" x14ac:dyDescent="0.25">
      <c r="A271" s="186">
        <v>268</v>
      </c>
      <c r="B271" s="185" t="s">
        <v>483</v>
      </c>
      <c r="C271" s="185" t="s">
        <v>1829</v>
      </c>
      <c r="D271" s="185" t="s">
        <v>1832</v>
      </c>
      <c r="E271" s="185" t="s">
        <v>1762</v>
      </c>
      <c r="F271" s="184" t="s">
        <v>1732</v>
      </c>
      <c r="G271" s="184">
        <v>452121501</v>
      </c>
      <c r="H271" s="7" t="s">
        <v>1733</v>
      </c>
      <c r="I271" s="7" t="s">
        <v>824</v>
      </c>
      <c r="J271" s="228" t="s">
        <v>803</v>
      </c>
      <c r="K271" s="334">
        <v>0</v>
      </c>
      <c r="L271" s="334">
        <v>0.98595999999999995</v>
      </c>
      <c r="M271" s="334">
        <v>0.63322139</v>
      </c>
      <c r="N271" s="344">
        <f t="shared" si="24"/>
        <v>0.64223841738001541</v>
      </c>
      <c r="O271" s="334">
        <v>19.351664599999999</v>
      </c>
      <c r="P271" s="334">
        <v>24.808758599999997</v>
      </c>
      <c r="Q271" s="228">
        <f t="shared" si="25"/>
        <v>1.2819961028055435</v>
      </c>
      <c r="R271" s="344">
        <f t="shared" si="26"/>
        <v>0.35776158261998459</v>
      </c>
      <c r="S271" s="344">
        <f t="shared" si="27"/>
        <v>0.17665285184682022</v>
      </c>
      <c r="T271" s="228">
        <v>1</v>
      </c>
      <c r="U271" s="228"/>
    </row>
    <row r="272" spans="1:21" ht="15" customHeight="1" x14ac:dyDescent="0.25">
      <c r="A272" s="186">
        <v>269</v>
      </c>
      <c r="B272" s="185" t="s">
        <v>483</v>
      </c>
      <c r="C272" s="185" t="s">
        <v>1829</v>
      </c>
      <c r="D272" s="185" t="s">
        <v>1832</v>
      </c>
      <c r="E272" s="185" t="s">
        <v>1762</v>
      </c>
      <c r="F272" s="184" t="s">
        <v>1558</v>
      </c>
      <c r="G272" s="184">
        <v>452122103</v>
      </c>
      <c r="H272" s="7" t="s">
        <v>1561</v>
      </c>
      <c r="I272" s="7" t="s">
        <v>824</v>
      </c>
      <c r="J272" s="228" t="s">
        <v>803</v>
      </c>
      <c r="K272" s="334">
        <v>0</v>
      </c>
      <c r="L272" s="334">
        <v>1.7256899999999999</v>
      </c>
      <c r="M272" s="334">
        <v>1.33260036</v>
      </c>
      <c r="N272" s="344">
        <f t="shared" si="24"/>
        <v>0.77221306260104661</v>
      </c>
      <c r="O272" s="334">
        <v>57.126259800000007</v>
      </c>
      <c r="P272" s="334">
        <v>52.9759964</v>
      </c>
      <c r="Q272" s="228">
        <f t="shared" si="25"/>
        <v>0.9273492888466679</v>
      </c>
      <c r="R272" s="344">
        <f t="shared" si="26"/>
        <v>0.22778693739895339</v>
      </c>
      <c r="S272" s="344">
        <f t="shared" si="27"/>
        <v>0.28388876555881204</v>
      </c>
      <c r="T272" s="228">
        <v>1</v>
      </c>
      <c r="U272" s="228"/>
    </row>
    <row r="273" spans="1:21" ht="15" customHeight="1" x14ac:dyDescent="0.25">
      <c r="A273" s="186">
        <v>270</v>
      </c>
      <c r="B273" s="185" t="s">
        <v>483</v>
      </c>
      <c r="C273" s="185" t="s">
        <v>1829</v>
      </c>
      <c r="D273" s="185" t="s">
        <v>1832</v>
      </c>
      <c r="E273" s="185" t="s">
        <v>1762</v>
      </c>
      <c r="F273" s="184" t="s">
        <v>1558</v>
      </c>
      <c r="G273" s="184">
        <v>452122101</v>
      </c>
      <c r="H273" s="7" t="s">
        <v>1559</v>
      </c>
      <c r="I273" s="7" t="s">
        <v>824</v>
      </c>
      <c r="J273" s="228" t="s">
        <v>803</v>
      </c>
      <c r="K273" s="334">
        <v>0</v>
      </c>
      <c r="L273" s="334">
        <v>2.29704</v>
      </c>
      <c r="M273" s="334">
        <v>1.5444537199999999</v>
      </c>
      <c r="N273" s="344">
        <f t="shared" si="24"/>
        <v>0.67236692438964929</v>
      </c>
      <c r="O273" s="334">
        <v>55.591086900000008</v>
      </c>
      <c r="P273" s="334">
        <v>61.847549100000002</v>
      </c>
      <c r="Q273" s="228">
        <f t="shared" si="25"/>
        <v>1.1125443402690511</v>
      </c>
      <c r="R273" s="344">
        <f t="shared" si="26"/>
        <v>0.32763307561035071</v>
      </c>
      <c r="S273" s="344">
        <f t="shared" si="27"/>
        <v>0.25196198368618661</v>
      </c>
      <c r="T273" s="228">
        <v>1</v>
      </c>
      <c r="U273" s="228"/>
    </row>
    <row r="274" spans="1:21" ht="15" customHeight="1" x14ac:dyDescent="0.25">
      <c r="A274" s="186">
        <v>271</v>
      </c>
      <c r="B274" s="185" t="s">
        <v>483</v>
      </c>
      <c r="C274" s="185" t="s">
        <v>1829</v>
      </c>
      <c r="D274" s="185" t="s">
        <v>1832</v>
      </c>
      <c r="E274" s="185" t="s">
        <v>1762</v>
      </c>
      <c r="F274" s="184" t="s">
        <v>1558</v>
      </c>
      <c r="G274" s="184">
        <v>452122102</v>
      </c>
      <c r="H274" s="7" t="s">
        <v>1560</v>
      </c>
      <c r="I274" s="7" t="s">
        <v>824</v>
      </c>
      <c r="J274" s="228" t="s">
        <v>803</v>
      </c>
      <c r="K274" s="334">
        <v>0</v>
      </c>
      <c r="L274" s="334">
        <v>1.6271899999999999</v>
      </c>
      <c r="M274" s="334">
        <v>1.0384898199999999</v>
      </c>
      <c r="N274" s="344">
        <f t="shared" si="24"/>
        <v>0.63821054701663604</v>
      </c>
      <c r="O274" s="334">
        <v>39.354582499999999</v>
      </c>
      <c r="P274" s="334">
        <v>38.0001332</v>
      </c>
      <c r="Q274" s="228">
        <f t="shared" si="25"/>
        <v>0.96558344126760842</v>
      </c>
      <c r="R274" s="344">
        <f t="shared" si="26"/>
        <v>0.36178945298336396</v>
      </c>
      <c r="S274" s="344">
        <f t="shared" si="27"/>
        <v>0.38375446375839373</v>
      </c>
      <c r="T274" s="228">
        <v>1</v>
      </c>
      <c r="U274" s="228"/>
    </row>
    <row r="275" spans="1:21" ht="15" customHeight="1" x14ac:dyDescent="0.25">
      <c r="A275" s="186">
        <v>272</v>
      </c>
      <c r="B275" s="185" t="s">
        <v>483</v>
      </c>
      <c r="C275" s="185" t="s">
        <v>1829</v>
      </c>
      <c r="D275" s="185" t="s">
        <v>1832</v>
      </c>
      <c r="E275" s="185" t="s">
        <v>1762</v>
      </c>
      <c r="F275" s="184" t="s">
        <v>1563</v>
      </c>
      <c r="G275" s="184">
        <v>452122302</v>
      </c>
      <c r="H275" s="7" t="s">
        <v>1560</v>
      </c>
      <c r="I275" s="7" t="s">
        <v>824</v>
      </c>
      <c r="J275" s="228" t="s">
        <v>803</v>
      </c>
      <c r="K275" s="334">
        <v>0</v>
      </c>
      <c r="L275" s="334">
        <v>0.64505999999999997</v>
      </c>
      <c r="M275" s="334">
        <v>0.42053009999999996</v>
      </c>
      <c r="N275" s="344">
        <f t="shared" si="24"/>
        <v>0.6519240070691098</v>
      </c>
      <c r="O275" s="334">
        <v>9.3929878000000002</v>
      </c>
      <c r="P275" s="334">
        <v>12.208709199999999</v>
      </c>
      <c r="Q275" s="228">
        <f t="shared" si="25"/>
        <v>1.2997684506733842</v>
      </c>
      <c r="R275" s="344">
        <f t="shared" si="26"/>
        <v>0.3480759929308902</v>
      </c>
      <c r="S275" s="344">
        <f t="shared" si="27"/>
        <v>0.15264974337499881</v>
      </c>
      <c r="T275" s="228">
        <v>1</v>
      </c>
      <c r="U275" s="228"/>
    </row>
    <row r="276" spans="1:21" ht="15" customHeight="1" x14ac:dyDescent="0.25">
      <c r="A276" s="186">
        <v>273</v>
      </c>
      <c r="B276" s="185" t="s">
        <v>483</v>
      </c>
      <c r="C276" s="185" t="s">
        <v>1829</v>
      </c>
      <c r="D276" s="185" t="s">
        <v>1832</v>
      </c>
      <c r="E276" s="185" t="s">
        <v>1762</v>
      </c>
      <c r="F276" s="184" t="s">
        <v>1563</v>
      </c>
      <c r="G276" s="184">
        <v>452122301</v>
      </c>
      <c r="H276" s="7" t="s">
        <v>1282</v>
      </c>
      <c r="I276" s="7" t="s">
        <v>824</v>
      </c>
      <c r="J276" s="228" t="s">
        <v>803</v>
      </c>
      <c r="K276" s="334">
        <v>0</v>
      </c>
      <c r="L276" s="334">
        <v>0.83438400000000001</v>
      </c>
      <c r="M276" s="334">
        <v>0.7031146800000001</v>
      </c>
      <c r="N276" s="344">
        <f t="shared" si="24"/>
        <v>0.84267517114422152</v>
      </c>
      <c r="O276" s="334">
        <v>20.306032800000001</v>
      </c>
      <c r="P276" s="334">
        <v>23.291459500000002</v>
      </c>
      <c r="Q276" s="228">
        <f t="shared" si="25"/>
        <v>1.1470216624490039</v>
      </c>
      <c r="R276" s="344">
        <f t="shared" si="26"/>
        <v>0.15732482885577848</v>
      </c>
      <c r="S276" s="344">
        <f t="shared" si="27"/>
        <v>3.3433324289656063E-2</v>
      </c>
      <c r="T276" s="228">
        <v>1</v>
      </c>
      <c r="U276" s="228"/>
    </row>
    <row r="277" spans="1:21" ht="15" customHeight="1" x14ac:dyDescent="0.25">
      <c r="A277" s="186">
        <v>274</v>
      </c>
      <c r="B277" s="185" t="s">
        <v>483</v>
      </c>
      <c r="C277" s="185" t="s">
        <v>1829</v>
      </c>
      <c r="D277" s="185" t="s">
        <v>1832</v>
      </c>
      <c r="E277" s="185" t="s">
        <v>1762</v>
      </c>
      <c r="F277" s="184" t="s">
        <v>1558</v>
      </c>
      <c r="G277" s="184">
        <v>452122104</v>
      </c>
      <c r="H277" s="7" t="s">
        <v>1562</v>
      </c>
      <c r="I277" s="7" t="s">
        <v>824</v>
      </c>
      <c r="J277" s="228" t="s">
        <v>803</v>
      </c>
      <c r="K277" s="334">
        <v>0</v>
      </c>
      <c r="L277" s="334">
        <v>1.41866</v>
      </c>
      <c r="M277" s="334">
        <v>0.96348406999999991</v>
      </c>
      <c r="N277" s="344">
        <f t="shared" si="24"/>
        <v>0.67915079723118987</v>
      </c>
      <c r="O277" s="334">
        <v>26.851902200000001</v>
      </c>
      <c r="P277" s="334">
        <v>33.210108399999996</v>
      </c>
      <c r="Q277" s="228">
        <f t="shared" si="25"/>
        <v>1.2367879248420619</v>
      </c>
      <c r="R277" s="344">
        <f t="shared" si="26"/>
        <v>0.32084920276881013</v>
      </c>
      <c r="S277" s="344">
        <f t="shared" si="27"/>
        <v>0.16003449483760468</v>
      </c>
      <c r="T277" s="228">
        <v>1</v>
      </c>
      <c r="U277" s="228"/>
    </row>
    <row r="278" spans="1:21" ht="15" customHeight="1" x14ac:dyDescent="0.25">
      <c r="A278" s="186">
        <v>275</v>
      </c>
      <c r="B278" s="185" t="s">
        <v>483</v>
      </c>
      <c r="C278" s="185" t="s">
        <v>1829</v>
      </c>
      <c r="D278" s="185" t="s">
        <v>1832</v>
      </c>
      <c r="E278" s="185" t="s">
        <v>1762</v>
      </c>
      <c r="F278" s="184" t="s">
        <v>1563</v>
      </c>
      <c r="G278" s="184">
        <v>452122303</v>
      </c>
      <c r="H278" s="7" t="s">
        <v>1222</v>
      </c>
      <c r="I278" s="7" t="s">
        <v>824</v>
      </c>
      <c r="J278" s="228" t="s">
        <v>803</v>
      </c>
      <c r="K278" s="334">
        <v>0</v>
      </c>
      <c r="L278" s="334">
        <v>0.68435100000000004</v>
      </c>
      <c r="M278" s="334">
        <v>0.36821399999999999</v>
      </c>
      <c r="N278" s="344">
        <f t="shared" si="24"/>
        <v>0.53804845758974551</v>
      </c>
      <c r="O278" s="334">
        <v>11.4420977</v>
      </c>
      <c r="P278" s="334">
        <v>13.022752199999999</v>
      </c>
      <c r="Q278" s="228">
        <f t="shared" si="25"/>
        <v>1.1381437688650395</v>
      </c>
      <c r="R278" s="344">
        <f t="shared" si="26"/>
        <v>0.46195154241025449</v>
      </c>
      <c r="S278" s="344">
        <f t="shared" si="27"/>
        <v>0.38762350064678563</v>
      </c>
      <c r="T278" s="228">
        <v>1</v>
      </c>
      <c r="U278" s="228"/>
    </row>
    <row r="279" spans="1:21" ht="15" customHeight="1" x14ac:dyDescent="0.25">
      <c r="A279" s="186">
        <v>276</v>
      </c>
      <c r="B279" s="185" t="s">
        <v>483</v>
      </c>
      <c r="C279" s="185" t="s">
        <v>1829</v>
      </c>
      <c r="D279" s="185" t="s">
        <v>1832</v>
      </c>
      <c r="E279" s="185" t="s">
        <v>1762</v>
      </c>
      <c r="F279" s="184" t="s">
        <v>1564</v>
      </c>
      <c r="G279" s="184">
        <v>452123401</v>
      </c>
      <c r="H279" s="7" t="s">
        <v>1565</v>
      </c>
      <c r="I279" s="7" t="s">
        <v>824</v>
      </c>
      <c r="J279" s="228" t="s">
        <v>803</v>
      </c>
      <c r="K279" s="334">
        <v>0</v>
      </c>
      <c r="L279" s="334">
        <v>0.34915499999999999</v>
      </c>
      <c r="M279" s="334">
        <v>0.27367408000000004</v>
      </c>
      <c r="N279" s="344">
        <f t="shared" si="24"/>
        <v>0.7838183041915483</v>
      </c>
      <c r="O279" s="334">
        <v>8.5413440000000005</v>
      </c>
      <c r="P279" s="334">
        <v>10.705071599999998</v>
      </c>
      <c r="Q279" s="228">
        <f t="shared" si="25"/>
        <v>1.2533240202010361</v>
      </c>
      <c r="R279" s="344">
        <f t="shared" si="26"/>
        <v>0.2161816958084517</v>
      </c>
      <c r="S279" s="344">
        <f t="shared" si="27"/>
        <v>1.7621691883490054E-2</v>
      </c>
      <c r="T279" s="228">
        <v>1</v>
      </c>
      <c r="U279" s="228"/>
    </row>
    <row r="280" spans="1:21" ht="15" customHeight="1" x14ac:dyDescent="0.25">
      <c r="A280" s="186">
        <v>277</v>
      </c>
      <c r="B280" s="185" t="s">
        <v>483</v>
      </c>
      <c r="C280" s="185" t="s">
        <v>1829</v>
      </c>
      <c r="D280" s="185" t="s">
        <v>1832</v>
      </c>
      <c r="E280" s="185" t="s">
        <v>1762</v>
      </c>
      <c r="F280" s="184" t="s">
        <v>1564</v>
      </c>
      <c r="G280" s="184">
        <v>452123402</v>
      </c>
      <c r="H280" s="7" t="s">
        <v>1566</v>
      </c>
      <c r="I280" s="7" t="s">
        <v>824</v>
      </c>
      <c r="J280" s="228" t="s">
        <v>803</v>
      </c>
      <c r="K280" s="334">
        <v>0</v>
      </c>
      <c r="L280" s="334">
        <v>0.84699999999999998</v>
      </c>
      <c r="M280" s="334">
        <v>0.48777231999999998</v>
      </c>
      <c r="N280" s="344">
        <f t="shared" si="24"/>
        <v>0.57588231404958679</v>
      </c>
      <c r="O280" s="334">
        <v>19.938637700000001</v>
      </c>
      <c r="P280" s="334">
        <v>20.874630400000001</v>
      </c>
      <c r="Q280" s="228">
        <f t="shared" si="25"/>
        <v>1.0469436635583182</v>
      </c>
      <c r="R280" s="344">
        <f t="shared" si="26"/>
        <v>0.42411768595041321</v>
      </c>
      <c r="S280" s="344">
        <f t="shared" si="27"/>
        <v>0.39708366035048359</v>
      </c>
      <c r="T280" s="228">
        <v>1</v>
      </c>
      <c r="U280" s="228"/>
    </row>
    <row r="281" spans="1:21" ht="15" customHeight="1" x14ac:dyDescent="0.25">
      <c r="A281" s="186">
        <v>278</v>
      </c>
      <c r="B281" s="185" t="s">
        <v>483</v>
      </c>
      <c r="C281" s="185" t="s">
        <v>1829</v>
      </c>
      <c r="D281" s="185" t="s">
        <v>1832</v>
      </c>
      <c r="E281" s="185" t="s">
        <v>1763</v>
      </c>
      <c r="F281" s="184" t="s">
        <v>1567</v>
      </c>
      <c r="G281" s="184">
        <v>452131203</v>
      </c>
      <c r="H281" s="7" t="s">
        <v>1857</v>
      </c>
      <c r="I281" s="7" t="s">
        <v>825</v>
      </c>
      <c r="J281" s="228" t="s">
        <v>803</v>
      </c>
      <c r="K281" s="334">
        <v>0</v>
      </c>
      <c r="L281" s="334">
        <v>3.7377150000000001</v>
      </c>
      <c r="M281" s="334">
        <v>3.3326937700000001</v>
      </c>
      <c r="N281" s="344">
        <f t="shared" si="24"/>
        <v>0.89163934917456256</v>
      </c>
      <c r="O281" s="334">
        <v>130.21746920000001</v>
      </c>
      <c r="P281" s="334">
        <v>140.18593470000002</v>
      </c>
      <c r="Q281" s="228">
        <f t="shared" si="25"/>
        <v>1.0765524438559739</v>
      </c>
      <c r="R281" s="344">
        <f t="shared" si="26"/>
        <v>0.10836065082543744</v>
      </c>
      <c r="S281" s="344">
        <f t="shared" si="27"/>
        <v>4.0103479607974557E-2</v>
      </c>
      <c r="T281" s="228">
        <v>1</v>
      </c>
      <c r="U281" s="228"/>
    </row>
    <row r="282" spans="1:21" ht="15" customHeight="1" x14ac:dyDescent="0.25">
      <c r="A282" s="186">
        <v>279</v>
      </c>
      <c r="B282" s="185" t="s">
        <v>483</v>
      </c>
      <c r="C282" s="185" t="s">
        <v>1829</v>
      </c>
      <c r="D282" s="185" t="s">
        <v>1832</v>
      </c>
      <c r="E282" s="185" t="s">
        <v>1763</v>
      </c>
      <c r="F282" s="184" t="s">
        <v>1567</v>
      </c>
      <c r="G282" s="184">
        <v>452131205</v>
      </c>
      <c r="H282" s="7" t="s">
        <v>1022</v>
      </c>
      <c r="I282" s="7" t="s">
        <v>825</v>
      </c>
      <c r="J282" s="228" t="s">
        <v>803</v>
      </c>
      <c r="K282" s="334">
        <v>0</v>
      </c>
      <c r="L282" s="334">
        <v>3.6232500000000001</v>
      </c>
      <c r="M282" s="334">
        <v>2.0300677199999999</v>
      </c>
      <c r="N282" s="344">
        <f t="shared" si="24"/>
        <v>0.56028916580418131</v>
      </c>
      <c r="O282" s="334">
        <v>88.963410399999987</v>
      </c>
      <c r="P282" s="334">
        <v>98.266073399999996</v>
      </c>
      <c r="Q282" s="228">
        <f t="shared" si="25"/>
        <v>1.1045672929822845</v>
      </c>
      <c r="R282" s="344">
        <f t="shared" si="26"/>
        <v>0.43971083419581869</v>
      </c>
      <c r="S282" s="344">
        <f t="shared" si="27"/>
        <v>0.38112291284037303</v>
      </c>
      <c r="T282" s="228">
        <v>1</v>
      </c>
      <c r="U282" s="228"/>
    </row>
    <row r="283" spans="1:21" ht="15" customHeight="1" x14ac:dyDescent="0.25">
      <c r="A283" s="186">
        <v>280</v>
      </c>
      <c r="B283" s="185" t="s">
        <v>483</v>
      </c>
      <c r="C283" s="185" t="s">
        <v>1829</v>
      </c>
      <c r="D283" s="185" t="s">
        <v>1832</v>
      </c>
      <c r="E283" s="185" t="s">
        <v>1763</v>
      </c>
      <c r="F283" s="184" t="s">
        <v>1568</v>
      </c>
      <c r="G283" s="184">
        <v>452132505</v>
      </c>
      <c r="H283" s="7" t="s">
        <v>1571</v>
      </c>
      <c r="I283" s="7" t="s">
        <v>824</v>
      </c>
      <c r="J283" s="228" t="s">
        <v>803</v>
      </c>
      <c r="K283" s="334">
        <v>0</v>
      </c>
      <c r="L283" s="334">
        <v>1.13388</v>
      </c>
      <c r="M283" s="334">
        <v>0.91515179000000002</v>
      </c>
      <c r="N283" s="344">
        <f t="shared" si="24"/>
        <v>0.80709756764384244</v>
      </c>
      <c r="O283" s="334">
        <v>30.923077500000002</v>
      </c>
      <c r="P283" s="334">
        <v>33.771686299999999</v>
      </c>
      <c r="Q283" s="228">
        <f t="shared" si="25"/>
        <v>1.0921191883311097</v>
      </c>
      <c r="R283" s="344">
        <f t="shared" si="26"/>
        <v>0.19290243235615756</v>
      </c>
      <c r="S283" s="344">
        <f t="shared" si="27"/>
        <v>0.11855325952079387</v>
      </c>
      <c r="T283" s="228">
        <v>1</v>
      </c>
      <c r="U283" s="228"/>
    </row>
    <row r="284" spans="1:21" ht="15" customHeight="1" x14ac:dyDescent="0.25">
      <c r="A284" s="186">
        <v>281</v>
      </c>
      <c r="B284" s="185" t="s">
        <v>483</v>
      </c>
      <c r="C284" s="185" t="s">
        <v>1829</v>
      </c>
      <c r="D284" s="185" t="s">
        <v>1832</v>
      </c>
      <c r="E284" s="185" t="s">
        <v>1763</v>
      </c>
      <c r="F284" s="184" t="s">
        <v>1568</v>
      </c>
      <c r="G284" s="184">
        <v>452132502</v>
      </c>
      <c r="H284" s="7" t="s">
        <v>1570</v>
      </c>
      <c r="I284" s="7" t="s">
        <v>824</v>
      </c>
      <c r="J284" s="228" t="s">
        <v>803</v>
      </c>
      <c r="K284" s="334">
        <v>0</v>
      </c>
      <c r="L284" s="334">
        <v>0.12001000000000001</v>
      </c>
      <c r="M284" s="334">
        <v>9.515506E-2</v>
      </c>
      <c r="N284" s="344">
        <f t="shared" si="24"/>
        <v>0.79289275893675526</v>
      </c>
      <c r="O284" s="334">
        <v>3.7835785999999998</v>
      </c>
      <c r="P284" s="334">
        <v>3.7731585999999999</v>
      </c>
      <c r="Q284" s="228">
        <f t="shared" si="25"/>
        <v>0.99724599351523979</v>
      </c>
      <c r="R284" s="344">
        <f t="shared" si="26"/>
        <v>0.20710724106324474</v>
      </c>
      <c r="S284" s="344">
        <f t="shared" si="27"/>
        <v>0.20929087286307602</v>
      </c>
      <c r="T284" s="228">
        <v>1</v>
      </c>
      <c r="U284" s="228"/>
    </row>
    <row r="285" spans="1:21" ht="15" customHeight="1" x14ac:dyDescent="0.25">
      <c r="A285" s="186">
        <v>282</v>
      </c>
      <c r="B285" s="185" t="s">
        <v>483</v>
      </c>
      <c r="C285" s="185" t="s">
        <v>1829</v>
      </c>
      <c r="D285" s="185" t="s">
        <v>1832</v>
      </c>
      <c r="E285" s="185" t="s">
        <v>1763</v>
      </c>
      <c r="F285" s="184" t="s">
        <v>1568</v>
      </c>
      <c r="G285" s="184">
        <v>452132504</v>
      </c>
      <c r="H285" s="7" t="s">
        <v>1881</v>
      </c>
      <c r="I285" s="7" t="s">
        <v>824</v>
      </c>
      <c r="J285" s="228" t="s">
        <v>803</v>
      </c>
      <c r="K285" s="334">
        <v>0</v>
      </c>
      <c r="L285" s="334">
        <v>0.43708000000000002</v>
      </c>
      <c r="M285" s="334">
        <v>0.24556049999999999</v>
      </c>
      <c r="N285" s="344">
        <f t="shared" si="24"/>
        <v>0.56182049052804972</v>
      </c>
      <c r="O285" s="334">
        <v>12.026585000000001</v>
      </c>
      <c r="P285" s="334">
        <v>12.650863600000001</v>
      </c>
      <c r="Q285" s="228">
        <f t="shared" si="25"/>
        <v>1.0519082183346311</v>
      </c>
      <c r="R285" s="344">
        <f t="shared" si="26"/>
        <v>0.43817950947195028</v>
      </c>
      <c r="S285" s="344">
        <f t="shared" si="27"/>
        <v>0.40901640878475076</v>
      </c>
      <c r="T285" s="228">
        <v>1</v>
      </c>
      <c r="U285" s="228"/>
    </row>
    <row r="286" spans="1:21" ht="15" customHeight="1" x14ac:dyDescent="0.25">
      <c r="A286" s="186">
        <v>283</v>
      </c>
      <c r="B286" s="185" t="s">
        <v>483</v>
      </c>
      <c r="C286" s="185" t="s">
        <v>1829</v>
      </c>
      <c r="D286" s="185" t="s">
        <v>1832</v>
      </c>
      <c r="E286" s="185" t="s">
        <v>1763</v>
      </c>
      <c r="F286" s="184" t="s">
        <v>1568</v>
      </c>
      <c r="G286" s="184">
        <v>452132501</v>
      </c>
      <c r="H286" s="7" t="s">
        <v>1569</v>
      </c>
      <c r="I286" s="7" t="s">
        <v>824</v>
      </c>
      <c r="J286" s="228" t="s">
        <v>803</v>
      </c>
      <c r="K286" s="334">
        <v>0</v>
      </c>
      <c r="L286" s="334">
        <v>0.76161999999999996</v>
      </c>
      <c r="M286" s="334">
        <v>0.53591047999999997</v>
      </c>
      <c r="N286" s="344">
        <f t="shared" si="24"/>
        <v>0.70364549250282293</v>
      </c>
      <c r="O286" s="334">
        <v>24.7806675</v>
      </c>
      <c r="P286" s="334">
        <v>21.278661</v>
      </c>
      <c r="Q286" s="228">
        <f t="shared" si="25"/>
        <v>0.85867989633451158</v>
      </c>
      <c r="R286" s="344">
        <f t="shared" si="26"/>
        <v>0.29635450749717707</v>
      </c>
      <c r="S286" s="344">
        <f t="shared" si="27"/>
        <v>0.39579376144142964</v>
      </c>
      <c r="T286" s="228">
        <v>1</v>
      </c>
      <c r="U286" s="228"/>
    </row>
    <row r="287" spans="1:21" ht="15" customHeight="1" x14ac:dyDescent="0.25">
      <c r="A287" s="186">
        <v>284</v>
      </c>
      <c r="B287" s="185" t="s">
        <v>483</v>
      </c>
      <c r="C287" s="185" t="s">
        <v>1829</v>
      </c>
      <c r="D287" s="185" t="s">
        <v>1832</v>
      </c>
      <c r="E287" s="185" t="s">
        <v>1763</v>
      </c>
      <c r="F287" s="184" t="s">
        <v>1572</v>
      </c>
      <c r="G287" s="184">
        <v>452132601</v>
      </c>
      <c r="H287" s="7" t="s">
        <v>1882</v>
      </c>
      <c r="I287" s="7" t="s">
        <v>824</v>
      </c>
      <c r="J287" s="228" t="s">
        <v>803</v>
      </c>
      <c r="K287" s="334">
        <v>0</v>
      </c>
      <c r="L287" s="334">
        <v>0.50022</v>
      </c>
      <c r="M287" s="334">
        <v>0.38907259000000005</v>
      </c>
      <c r="N287" s="344">
        <f t="shared" si="24"/>
        <v>0.77780294670345063</v>
      </c>
      <c r="O287" s="334">
        <v>15.4422446</v>
      </c>
      <c r="P287" s="334">
        <v>14.499794</v>
      </c>
      <c r="Q287" s="228">
        <f t="shared" si="25"/>
        <v>0.93896932574167358</v>
      </c>
      <c r="R287" s="344">
        <f t="shared" si="26"/>
        <v>0.22219705329654937</v>
      </c>
      <c r="S287" s="344">
        <f t="shared" si="27"/>
        <v>0.26966689157397405</v>
      </c>
      <c r="T287" s="228">
        <v>1</v>
      </c>
      <c r="U287" s="228"/>
    </row>
    <row r="288" spans="1:21" ht="15" customHeight="1" x14ac:dyDescent="0.25">
      <c r="A288" s="186">
        <v>285</v>
      </c>
      <c r="B288" s="185" t="s">
        <v>483</v>
      </c>
      <c r="C288" s="185" t="s">
        <v>1829</v>
      </c>
      <c r="D288" s="185" t="s">
        <v>1832</v>
      </c>
      <c r="E288" s="185" t="s">
        <v>1763</v>
      </c>
      <c r="F288" s="184" t="s">
        <v>1575</v>
      </c>
      <c r="G288" s="184">
        <v>452133103</v>
      </c>
      <c r="H288" s="7" t="s">
        <v>1576</v>
      </c>
      <c r="I288" s="7" t="s">
        <v>824</v>
      </c>
      <c r="J288" s="228" t="s">
        <v>803</v>
      </c>
      <c r="K288" s="334">
        <v>0</v>
      </c>
      <c r="L288" s="334">
        <v>9.6890000000000004E-2</v>
      </c>
      <c r="M288" s="334">
        <v>7.5220999999999996E-2</v>
      </c>
      <c r="N288" s="344">
        <f t="shared" si="24"/>
        <v>0.77635462896067697</v>
      </c>
      <c r="O288" s="334">
        <v>4.4275793999999999</v>
      </c>
      <c r="P288" s="334">
        <v>3.5514814000000001</v>
      </c>
      <c r="Q288" s="228">
        <f t="shared" si="25"/>
        <v>0.80212709454741793</v>
      </c>
      <c r="R288" s="344">
        <f t="shared" si="26"/>
        <v>0.22364537103932303</v>
      </c>
      <c r="S288" s="344">
        <f t="shared" si="27"/>
        <v>0.37726491713333354</v>
      </c>
      <c r="T288" s="228">
        <v>1</v>
      </c>
      <c r="U288" s="228"/>
    </row>
    <row r="289" spans="1:21" ht="15" customHeight="1" x14ac:dyDescent="0.25">
      <c r="A289" s="186">
        <v>286</v>
      </c>
      <c r="B289" s="185" t="s">
        <v>483</v>
      </c>
      <c r="C289" s="185" t="s">
        <v>1829</v>
      </c>
      <c r="D289" s="185" t="s">
        <v>1832</v>
      </c>
      <c r="E289" s="185" t="s">
        <v>1763</v>
      </c>
      <c r="F289" s="184" t="s">
        <v>1575</v>
      </c>
      <c r="G289" s="184">
        <v>452133101</v>
      </c>
      <c r="H289" s="7" t="s">
        <v>1883</v>
      </c>
      <c r="I289" s="7" t="s">
        <v>824</v>
      </c>
      <c r="J289" s="228" t="s">
        <v>803</v>
      </c>
      <c r="K289" s="334">
        <v>0</v>
      </c>
      <c r="L289" s="334">
        <v>0.19162999999999999</v>
      </c>
      <c r="M289" s="334">
        <v>0.14514896999999999</v>
      </c>
      <c r="N289" s="344">
        <f t="shared" si="24"/>
        <v>0.75744387621979858</v>
      </c>
      <c r="O289" s="334">
        <v>8.1379268000000007</v>
      </c>
      <c r="P289" s="334">
        <v>7.2894921999999998</v>
      </c>
      <c r="Q289" s="228">
        <f t="shared" si="25"/>
        <v>0.89574315168330088</v>
      </c>
      <c r="R289" s="344">
        <f t="shared" si="26"/>
        <v>0.24255612378020142</v>
      </c>
      <c r="S289" s="344">
        <f t="shared" si="27"/>
        <v>0.32152483509166163</v>
      </c>
      <c r="T289" s="228">
        <v>1</v>
      </c>
      <c r="U289" s="228"/>
    </row>
    <row r="290" spans="1:21" ht="15" customHeight="1" x14ac:dyDescent="0.25">
      <c r="A290" s="186">
        <v>287</v>
      </c>
      <c r="B290" s="185" t="s">
        <v>483</v>
      </c>
      <c r="C290" s="185" t="s">
        <v>1829</v>
      </c>
      <c r="D290" s="185" t="s">
        <v>1832</v>
      </c>
      <c r="E290" s="185" t="s">
        <v>1763</v>
      </c>
      <c r="F290" s="184" t="s">
        <v>1577</v>
      </c>
      <c r="G290" s="184">
        <v>452133302</v>
      </c>
      <c r="H290" s="7" t="s">
        <v>1884</v>
      </c>
      <c r="I290" s="7" t="s">
        <v>824</v>
      </c>
      <c r="J290" s="228" t="s">
        <v>803</v>
      </c>
      <c r="K290" s="334">
        <v>0</v>
      </c>
      <c r="L290" s="334">
        <v>0.49254399999999998</v>
      </c>
      <c r="M290" s="334">
        <v>0.38567593</v>
      </c>
      <c r="N290" s="344">
        <f t="shared" si="24"/>
        <v>0.78302837919048862</v>
      </c>
      <c r="O290" s="334">
        <v>15.046718200000001</v>
      </c>
      <c r="P290" s="334">
        <v>16.4362818</v>
      </c>
      <c r="Q290" s="228">
        <f t="shared" si="25"/>
        <v>1.0923499451195942</v>
      </c>
      <c r="R290" s="344">
        <f t="shared" si="26"/>
        <v>0.21697162080951138</v>
      </c>
      <c r="S290" s="344">
        <f t="shared" si="27"/>
        <v>0.14465899296418494</v>
      </c>
      <c r="T290" s="228">
        <v>1</v>
      </c>
      <c r="U290" s="228"/>
    </row>
    <row r="291" spans="1:21" ht="15" customHeight="1" x14ac:dyDescent="0.25">
      <c r="A291" s="186">
        <v>288</v>
      </c>
      <c r="B291" s="185" t="s">
        <v>483</v>
      </c>
      <c r="C291" s="185" t="s">
        <v>1829</v>
      </c>
      <c r="D291" s="185" t="s">
        <v>1832</v>
      </c>
      <c r="E291" s="185" t="s">
        <v>1763</v>
      </c>
      <c r="F291" s="184" t="s">
        <v>1577</v>
      </c>
      <c r="G291" s="184">
        <v>452133304</v>
      </c>
      <c r="H291" s="7" t="s">
        <v>1324</v>
      </c>
      <c r="I291" s="7" t="s">
        <v>824</v>
      </c>
      <c r="J291" s="228" t="s">
        <v>803</v>
      </c>
      <c r="K291" s="334">
        <v>0</v>
      </c>
      <c r="L291" s="334">
        <v>0.26461000000000001</v>
      </c>
      <c r="M291" s="334">
        <v>0.19297910000000001</v>
      </c>
      <c r="N291" s="344">
        <f t="shared" si="24"/>
        <v>0.72929632289029145</v>
      </c>
      <c r="O291" s="334">
        <v>6.3937755000000003</v>
      </c>
      <c r="P291" s="334">
        <v>8.535755</v>
      </c>
      <c r="Q291" s="228">
        <f t="shared" si="25"/>
        <v>1.3350101203897446</v>
      </c>
      <c r="R291" s="344">
        <f t="shared" si="26"/>
        <v>0.27070367710970855</v>
      </c>
      <c r="S291" s="344">
        <f t="shared" si="27"/>
        <v>2.6382028178433936E-2</v>
      </c>
      <c r="T291" s="228">
        <v>1</v>
      </c>
      <c r="U291" s="228"/>
    </row>
    <row r="292" spans="1:21" ht="15" customHeight="1" x14ac:dyDescent="0.25">
      <c r="A292" s="186">
        <v>289</v>
      </c>
      <c r="B292" s="185" t="s">
        <v>483</v>
      </c>
      <c r="C292" s="185" t="s">
        <v>1829</v>
      </c>
      <c r="D292" s="185" t="s">
        <v>1832</v>
      </c>
      <c r="E292" s="185" t="s">
        <v>1763</v>
      </c>
      <c r="F292" s="184" t="s">
        <v>1577</v>
      </c>
      <c r="G292" s="184">
        <v>452133303</v>
      </c>
      <c r="H292" s="7" t="s">
        <v>1885</v>
      </c>
      <c r="I292" s="7" t="s">
        <v>824</v>
      </c>
      <c r="J292" s="228" t="s">
        <v>803</v>
      </c>
      <c r="K292" s="334">
        <v>0</v>
      </c>
      <c r="L292" s="334">
        <v>0.22509000000000001</v>
      </c>
      <c r="M292" s="334">
        <v>0.20520769</v>
      </c>
      <c r="N292" s="344">
        <f t="shared" si="24"/>
        <v>0.91166950997378815</v>
      </c>
      <c r="O292" s="334">
        <v>8.2517484000000003</v>
      </c>
      <c r="P292" s="334">
        <v>7.8124497000000002</v>
      </c>
      <c r="Q292" s="228">
        <f t="shared" si="25"/>
        <v>0.94676295510900454</v>
      </c>
      <c r="R292" s="344">
        <f t="shared" si="26"/>
        <v>8.833049002621185E-2</v>
      </c>
      <c r="S292" s="344">
        <f t="shared" si="27"/>
        <v>0.13686508065443825</v>
      </c>
      <c r="T292" s="228">
        <v>1</v>
      </c>
      <c r="U292" s="228"/>
    </row>
    <row r="293" spans="1:21" ht="15" customHeight="1" x14ac:dyDescent="0.25">
      <c r="A293" s="186">
        <v>290</v>
      </c>
      <c r="B293" s="185" t="s">
        <v>483</v>
      </c>
      <c r="C293" s="185" t="s">
        <v>1829</v>
      </c>
      <c r="D293" s="185" t="s">
        <v>1832</v>
      </c>
      <c r="E293" s="185" t="s">
        <v>1763</v>
      </c>
      <c r="F293" s="184" t="s">
        <v>1578</v>
      </c>
      <c r="G293" s="184">
        <v>452134401</v>
      </c>
      <c r="H293" s="7" t="s">
        <v>899</v>
      </c>
      <c r="I293" s="7" t="s">
        <v>824</v>
      </c>
      <c r="J293" s="228" t="s">
        <v>803</v>
      </c>
      <c r="K293" s="334">
        <v>0</v>
      </c>
      <c r="L293" s="334">
        <v>2.5701149999999999</v>
      </c>
      <c r="M293" s="334">
        <v>2.1442327799999998</v>
      </c>
      <c r="N293" s="344">
        <f t="shared" si="24"/>
        <v>0.83429448876801227</v>
      </c>
      <c r="O293" s="334">
        <v>85.484908399999995</v>
      </c>
      <c r="P293" s="334">
        <v>97.302103000000002</v>
      </c>
      <c r="Q293" s="228">
        <f t="shared" si="25"/>
        <v>1.1382372025797247</v>
      </c>
      <c r="R293" s="344">
        <f t="shared" si="26"/>
        <v>0.16570551123198773</v>
      </c>
      <c r="S293" s="344">
        <f t="shared" si="27"/>
        <v>5.0374974977016151E-2</v>
      </c>
      <c r="T293" s="228">
        <v>1</v>
      </c>
      <c r="U293" s="228"/>
    </row>
    <row r="294" spans="1:21" ht="15" customHeight="1" x14ac:dyDescent="0.25">
      <c r="A294" s="186">
        <v>291</v>
      </c>
      <c r="B294" s="185" t="s">
        <v>483</v>
      </c>
      <c r="C294" s="185" t="s">
        <v>1829</v>
      </c>
      <c r="D294" s="185" t="s">
        <v>1832</v>
      </c>
      <c r="E294" s="185" t="s">
        <v>1763</v>
      </c>
      <c r="F294" s="184" t="s">
        <v>1578</v>
      </c>
      <c r="G294" s="184">
        <v>452134402</v>
      </c>
      <c r="H294" s="7" t="s">
        <v>1579</v>
      </c>
      <c r="I294" s="7" t="s">
        <v>824</v>
      </c>
      <c r="J294" s="228" t="s">
        <v>803</v>
      </c>
      <c r="K294" s="334">
        <v>0</v>
      </c>
      <c r="L294" s="334">
        <v>2.9281649999999999</v>
      </c>
      <c r="M294" s="334">
        <v>2.0780419000000001</v>
      </c>
      <c r="N294" s="344">
        <f t="shared" si="24"/>
        <v>0.70967377179906188</v>
      </c>
      <c r="O294" s="334">
        <v>89.571356800000004</v>
      </c>
      <c r="P294" s="334">
        <v>91.985310200000001</v>
      </c>
      <c r="Q294" s="228">
        <f t="shared" si="25"/>
        <v>1.0269500595529664</v>
      </c>
      <c r="R294" s="344">
        <f t="shared" si="26"/>
        <v>0.29032622820093812</v>
      </c>
      <c r="S294" s="344">
        <f t="shared" si="27"/>
        <v>0.27120047778777512</v>
      </c>
      <c r="T294" s="228">
        <v>1</v>
      </c>
      <c r="U294" s="228"/>
    </row>
    <row r="295" spans="1:21" ht="15" customHeight="1" x14ac:dyDescent="0.25">
      <c r="A295" s="186">
        <v>292</v>
      </c>
      <c r="B295" s="185" t="s">
        <v>483</v>
      </c>
      <c r="C295" s="185" t="s">
        <v>1829</v>
      </c>
      <c r="D295" s="185" t="s">
        <v>1832</v>
      </c>
      <c r="E295" s="185" t="s">
        <v>1764</v>
      </c>
      <c r="F295" s="184" t="s">
        <v>1580</v>
      </c>
      <c r="G295" s="184">
        <v>452141303</v>
      </c>
      <c r="H295" s="7" t="s">
        <v>1886</v>
      </c>
      <c r="I295" s="7" t="s">
        <v>824</v>
      </c>
      <c r="J295" s="228" t="s">
        <v>803</v>
      </c>
      <c r="K295" s="334">
        <v>0</v>
      </c>
      <c r="L295" s="334">
        <v>0.32341999999999999</v>
      </c>
      <c r="M295" s="334">
        <v>8.8679999999999995E-2</v>
      </c>
      <c r="N295" s="344">
        <f t="shared" si="24"/>
        <v>0.2741945457918496</v>
      </c>
      <c r="O295" s="334">
        <v>2.7329073999999998</v>
      </c>
      <c r="P295" s="334">
        <v>4.0011486999999999</v>
      </c>
      <c r="Q295" s="228">
        <f t="shared" si="25"/>
        <v>1.464063034115243</v>
      </c>
      <c r="R295" s="344">
        <f t="shared" si="26"/>
        <v>0.72580545420815046</v>
      </c>
      <c r="S295" s="344">
        <f t="shared" si="27"/>
        <v>0.59856190135013376</v>
      </c>
      <c r="T295" s="228">
        <v>1</v>
      </c>
      <c r="U295" s="228"/>
    </row>
    <row r="296" spans="1:21" ht="15" customHeight="1" x14ac:dyDescent="0.25">
      <c r="A296" s="186">
        <v>293</v>
      </c>
      <c r="B296" s="185" t="s">
        <v>483</v>
      </c>
      <c r="C296" s="185" t="s">
        <v>1829</v>
      </c>
      <c r="D296" s="185" t="s">
        <v>1832</v>
      </c>
      <c r="E296" s="185" t="s">
        <v>1764</v>
      </c>
      <c r="F296" s="184" t="s">
        <v>1581</v>
      </c>
      <c r="G296" s="184">
        <v>452141403</v>
      </c>
      <c r="H296" s="7" t="s">
        <v>895</v>
      </c>
      <c r="I296" s="7" t="s">
        <v>824</v>
      </c>
      <c r="J296" s="228" t="s">
        <v>803</v>
      </c>
      <c r="K296" s="334">
        <v>0</v>
      </c>
      <c r="L296" s="334">
        <v>0.71792999999999996</v>
      </c>
      <c r="M296" s="334">
        <v>0.51132109000000003</v>
      </c>
      <c r="N296" s="344">
        <f t="shared" ref="N296:N335" si="28">M296/L296</f>
        <v>0.71221580098338289</v>
      </c>
      <c r="O296" s="334">
        <v>22.016724900000003</v>
      </c>
      <c r="P296" s="334">
        <v>22.2001329</v>
      </c>
      <c r="Q296" s="228">
        <f t="shared" ref="Q296:Q335" si="29">P296/O296</f>
        <v>1.0083303943176396</v>
      </c>
      <c r="R296" s="344">
        <f t="shared" ref="R296:R335" si="30">1-N296</f>
        <v>0.28778419901661711</v>
      </c>
      <c r="S296" s="344">
        <f t="shared" ref="S296:S335" si="31">1-N296*Q296</f>
        <v>0.28185116055517201</v>
      </c>
      <c r="T296" s="228">
        <v>1</v>
      </c>
      <c r="U296" s="228"/>
    </row>
    <row r="297" spans="1:21" ht="15" customHeight="1" x14ac:dyDescent="0.25">
      <c r="A297" s="186">
        <v>294</v>
      </c>
      <c r="B297" s="185" t="s">
        <v>483</v>
      </c>
      <c r="C297" s="185" t="s">
        <v>1829</v>
      </c>
      <c r="D297" s="185" t="s">
        <v>1832</v>
      </c>
      <c r="E297" s="185" t="s">
        <v>1764</v>
      </c>
      <c r="F297" s="184" t="s">
        <v>1581</v>
      </c>
      <c r="G297" s="184">
        <v>452141401</v>
      </c>
      <c r="H297" s="7" t="s">
        <v>898</v>
      </c>
      <c r="I297" s="7" t="s">
        <v>824</v>
      </c>
      <c r="J297" s="228" t="s">
        <v>803</v>
      </c>
      <c r="K297" s="334">
        <v>0</v>
      </c>
      <c r="L297" s="334">
        <v>3.0377399999999999</v>
      </c>
      <c r="M297" s="334">
        <v>1.7159295000000001</v>
      </c>
      <c r="N297" s="344">
        <f t="shared" si="28"/>
        <v>0.56487042999071679</v>
      </c>
      <c r="O297" s="334">
        <v>70.949522699999989</v>
      </c>
      <c r="P297" s="334">
        <v>76.380409700000001</v>
      </c>
      <c r="Q297" s="228">
        <f t="shared" si="29"/>
        <v>1.0765457862622099</v>
      </c>
      <c r="R297" s="344">
        <f t="shared" si="30"/>
        <v>0.43512957000928321</v>
      </c>
      <c r="S297" s="344">
        <f t="shared" si="31"/>
        <v>0.39189111880937122</v>
      </c>
      <c r="T297" s="228">
        <v>1</v>
      </c>
      <c r="U297" s="228"/>
    </row>
    <row r="298" spans="1:21" ht="15" customHeight="1" x14ac:dyDescent="0.25">
      <c r="A298" s="186">
        <v>295</v>
      </c>
      <c r="B298" s="185" t="s">
        <v>483</v>
      </c>
      <c r="C298" s="185" t="s">
        <v>1829</v>
      </c>
      <c r="D298" s="185" t="s">
        <v>1832</v>
      </c>
      <c r="E298" s="185" t="s">
        <v>1764</v>
      </c>
      <c r="F298" s="184" t="s">
        <v>1582</v>
      </c>
      <c r="G298" s="184">
        <v>452142103</v>
      </c>
      <c r="H298" s="7" t="s">
        <v>1582</v>
      </c>
      <c r="I298" s="7" t="s">
        <v>825</v>
      </c>
      <c r="J298" s="228" t="s">
        <v>803</v>
      </c>
      <c r="K298" s="334">
        <v>0</v>
      </c>
      <c r="L298" s="334">
        <v>1.1360699999999999</v>
      </c>
      <c r="M298" s="334">
        <v>1.1259736899999999</v>
      </c>
      <c r="N298" s="344">
        <f t="shared" si="28"/>
        <v>0.9911129507864832</v>
      </c>
      <c r="O298" s="334">
        <v>73.134875800000003</v>
      </c>
      <c r="P298" s="334">
        <v>72.465718300000006</v>
      </c>
      <c r="Q298" s="228">
        <f t="shared" si="29"/>
        <v>0.99085036389711079</v>
      </c>
      <c r="R298" s="344">
        <f t="shared" si="30"/>
        <v>8.8870492135167956E-3</v>
      </c>
      <c r="S298" s="344">
        <f t="shared" si="31"/>
        <v>1.7955372050073914E-2</v>
      </c>
      <c r="T298" s="228">
        <v>1</v>
      </c>
      <c r="U298" s="228"/>
    </row>
    <row r="299" spans="1:21" ht="15" customHeight="1" x14ac:dyDescent="0.25">
      <c r="A299" s="186">
        <v>296</v>
      </c>
      <c r="B299" s="185" t="s">
        <v>483</v>
      </c>
      <c r="C299" s="185" t="s">
        <v>1829</v>
      </c>
      <c r="D299" s="185" t="s">
        <v>1832</v>
      </c>
      <c r="E299" s="185" t="s">
        <v>1764</v>
      </c>
      <c r="F299" s="184" t="s">
        <v>1584</v>
      </c>
      <c r="G299" s="184">
        <v>452142602</v>
      </c>
      <c r="H299" s="7" t="s">
        <v>1585</v>
      </c>
      <c r="I299" s="7" t="s">
        <v>824</v>
      </c>
      <c r="J299" s="228" t="s">
        <v>803</v>
      </c>
      <c r="K299" s="334">
        <v>0</v>
      </c>
      <c r="L299" s="334">
        <v>0.274065</v>
      </c>
      <c r="M299" s="334">
        <v>0.18385805</v>
      </c>
      <c r="N299" s="344">
        <f t="shared" si="28"/>
        <v>0.67085563643661172</v>
      </c>
      <c r="O299" s="334">
        <v>6.087091899999999</v>
      </c>
      <c r="P299" s="334">
        <v>7.9409985000000001</v>
      </c>
      <c r="Q299" s="228">
        <f t="shared" si="29"/>
        <v>1.3045635962880733</v>
      </c>
      <c r="R299" s="344">
        <f t="shared" si="30"/>
        <v>0.32914436356338828</v>
      </c>
      <c r="S299" s="344">
        <f t="shared" si="31"/>
        <v>0.12482615834012956</v>
      </c>
      <c r="T299" s="228">
        <v>1</v>
      </c>
      <c r="U299" s="228"/>
    </row>
    <row r="300" spans="1:21" ht="15" customHeight="1" x14ac:dyDescent="0.25">
      <c r="A300" s="186">
        <v>297</v>
      </c>
      <c r="B300" s="185" t="s">
        <v>483</v>
      </c>
      <c r="C300" s="185" t="s">
        <v>1829</v>
      </c>
      <c r="D300" s="185" t="s">
        <v>1832</v>
      </c>
      <c r="E300" s="185" t="s">
        <v>1764</v>
      </c>
      <c r="F300" s="184" t="s">
        <v>1582</v>
      </c>
      <c r="G300" s="184">
        <v>452142101</v>
      </c>
      <c r="H300" s="7" t="s">
        <v>1122</v>
      </c>
      <c r="I300" s="7" t="s">
        <v>824</v>
      </c>
      <c r="J300" s="228" t="s">
        <v>803</v>
      </c>
      <c r="K300" s="334">
        <v>0</v>
      </c>
      <c r="L300" s="334">
        <v>1.3872150000000001</v>
      </c>
      <c r="M300" s="334">
        <v>0.89478548000000002</v>
      </c>
      <c r="N300" s="344">
        <f t="shared" si="28"/>
        <v>0.64502292723189991</v>
      </c>
      <c r="O300" s="334">
        <v>23.401296500000001</v>
      </c>
      <c r="P300" s="334">
        <v>32.793018099999998</v>
      </c>
      <c r="Q300" s="228">
        <f t="shared" si="29"/>
        <v>1.4013333876608074</v>
      </c>
      <c r="R300" s="344">
        <f t="shared" si="30"/>
        <v>0.35497707276810009</v>
      </c>
      <c r="S300" s="344">
        <f t="shared" si="31"/>
        <v>9.6107836263231272E-2</v>
      </c>
      <c r="T300" s="228">
        <v>1</v>
      </c>
      <c r="U300" s="228"/>
    </row>
    <row r="301" spans="1:21" ht="15" customHeight="1" x14ac:dyDescent="0.25">
      <c r="A301" s="186">
        <v>298</v>
      </c>
      <c r="B301" s="185" t="s">
        <v>483</v>
      </c>
      <c r="C301" s="185" t="s">
        <v>1829</v>
      </c>
      <c r="D301" s="185" t="s">
        <v>1832</v>
      </c>
      <c r="E301" s="185" t="s">
        <v>1764</v>
      </c>
      <c r="F301" s="184" t="s">
        <v>1588</v>
      </c>
      <c r="G301" s="184">
        <v>452143703</v>
      </c>
      <c r="H301" s="7" t="s">
        <v>1589</v>
      </c>
      <c r="I301" s="7" t="s">
        <v>824</v>
      </c>
      <c r="J301" s="228" t="s">
        <v>803</v>
      </c>
      <c r="K301" s="334">
        <v>0</v>
      </c>
      <c r="L301" s="334">
        <v>1.047555</v>
      </c>
      <c r="M301" s="334">
        <v>0.70912418999999993</v>
      </c>
      <c r="N301" s="344">
        <f t="shared" si="28"/>
        <v>0.6769326574738318</v>
      </c>
      <c r="O301" s="334">
        <v>22.597956400000001</v>
      </c>
      <c r="P301" s="334">
        <v>30.684092599999996</v>
      </c>
      <c r="Q301" s="228">
        <f t="shared" si="29"/>
        <v>1.357825993504439</v>
      </c>
      <c r="R301" s="344">
        <f t="shared" si="30"/>
        <v>0.3230673425261682</v>
      </c>
      <c r="S301" s="344">
        <f t="shared" si="31"/>
        <v>8.084324182999425E-2</v>
      </c>
      <c r="T301" s="228">
        <v>1</v>
      </c>
      <c r="U301" s="228"/>
    </row>
    <row r="302" spans="1:21" ht="15" customHeight="1" x14ac:dyDescent="0.25">
      <c r="A302" s="186">
        <v>299</v>
      </c>
      <c r="B302" s="185" t="s">
        <v>483</v>
      </c>
      <c r="C302" s="185" t="s">
        <v>1829</v>
      </c>
      <c r="D302" s="185" t="s">
        <v>1832</v>
      </c>
      <c r="E302" s="185" t="s">
        <v>1764</v>
      </c>
      <c r="F302" s="184" t="s">
        <v>1586</v>
      </c>
      <c r="G302" s="184">
        <v>452143203</v>
      </c>
      <c r="H302" s="7" t="s">
        <v>1587</v>
      </c>
      <c r="I302" s="7" t="s">
        <v>824</v>
      </c>
      <c r="J302" s="228" t="s">
        <v>803</v>
      </c>
      <c r="K302" s="334">
        <v>0</v>
      </c>
      <c r="L302" s="334">
        <v>0.88714999999999999</v>
      </c>
      <c r="M302" s="334">
        <v>0.68266256000000003</v>
      </c>
      <c r="N302" s="344">
        <f t="shared" si="28"/>
        <v>0.76950071577523538</v>
      </c>
      <c r="O302" s="334">
        <v>27.502593399999999</v>
      </c>
      <c r="P302" s="334">
        <v>27.884252799999999</v>
      </c>
      <c r="Q302" s="228">
        <f t="shared" si="29"/>
        <v>1.0138772149393009</v>
      </c>
      <c r="R302" s="344">
        <f t="shared" si="30"/>
        <v>0.23049928422476462</v>
      </c>
      <c r="S302" s="344">
        <f t="shared" si="31"/>
        <v>0.21982075739600571</v>
      </c>
      <c r="T302" s="228">
        <v>1</v>
      </c>
      <c r="U302" s="228"/>
    </row>
    <row r="303" spans="1:21" ht="15" customHeight="1" x14ac:dyDescent="0.25">
      <c r="A303" s="186">
        <v>300</v>
      </c>
      <c r="B303" s="185" t="s">
        <v>483</v>
      </c>
      <c r="C303" s="185" t="s">
        <v>1829</v>
      </c>
      <c r="D303" s="185" t="s">
        <v>1832</v>
      </c>
      <c r="E303" s="185" t="s">
        <v>1764</v>
      </c>
      <c r="F303" s="184" t="s">
        <v>1588</v>
      </c>
      <c r="G303" s="184">
        <v>452143701</v>
      </c>
      <c r="H303" s="7" t="s">
        <v>1889</v>
      </c>
      <c r="I303" s="7" t="s">
        <v>824</v>
      </c>
      <c r="J303" s="228" t="s">
        <v>803</v>
      </c>
      <c r="K303" s="334">
        <v>0</v>
      </c>
      <c r="L303" s="334">
        <v>1.45458</v>
      </c>
      <c r="M303" s="334">
        <v>1.2630188899999999</v>
      </c>
      <c r="N303" s="344">
        <f t="shared" si="28"/>
        <v>0.86830486463446488</v>
      </c>
      <c r="O303" s="334">
        <v>56.695994299999995</v>
      </c>
      <c r="P303" s="334">
        <v>57.718550899999997</v>
      </c>
      <c r="Q303" s="228">
        <f t="shared" si="29"/>
        <v>1.0180357821152102</v>
      </c>
      <c r="R303" s="344">
        <f t="shared" si="30"/>
        <v>0.13169513536553512</v>
      </c>
      <c r="S303" s="344">
        <f t="shared" si="31"/>
        <v>0.11603457801741079</v>
      </c>
      <c r="T303" s="228">
        <v>1</v>
      </c>
      <c r="U303" s="228"/>
    </row>
    <row r="304" spans="1:21" ht="15" customHeight="1" x14ac:dyDescent="0.25">
      <c r="A304" s="186">
        <v>301</v>
      </c>
      <c r="B304" s="185" t="s">
        <v>483</v>
      </c>
      <c r="C304" s="185" t="s">
        <v>1829</v>
      </c>
      <c r="D304" s="185" t="s">
        <v>1832</v>
      </c>
      <c r="E304" s="185" t="s">
        <v>1764</v>
      </c>
      <c r="F304" s="184" t="s">
        <v>1890</v>
      </c>
      <c r="G304" s="184">
        <v>452144103</v>
      </c>
      <c r="H304" s="7" t="s">
        <v>1888</v>
      </c>
      <c r="I304" s="7" t="s">
        <v>824</v>
      </c>
      <c r="J304" s="228" t="s">
        <v>803</v>
      </c>
      <c r="K304" s="334">
        <v>0</v>
      </c>
      <c r="L304" s="334">
        <v>0.89900400000000003</v>
      </c>
      <c r="M304" s="334">
        <v>0.47719130999999998</v>
      </c>
      <c r="N304" s="344">
        <f t="shared" si="28"/>
        <v>0.53079998531708417</v>
      </c>
      <c r="O304" s="334">
        <v>13.4627154</v>
      </c>
      <c r="P304" s="334">
        <v>19.6447079</v>
      </c>
      <c r="Q304" s="228">
        <f t="shared" si="29"/>
        <v>1.4591935814078043</v>
      </c>
      <c r="R304" s="344">
        <f t="shared" si="30"/>
        <v>0.46920001468291583</v>
      </c>
      <c r="S304" s="344">
        <f t="shared" si="31"/>
        <v>0.22546006841395405</v>
      </c>
      <c r="T304" s="228">
        <v>1</v>
      </c>
      <c r="U304" s="228"/>
    </row>
    <row r="305" spans="1:21" ht="15" customHeight="1" x14ac:dyDescent="0.25">
      <c r="A305" s="186">
        <v>302</v>
      </c>
      <c r="B305" s="185" t="s">
        <v>483</v>
      </c>
      <c r="C305" s="185" t="s">
        <v>1829</v>
      </c>
      <c r="D305" s="185" t="s">
        <v>1832</v>
      </c>
      <c r="E305" s="185" t="s">
        <v>1765</v>
      </c>
      <c r="F305" s="184" t="s">
        <v>1590</v>
      </c>
      <c r="G305" s="184">
        <v>452151101</v>
      </c>
      <c r="H305" s="7" t="s">
        <v>1120</v>
      </c>
      <c r="I305" s="7" t="s">
        <v>824</v>
      </c>
      <c r="J305" s="228" t="s">
        <v>803</v>
      </c>
      <c r="K305" s="334">
        <v>0</v>
      </c>
      <c r="L305" s="334">
        <v>1.7903199999999999</v>
      </c>
      <c r="M305" s="334">
        <v>1.4818586699999998</v>
      </c>
      <c r="N305" s="344">
        <f t="shared" si="28"/>
        <v>0.82770603579248392</v>
      </c>
      <c r="O305" s="334">
        <v>63.366343700000002</v>
      </c>
      <c r="P305" s="334">
        <v>58.924891600000002</v>
      </c>
      <c r="Q305" s="228">
        <f t="shared" si="29"/>
        <v>0.92990834186319005</v>
      </c>
      <c r="R305" s="344">
        <f t="shared" si="30"/>
        <v>0.17229396420751608</v>
      </c>
      <c r="S305" s="344">
        <f t="shared" si="31"/>
        <v>0.23030925270605707</v>
      </c>
      <c r="T305" s="228">
        <v>1</v>
      </c>
      <c r="U305" s="228"/>
    </row>
    <row r="306" spans="1:21" ht="15" customHeight="1" x14ac:dyDescent="0.25">
      <c r="A306" s="186">
        <v>303</v>
      </c>
      <c r="B306" s="185" t="s">
        <v>483</v>
      </c>
      <c r="C306" s="185" t="s">
        <v>1829</v>
      </c>
      <c r="D306" s="185" t="s">
        <v>1832</v>
      </c>
      <c r="E306" s="185" t="s">
        <v>1765</v>
      </c>
      <c r="F306" s="184" t="s">
        <v>1590</v>
      </c>
      <c r="G306" s="184">
        <v>452151106</v>
      </c>
      <c r="H306" s="7" t="s">
        <v>1326</v>
      </c>
      <c r="I306" s="7" t="s">
        <v>824</v>
      </c>
      <c r="J306" s="228" t="s">
        <v>803</v>
      </c>
      <c r="K306" s="334">
        <v>0</v>
      </c>
      <c r="L306" s="334">
        <v>1.498588</v>
      </c>
      <c r="M306" s="334">
        <v>0.72771906999999991</v>
      </c>
      <c r="N306" s="344">
        <f t="shared" si="28"/>
        <v>0.48560316110899054</v>
      </c>
      <c r="O306" s="334">
        <v>28.314113900000002</v>
      </c>
      <c r="P306" s="334">
        <v>26.0100281</v>
      </c>
      <c r="Q306" s="228">
        <f t="shared" si="29"/>
        <v>0.91862412476909605</v>
      </c>
      <c r="R306" s="344">
        <f t="shared" si="30"/>
        <v>0.5143968388910094</v>
      </c>
      <c r="S306" s="344">
        <f t="shared" si="31"/>
        <v>0.55391322114114727</v>
      </c>
      <c r="T306" s="228">
        <v>1</v>
      </c>
      <c r="U306" s="228"/>
    </row>
    <row r="307" spans="1:21" ht="15" customHeight="1" x14ac:dyDescent="0.25">
      <c r="A307" s="186">
        <v>304</v>
      </c>
      <c r="B307" s="185" t="s">
        <v>483</v>
      </c>
      <c r="C307" s="185" t="s">
        <v>1829</v>
      </c>
      <c r="D307" s="185" t="s">
        <v>1832</v>
      </c>
      <c r="E307" s="185" t="s">
        <v>1765</v>
      </c>
      <c r="F307" s="184" t="s">
        <v>1590</v>
      </c>
      <c r="G307" s="184">
        <v>452151104</v>
      </c>
      <c r="H307" s="7" t="s">
        <v>1325</v>
      </c>
      <c r="I307" s="7" t="s">
        <v>824</v>
      </c>
      <c r="J307" s="228" t="s">
        <v>803</v>
      </c>
      <c r="K307" s="334">
        <v>0</v>
      </c>
      <c r="L307" s="334">
        <v>1.31416</v>
      </c>
      <c r="M307" s="334">
        <v>1.1171578500000001</v>
      </c>
      <c r="N307" s="344">
        <f t="shared" si="28"/>
        <v>0.85009272082547038</v>
      </c>
      <c r="O307" s="334">
        <v>27.775538399999999</v>
      </c>
      <c r="P307" s="334">
        <v>20.4867037</v>
      </c>
      <c r="Q307" s="228">
        <f t="shared" si="29"/>
        <v>0.7375807951935146</v>
      </c>
      <c r="R307" s="344">
        <f t="shared" si="30"/>
        <v>0.14990727917452962</v>
      </c>
      <c r="S307" s="344">
        <f t="shared" si="31"/>
        <v>0.37298793498533112</v>
      </c>
      <c r="T307" s="228">
        <v>1</v>
      </c>
      <c r="U307" s="228"/>
    </row>
    <row r="308" spans="1:21" ht="15" customHeight="1" x14ac:dyDescent="0.25">
      <c r="A308" s="186">
        <v>305</v>
      </c>
      <c r="B308" s="185" t="s">
        <v>483</v>
      </c>
      <c r="C308" s="185" t="s">
        <v>1829</v>
      </c>
      <c r="D308" s="185" t="s">
        <v>1832</v>
      </c>
      <c r="E308" s="185" t="s">
        <v>1765</v>
      </c>
      <c r="F308" s="184" t="s">
        <v>1591</v>
      </c>
      <c r="G308" s="184">
        <v>452152402</v>
      </c>
      <c r="H308" s="7" t="s">
        <v>1591</v>
      </c>
      <c r="I308" s="7" t="s">
        <v>824</v>
      </c>
      <c r="J308" s="228" t="s">
        <v>803</v>
      </c>
      <c r="K308" s="334">
        <v>0</v>
      </c>
      <c r="L308" s="334">
        <v>1.0486340000000001</v>
      </c>
      <c r="M308" s="334">
        <v>0.63817199000000002</v>
      </c>
      <c r="N308" s="344">
        <f t="shared" si="28"/>
        <v>0.60857457416028848</v>
      </c>
      <c r="O308" s="334">
        <v>23.185160199999999</v>
      </c>
      <c r="P308" s="334">
        <v>23.366407899999999</v>
      </c>
      <c r="Q308" s="228">
        <f t="shared" si="29"/>
        <v>1.007817401235813</v>
      </c>
      <c r="R308" s="344">
        <f t="shared" si="30"/>
        <v>0.39142542583971152</v>
      </c>
      <c r="S308" s="344">
        <f t="shared" si="31"/>
        <v>0.38666795421158651</v>
      </c>
      <c r="T308" s="228">
        <v>1</v>
      </c>
      <c r="U308" s="228"/>
    </row>
    <row r="309" spans="1:21" ht="15" customHeight="1" x14ac:dyDescent="0.25">
      <c r="A309" s="186">
        <v>306</v>
      </c>
      <c r="B309" s="185" t="s">
        <v>483</v>
      </c>
      <c r="C309" s="185" t="s">
        <v>1829</v>
      </c>
      <c r="D309" s="185" t="s">
        <v>1832</v>
      </c>
      <c r="E309" s="185" t="s">
        <v>1765</v>
      </c>
      <c r="F309" s="184" t="s">
        <v>1591</v>
      </c>
      <c r="G309" s="184">
        <v>452152403</v>
      </c>
      <c r="H309" s="7" t="s">
        <v>1593</v>
      </c>
      <c r="I309" s="7" t="s">
        <v>824</v>
      </c>
      <c r="J309" s="228" t="s">
        <v>803</v>
      </c>
      <c r="K309" s="334">
        <v>0</v>
      </c>
      <c r="L309" s="334">
        <v>1.48983</v>
      </c>
      <c r="M309" s="334">
        <v>0.86383708999999997</v>
      </c>
      <c r="N309" s="344">
        <f t="shared" si="28"/>
        <v>0.57982259049690232</v>
      </c>
      <c r="O309" s="334">
        <v>30.683072500000002</v>
      </c>
      <c r="P309" s="334">
        <v>29.1664846</v>
      </c>
      <c r="Q309" s="228">
        <f t="shared" si="29"/>
        <v>0.95057248911431536</v>
      </c>
      <c r="R309" s="344">
        <f t="shared" si="30"/>
        <v>0.42017740950309768</v>
      </c>
      <c r="S309" s="344">
        <f t="shared" si="31"/>
        <v>0.44883659690664923</v>
      </c>
      <c r="T309" s="228">
        <v>1</v>
      </c>
      <c r="U309" s="228"/>
    </row>
    <row r="310" spans="1:21" ht="15" customHeight="1" x14ac:dyDescent="0.25">
      <c r="A310" s="186">
        <v>307</v>
      </c>
      <c r="B310" s="185" t="s">
        <v>483</v>
      </c>
      <c r="C310" s="185" t="s">
        <v>1829</v>
      </c>
      <c r="D310" s="185" t="s">
        <v>1832</v>
      </c>
      <c r="E310" s="185" t="s">
        <v>1765</v>
      </c>
      <c r="F310" s="184" t="s">
        <v>1591</v>
      </c>
      <c r="G310" s="184">
        <v>452152401</v>
      </c>
      <c r="H310" s="7" t="s">
        <v>1592</v>
      </c>
      <c r="I310" s="7" t="s">
        <v>824</v>
      </c>
      <c r="J310" s="228" t="s">
        <v>803</v>
      </c>
      <c r="K310" s="334">
        <v>0</v>
      </c>
      <c r="L310" s="334">
        <v>1.4377200000000001</v>
      </c>
      <c r="M310" s="334">
        <v>0.86521276999999996</v>
      </c>
      <c r="N310" s="344">
        <f t="shared" si="28"/>
        <v>0.60179504354116231</v>
      </c>
      <c r="O310" s="334">
        <v>28.993212599999996</v>
      </c>
      <c r="P310" s="334">
        <v>30.986080000000001</v>
      </c>
      <c r="Q310" s="228">
        <f t="shared" si="29"/>
        <v>1.0687356529783114</v>
      </c>
      <c r="R310" s="344">
        <f t="shared" si="30"/>
        <v>0.39820495645883769</v>
      </c>
      <c r="S310" s="344">
        <f t="shared" si="31"/>
        <v>0.35684018118192451</v>
      </c>
      <c r="T310" s="228">
        <v>1</v>
      </c>
      <c r="U310" s="228"/>
    </row>
    <row r="311" spans="1:21" ht="15" customHeight="1" x14ac:dyDescent="0.25">
      <c r="A311" s="186">
        <v>308</v>
      </c>
      <c r="B311" s="185" t="s">
        <v>483</v>
      </c>
      <c r="C311" s="185" t="s">
        <v>1829</v>
      </c>
      <c r="D311" s="185" t="s">
        <v>1832</v>
      </c>
      <c r="E311" s="185" t="s">
        <v>1765</v>
      </c>
      <c r="F311" s="184" t="s">
        <v>1594</v>
      </c>
      <c r="G311" s="184">
        <v>452153201</v>
      </c>
      <c r="H311" s="7" t="s">
        <v>1081</v>
      </c>
      <c r="I311" s="7" t="s">
        <v>824</v>
      </c>
      <c r="J311" s="228" t="s">
        <v>803</v>
      </c>
      <c r="K311" s="334">
        <v>0</v>
      </c>
      <c r="L311" s="334">
        <v>0.56659000000000059</v>
      </c>
      <c r="M311" s="334">
        <v>0.44922107999999999</v>
      </c>
      <c r="N311" s="344">
        <f t="shared" si="28"/>
        <v>0.79285035034151596</v>
      </c>
      <c r="O311" s="334">
        <v>17.596032600000001</v>
      </c>
      <c r="P311" s="334">
        <v>17.6551613</v>
      </c>
      <c r="Q311" s="228">
        <f t="shared" si="29"/>
        <v>1.0033603427172555</v>
      </c>
      <c r="R311" s="344">
        <f t="shared" si="30"/>
        <v>0.20714964965848404</v>
      </c>
      <c r="S311" s="344">
        <f t="shared" si="31"/>
        <v>0.2044854007578405</v>
      </c>
      <c r="T311" s="228">
        <v>1</v>
      </c>
      <c r="U311" s="228"/>
    </row>
    <row r="312" spans="1:21" ht="15" customHeight="1" x14ac:dyDescent="0.25">
      <c r="A312" s="186">
        <v>309</v>
      </c>
      <c r="B312" s="185" t="s">
        <v>483</v>
      </c>
      <c r="C312" s="185" t="s">
        <v>1829</v>
      </c>
      <c r="D312" s="185" t="s">
        <v>735</v>
      </c>
      <c r="E312" s="185" t="s">
        <v>1766</v>
      </c>
      <c r="F312" s="184" t="s">
        <v>920</v>
      </c>
      <c r="G312" s="184">
        <v>452211404</v>
      </c>
      <c r="H312" s="7" t="s">
        <v>1327</v>
      </c>
      <c r="I312" s="7" t="s">
        <v>824</v>
      </c>
      <c r="J312" s="228" t="s">
        <v>803</v>
      </c>
      <c r="K312" s="334">
        <v>0</v>
      </c>
      <c r="L312" s="334">
        <v>0.96935000000000004</v>
      </c>
      <c r="M312" s="334">
        <v>0.62444345999999995</v>
      </c>
      <c r="N312" s="344">
        <f t="shared" si="28"/>
        <v>0.6441878165781193</v>
      </c>
      <c r="O312" s="334">
        <v>28.025569399999998</v>
      </c>
      <c r="P312" s="334">
        <v>21.998935099999997</v>
      </c>
      <c r="Q312" s="228">
        <f t="shared" si="29"/>
        <v>0.78495943422294923</v>
      </c>
      <c r="R312" s="344">
        <f t="shared" si="30"/>
        <v>0.3558121834218807</v>
      </c>
      <c r="S312" s="344">
        <f t="shared" si="31"/>
        <v>0.49433869596552249</v>
      </c>
      <c r="T312" s="228">
        <v>1</v>
      </c>
      <c r="U312" s="228"/>
    </row>
    <row r="313" spans="1:21" ht="15" customHeight="1" x14ac:dyDescent="0.25">
      <c r="A313" s="186">
        <v>310</v>
      </c>
      <c r="B313" s="185" t="s">
        <v>483</v>
      </c>
      <c r="C313" s="185" t="s">
        <v>1829</v>
      </c>
      <c r="D313" s="185" t="s">
        <v>735</v>
      </c>
      <c r="E313" s="185" t="s">
        <v>1766</v>
      </c>
      <c r="F313" s="184" t="s">
        <v>1597</v>
      </c>
      <c r="G313" s="184">
        <v>452211202</v>
      </c>
      <c r="H313" s="7" t="s">
        <v>1894</v>
      </c>
      <c r="I313" s="7" t="s">
        <v>824</v>
      </c>
      <c r="J313" s="228" t="s">
        <v>803</v>
      </c>
      <c r="K313" s="334">
        <v>0</v>
      </c>
      <c r="L313" s="334">
        <v>0.62856000000000001</v>
      </c>
      <c r="M313" s="334">
        <v>0.53264109999999998</v>
      </c>
      <c r="N313" s="344">
        <f t="shared" si="28"/>
        <v>0.84739897543591702</v>
      </c>
      <c r="O313" s="334">
        <v>21.013073500000001</v>
      </c>
      <c r="P313" s="334">
        <v>22.026709799999999</v>
      </c>
      <c r="Q313" s="228">
        <f t="shared" si="29"/>
        <v>1.048238364559092</v>
      </c>
      <c r="R313" s="344">
        <f t="shared" si="30"/>
        <v>0.15260102456408298</v>
      </c>
      <c r="S313" s="344">
        <f t="shared" si="31"/>
        <v>0.11172388386000409</v>
      </c>
      <c r="T313" s="228">
        <v>1</v>
      </c>
      <c r="U313" s="228"/>
    </row>
    <row r="314" spans="1:21" ht="15" customHeight="1" x14ac:dyDescent="0.25">
      <c r="A314" s="186">
        <v>311</v>
      </c>
      <c r="B314" s="185" t="s">
        <v>483</v>
      </c>
      <c r="C314" s="185" t="s">
        <v>1829</v>
      </c>
      <c r="D314" s="185" t="s">
        <v>735</v>
      </c>
      <c r="E314" s="185" t="s">
        <v>1766</v>
      </c>
      <c r="F314" s="184" t="s">
        <v>1597</v>
      </c>
      <c r="G314" s="184">
        <v>452211204</v>
      </c>
      <c r="H314" s="7" t="s">
        <v>919</v>
      </c>
      <c r="I314" s="7" t="s">
        <v>824</v>
      </c>
      <c r="J314" s="228" t="s">
        <v>803</v>
      </c>
      <c r="K314" s="334">
        <v>0</v>
      </c>
      <c r="L314" s="334">
        <v>0.44630999999999998</v>
      </c>
      <c r="M314" s="334">
        <v>0.33176991</v>
      </c>
      <c r="N314" s="344">
        <f t="shared" si="28"/>
        <v>0.74336203535659073</v>
      </c>
      <c r="O314" s="334">
        <v>15.981631699999999</v>
      </c>
      <c r="P314" s="334">
        <v>14.182528700000001</v>
      </c>
      <c r="Q314" s="228">
        <f t="shared" si="29"/>
        <v>0.88742682638594417</v>
      </c>
      <c r="R314" s="344">
        <f t="shared" si="30"/>
        <v>0.25663796464340927</v>
      </c>
      <c r="S314" s="344">
        <f t="shared" si="31"/>
        <v>0.34032058810770471</v>
      </c>
      <c r="T314" s="228">
        <v>1</v>
      </c>
      <c r="U314" s="228"/>
    </row>
    <row r="315" spans="1:21" ht="15" customHeight="1" x14ac:dyDescent="0.25">
      <c r="A315" s="186">
        <v>312</v>
      </c>
      <c r="B315" s="185" t="s">
        <v>483</v>
      </c>
      <c r="C315" s="185" t="s">
        <v>1829</v>
      </c>
      <c r="D315" s="185" t="s">
        <v>735</v>
      </c>
      <c r="E315" s="185" t="s">
        <v>1766</v>
      </c>
      <c r="F315" s="184" t="s">
        <v>1597</v>
      </c>
      <c r="G315" s="184">
        <v>452211201</v>
      </c>
      <c r="H315" s="7" t="s">
        <v>1598</v>
      </c>
      <c r="I315" s="7" t="s">
        <v>824</v>
      </c>
      <c r="J315" s="228" t="s">
        <v>803</v>
      </c>
      <c r="K315" s="334">
        <v>0</v>
      </c>
      <c r="L315" s="334">
        <v>0.53940900000000003</v>
      </c>
      <c r="M315" s="334">
        <v>0.48137784</v>
      </c>
      <c r="N315" s="344">
        <f t="shared" si="28"/>
        <v>0.89241714543138873</v>
      </c>
      <c r="O315" s="334">
        <v>36.410786099999996</v>
      </c>
      <c r="P315" s="334">
        <v>34.760703999999997</v>
      </c>
      <c r="Q315" s="228">
        <f t="shared" si="29"/>
        <v>0.95468150301759069</v>
      </c>
      <c r="R315" s="344">
        <f t="shared" si="30"/>
        <v>0.10758285456861127</v>
      </c>
      <c r="S315" s="344">
        <f t="shared" si="31"/>
        <v>0.14802585828089398</v>
      </c>
      <c r="T315" s="228">
        <v>1</v>
      </c>
      <c r="U315" s="228"/>
    </row>
    <row r="316" spans="1:21" ht="15" customHeight="1" x14ac:dyDescent="0.25">
      <c r="A316" s="186">
        <v>313</v>
      </c>
      <c r="B316" s="185" t="s">
        <v>483</v>
      </c>
      <c r="C316" s="185" t="s">
        <v>1829</v>
      </c>
      <c r="D316" s="185" t="s">
        <v>735</v>
      </c>
      <c r="E316" s="185" t="s">
        <v>1766</v>
      </c>
      <c r="F316" s="184" t="s">
        <v>920</v>
      </c>
      <c r="G316" s="184">
        <v>452211403</v>
      </c>
      <c r="H316" s="7" t="s">
        <v>1400</v>
      </c>
      <c r="I316" s="7" t="s">
        <v>825</v>
      </c>
      <c r="J316" s="228" t="s">
        <v>803</v>
      </c>
      <c r="K316" s="334">
        <v>0</v>
      </c>
      <c r="L316" s="334">
        <v>3.5040792000000001</v>
      </c>
      <c r="M316" s="334">
        <v>1.8771378999999999</v>
      </c>
      <c r="N316" s="344">
        <f t="shared" si="28"/>
        <v>0.53570076269965583</v>
      </c>
      <c r="O316" s="334">
        <v>106.70030199999999</v>
      </c>
      <c r="P316" s="334">
        <v>89.972246400000003</v>
      </c>
      <c r="Q316" s="228">
        <f t="shared" si="29"/>
        <v>0.84322391514880635</v>
      </c>
      <c r="R316" s="344">
        <f t="shared" si="30"/>
        <v>0.46429923730034417</v>
      </c>
      <c r="S316" s="344">
        <f t="shared" si="31"/>
        <v>0.54828430552819452</v>
      </c>
      <c r="T316" s="228">
        <v>1</v>
      </c>
      <c r="U316" s="228"/>
    </row>
    <row r="317" spans="1:21" ht="15" customHeight="1" x14ac:dyDescent="0.25">
      <c r="A317" s="186">
        <v>314</v>
      </c>
      <c r="B317" s="185" t="s">
        <v>483</v>
      </c>
      <c r="C317" s="185" t="s">
        <v>1829</v>
      </c>
      <c r="D317" s="185" t="s">
        <v>735</v>
      </c>
      <c r="E317" s="185" t="s">
        <v>1766</v>
      </c>
      <c r="F317" s="184" t="s">
        <v>920</v>
      </c>
      <c r="G317" s="184">
        <v>452211405</v>
      </c>
      <c r="H317" s="7" t="s">
        <v>1399</v>
      </c>
      <c r="I317" s="7" t="s">
        <v>824</v>
      </c>
      <c r="J317" s="228" t="s">
        <v>803</v>
      </c>
      <c r="K317" s="334">
        <v>0</v>
      </c>
      <c r="L317" s="334">
        <v>0.59899999999999998</v>
      </c>
      <c r="M317" s="334">
        <v>0.57784605</v>
      </c>
      <c r="N317" s="344">
        <f t="shared" si="28"/>
        <v>0.96468455759599336</v>
      </c>
      <c r="O317" s="334">
        <v>26.511802899999999</v>
      </c>
      <c r="P317" s="334">
        <v>26.410326600000001</v>
      </c>
      <c r="Q317" s="228">
        <f t="shared" si="29"/>
        <v>0.99617241043988003</v>
      </c>
      <c r="R317" s="344">
        <f t="shared" si="30"/>
        <v>3.5315442404006636E-2</v>
      </c>
      <c r="S317" s="344">
        <f t="shared" si="31"/>
        <v>3.9007858945469986E-2</v>
      </c>
      <c r="T317" s="228">
        <v>1</v>
      </c>
      <c r="U317" s="228"/>
    </row>
    <row r="318" spans="1:21" ht="15" customHeight="1" x14ac:dyDescent="0.25">
      <c r="A318" s="186">
        <v>315</v>
      </c>
      <c r="B318" s="185" t="s">
        <v>483</v>
      </c>
      <c r="C318" s="185" t="s">
        <v>1829</v>
      </c>
      <c r="D318" s="185" t="s">
        <v>735</v>
      </c>
      <c r="E318" s="185" t="s">
        <v>1766</v>
      </c>
      <c r="F318" s="184" t="s">
        <v>1597</v>
      </c>
      <c r="G318" s="184">
        <v>452211203</v>
      </c>
      <c r="H318" s="7" t="s">
        <v>1599</v>
      </c>
      <c r="I318" s="7" t="s">
        <v>824</v>
      </c>
      <c r="J318" s="228" t="s">
        <v>803</v>
      </c>
      <c r="K318" s="334">
        <v>0</v>
      </c>
      <c r="L318" s="334">
        <v>0.51227400000000001</v>
      </c>
      <c r="M318" s="334">
        <v>0.36911828999999996</v>
      </c>
      <c r="N318" s="344">
        <f t="shared" si="28"/>
        <v>0.72054855409409801</v>
      </c>
      <c r="O318" s="334">
        <v>16.446413400000001</v>
      </c>
      <c r="P318" s="334">
        <v>14.7291045</v>
      </c>
      <c r="Q318" s="228">
        <f t="shared" si="29"/>
        <v>0.89558155579379994</v>
      </c>
      <c r="R318" s="344">
        <f t="shared" si="30"/>
        <v>0.27945144590590199</v>
      </c>
      <c r="S318" s="344">
        <f t="shared" si="31"/>
        <v>0.3546900048994347</v>
      </c>
      <c r="T318" s="228">
        <v>1</v>
      </c>
      <c r="U318" s="228"/>
    </row>
    <row r="319" spans="1:21" ht="15" customHeight="1" x14ac:dyDescent="0.25">
      <c r="A319" s="186">
        <v>316</v>
      </c>
      <c r="B319" s="185" t="s">
        <v>483</v>
      </c>
      <c r="C319" s="185" t="s">
        <v>1829</v>
      </c>
      <c r="D319" s="185" t="s">
        <v>735</v>
      </c>
      <c r="E319" s="185" t="s">
        <v>1766</v>
      </c>
      <c r="F319" s="184" t="s">
        <v>920</v>
      </c>
      <c r="G319" s="184">
        <v>452211402</v>
      </c>
      <c r="H319" s="7" t="s">
        <v>1131</v>
      </c>
      <c r="I319" s="7" t="s">
        <v>824</v>
      </c>
      <c r="J319" s="228" t="s">
        <v>803</v>
      </c>
      <c r="K319" s="334">
        <v>0</v>
      </c>
      <c r="L319" s="334">
        <v>0.87798600000000004</v>
      </c>
      <c r="M319" s="334">
        <v>0.83112809999999993</v>
      </c>
      <c r="N319" s="344">
        <f t="shared" si="28"/>
        <v>0.94663024239566451</v>
      </c>
      <c r="O319" s="334">
        <v>35.522366699999999</v>
      </c>
      <c r="P319" s="334">
        <v>35.491160499999999</v>
      </c>
      <c r="Q319" s="228">
        <f t="shared" si="29"/>
        <v>0.99912150560621293</v>
      </c>
      <c r="R319" s="344">
        <f t="shared" si="30"/>
        <v>5.3369757604335488E-2</v>
      </c>
      <c r="S319" s="344">
        <f t="shared" si="31"/>
        <v>5.4201366965269338E-2</v>
      </c>
      <c r="T319" s="228">
        <v>1</v>
      </c>
      <c r="U319" s="228"/>
    </row>
    <row r="320" spans="1:21" ht="15" customHeight="1" x14ac:dyDescent="0.25">
      <c r="A320" s="186">
        <v>317</v>
      </c>
      <c r="B320" s="185" t="s">
        <v>483</v>
      </c>
      <c r="C320" s="185" t="s">
        <v>1829</v>
      </c>
      <c r="D320" s="185" t="s">
        <v>735</v>
      </c>
      <c r="E320" s="185" t="s">
        <v>1766</v>
      </c>
      <c r="F320" s="184" t="s">
        <v>1601</v>
      </c>
      <c r="G320" s="184">
        <v>452212302</v>
      </c>
      <c r="H320" s="7" t="s">
        <v>1285</v>
      </c>
      <c r="I320" s="7" t="s">
        <v>824</v>
      </c>
      <c r="J320" s="228" t="s">
        <v>803</v>
      </c>
      <c r="K320" s="334">
        <v>0</v>
      </c>
      <c r="L320" s="334">
        <v>0.32081999999999999</v>
      </c>
      <c r="M320" s="334">
        <v>0.21061276000000001</v>
      </c>
      <c r="N320" s="344">
        <f t="shared" si="28"/>
        <v>0.65648263823951125</v>
      </c>
      <c r="O320" s="334">
        <v>6.6776782999999993</v>
      </c>
      <c r="P320" s="334">
        <v>9.2896286999999997</v>
      </c>
      <c r="Q320" s="228">
        <f t="shared" si="29"/>
        <v>1.3911464857478983</v>
      </c>
      <c r="R320" s="344">
        <f t="shared" si="30"/>
        <v>0.34351736176048875</v>
      </c>
      <c r="S320" s="344">
        <f t="shared" si="31"/>
        <v>8.6736484858595087E-2</v>
      </c>
      <c r="T320" s="228">
        <v>1</v>
      </c>
      <c r="U320" s="228"/>
    </row>
    <row r="321" spans="1:21" ht="15" customHeight="1" x14ac:dyDescent="0.25">
      <c r="A321" s="186">
        <v>318</v>
      </c>
      <c r="B321" s="185" t="s">
        <v>483</v>
      </c>
      <c r="C321" s="185" t="s">
        <v>1829</v>
      </c>
      <c r="D321" s="185" t="s">
        <v>735</v>
      </c>
      <c r="E321" s="185" t="s">
        <v>1766</v>
      </c>
      <c r="F321" s="184" t="s">
        <v>1601</v>
      </c>
      <c r="G321" s="184">
        <v>452212301</v>
      </c>
      <c r="H321" s="7" t="s">
        <v>1602</v>
      </c>
      <c r="I321" s="7" t="s">
        <v>824</v>
      </c>
      <c r="J321" s="228" t="s">
        <v>803</v>
      </c>
      <c r="K321" s="334">
        <v>0</v>
      </c>
      <c r="L321" s="334">
        <v>0.26685900000000001</v>
      </c>
      <c r="M321" s="334">
        <v>0.25543253999999999</v>
      </c>
      <c r="N321" s="344">
        <f t="shared" si="28"/>
        <v>0.95718165772936259</v>
      </c>
      <c r="O321" s="334">
        <v>10.051721199999999</v>
      </c>
      <c r="P321" s="334">
        <v>9.040152299999999</v>
      </c>
      <c r="Q321" s="228">
        <f t="shared" si="29"/>
        <v>0.89936361346751237</v>
      </c>
      <c r="R321" s="344">
        <f t="shared" si="30"/>
        <v>4.2818342270637411E-2</v>
      </c>
      <c r="S321" s="344">
        <f t="shared" si="31"/>
        <v>0.13914564555969677</v>
      </c>
      <c r="T321" s="228">
        <v>1</v>
      </c>
      <c r="U321" s="228"/>
    </row>
    <row r="322" spans="1:21" ht="15" customHeight="1" x14ac:dyDescent="0.25">
      <c r="A322" s="186">
        <v>319</v>
      </c>
      <c r="B322" s="185" t="s">
        <v>483</v>
      </c>
      <c r="C322" s="185" t="s">
        <v>1829</v>
      </c>
      <c r="D322" s="185" t="s">
        <v>735</v>
      </c>
      <c r="E322" s="185" t="s">
        <v>1766</v>
      </c>
      <c r="F322" s="184" t="s">
        <v>1895</v>
      </c>
      <c r="G322" s="184">
        <v>452212501</v>
      </c>
      <c r="H322" s="7" t="s">
        <v>1329</v>
      </c>
      <c r="I322" s="7" t="s">
        <v>824</v>
      </c>
      <c r="J322" s="228" t="s">
        <v>803</v>
      </c>
      <c r="K322" s="334">
        <v>0</v>
      </c>
      <c r="L322" s="334">
        <v>0.83808000000000005</v>
      </c>
      <c r="M322" s="334">
        <v>0.77331203000000004</v>
      </c>
      <c r="N322" s="344">
        <f t="shared" si="28"/>
        <v>0.92271863067964877</v>
      </c>
      <c r="O322" s="334">
        <v>32.722702900000002</v>
      </c>
      <c r="P322" s="334">
        <v>32.880323400000002</v>
      </c>
      <c r="Q322" s="228">
        <f t="shared" si="29"/>
        <v>1.004816854539238</v>
      </c>
      <c r="R322" s="344">
        <f t="shared" si="30"/>
        <v>7.7281369320351234E-2</v>
      </c>
      <c r="S322" s="344">
        <f t="shared" si="31"/>
        <v>7.2836767895722576E-2</v>
      </c>
      <c r="T322" s="228">
        <v>1</v>
      </c>
      <c r="U322" s="228"/>
    </row>
    <row r="323" spans="1:21" ht="15" customHeight="1" x14ac:dyDescent="0.25">
      <c r="A323" s="186">
        <v>320</v>
      </c>
      <c r="B323" s="185" t="s">
        <v>483</v>
      </c>
      <c r="C323" s="185" t="s">
        <v>1829</v>
      </c>
      <c r="D323" s="185" t="s">
        <v>735</v>
      </c>
      <c r="E323" s="185" t="s">
        <v>1767</v>
      </c>
      <c r="F323" s="184" t="s">
        <v>914</v>
      </c>
      <c r="G323" s="184">
        <v>452221404</v>
      </c>
      <c r="H323" s="7" t="s">
        <v>1896</v>
      </c>
      <c r="I323" s="7" t="s">
        <v>824</v>
      </c>
      <c r="J323" s="228" t="s">
        <v>803</v>
      </c>
      <c r="K323" s="334">
        <v>0</v>
      </c>
      <c r="L323" s="334">
        <v>1.1243399999999999</v>
      </c>
      <c r="M323" s="334">
        <v>0.88587308999999992</v>
      </c>
      <c r="N323" s="344">
        <f t="shared" si="28"/>
        <v>0.78790498425743105</v>
      </c>
      <c r="O323" s="334">
        <v>31.001466300000001</v>
      </c>
      <c r="P323" s="334">
        <v>32.974500499999998</v>
      </c>
      <c r="Q323" s="228">
        <f t="shared" si="29"/>
        <v>1.0636432541902057</v>
      </c>
      <c r="R323" s="344">
        <f t="shared" si="30"/>
        <v>0.21209501574256895</v>
      </c>
      <c r="S323" s="344">
        <f t="shared" si="31"/>
        <v>0.16195017855174332</v>
      </c>
      <c r="T323" s="228">
        <v>1</v>
      </c>
      <c r="U323" s="228"/>
    </row>
    <row r="324" spans="1:21" ht="15" customHeight="1" x14ac:dyDescent="0.25">
      <c r="A324" s="186">
        <v>321</v>
      </c>
      <c r="B324" s="185" t="s">
        <v>483</v>
      </c>
      <c r="C324" s="185" t="s">
        <v>1829</v>
      </c>
      <c r="D324" s="185" t="s">
        <v>735</v>
      </c>
      <c r="E324" s="185" t="s">
        <v>1767</v>
      </c>
      <c r="F324" s="184" t="s">
        <v>914</v>
      </c>
      <c r="G324" s="184">
        <v>452221403</v>
      </c>
      <c r="H324" s="7" t="s">
        <v>1897</v>
      </c>
      <c r="I324" s="7" t="s">
        <v>824</v>
      </c>
      <c r="J324" s="228" t="s">
        <v>803</v>
      </c>
      <c r="K324" s="334">
        <v>0</v>
      </c>
      <c r="L324" s="334">
        <v>2.1473399999999998</v>
      </c>
      <c r="M324" s="334">
        <v>2.11110102</v>
      </c>
      <c r="N324" s="344">
        <f t="shared" si="28"/>
        <v>0.98312378105004339</v>
      </c>
      <c r="O324" s="334">
        <v>85.5748186</v>
      </c>
      <c r="P324" s="334">
        <v>75.615627900000007</v>
      </c>
      <c r="Q324" s="228">
        <f t="shared" si="29"/>
        <v>0.88362007816163812</v>
      </c>
      <c r="R324" s="344">
        <f t="shared" si="30"/>
        <v>1.6876218949956612E-2</v>
      </c>
      <c r="S324" s="344">
        <f t="shared" si="31"/>
        <v>0.13129208774599543</v>
      </c>
      <c r="T324" s="228">
        <v>1</v>
      </c>
      <c r="U324" s="228"/>
    </row>
    <row r="325" spans="1:21" ht="15" customHeight="1" x14ac:dyDescent="0.25">
      <c r="A325" s="186">
        <v>322</v>
      </c>
      <c r="B325" s="185" t="s">
        <v>483</v>
      </c>
      <c r="C325" s="185" t="s">
        <v>1829</v>
      </c>
      <c r="D325" s="185" t="s">
        <v>735</v>
      </c>
      <c r="E325" s="185" t="s">
        <v>1767</v>
      </c>
      <c r="F325" s="184" t="s">
        <v>914</v>
      </c>
      <c r="G325" s="184">
        <v>452221401</v>
      </c>
      <c r="H325" s="7" t="s">
        <v>1603</v>
      </c>
      <c r="I325" s="7" t="s">
        <v>824</v>
      </c>
      <c r="J325" s="228" t="s">
        <v>803</v>
      </c>
      <c r="K325" s="334">
        <v>0</v>
      </c>
      <c r="L325" s="334">
        <v>1.8470500000000001</v>
      </c>
      <c r="M325" s="334">
        <v>1.45349858</v>
      </c>
      <c r="N325" s="344">
        <f t="shared" si="28"/>
        <v>0.78692974202106059</v>
      </c>
      <c r="O325" s="334">
        <v>52.793064000000001</v>
      </c>
      <c r="P325" s="334">
        <v>56.172781500000006</v>
      </c>
      <c r="Q325" s="228">
        <f t="shared" si="29"/>
        <v>1.0640182108013281</v>
      </c>
      <c r="R325" s="344">
        <f t="shared" si="30"/>
        <v>0.21307025797893941</v>
      </c>
      <c r="S325" s="344">
        <f t="shared" si="31"/>
        <v>0.16269242386840044</v>
      </c>
      <c r="T325" s="228">
        <v>1</v>
      </c>
      <c r="U325" s="228"/>
    </row>
    <row r="326" spans="1:21" ht="15" customHeight="1" x14ac:dyDescent="0.25">
      <c r="A326" s="186">
        <v>323</v>
      </c>
      <c r="B326" s="185" t="s">
        <v>483</v>
      </c>
      <c r="C326" s="185" t="s">
        <v>1829</v>
      </c>
      <c r="D326" s="185" t="s">
        <v>735</v>
      </c>
      <c r="E326" s="185" t="s">
        <v>1767</v>
      </c>
      <c r="F326" s="184" t="s">
        <v>914</v>
      </c>
      <c r="G326" s="184">
        <v>452221402</v>
      </c>
      <c r="H326" s="7" t="s">
        <v>914</v>
      </c>
      <c r="I326" s="7" t="s">
        <v>824</v>
      </c>
      <c r="J326" s="228" t="s">
        <v>803</v>
      </c>
      <c r="K326" s="334">
        <v>0</v>
      </c>
      <c r="L326" s="334">
        <v>0.87583980000000006</v>
      </c>
      <c r="M326" s="334">
        <v>0.58380315000000005</v>
      </c>
      <c r="N326" s="344">
        <f t="shared" si="28"/>
        <v>0.6665638510604337</v>
      </c>
      <c r="O326" s="334">
        <v>31.567190099999998</v>
      </c>
      <c r="P326" s="334">
        <v>24.971395899999997</v>
      </c>
      <c r="Q326" s="228">
        <f t="shared" si="29"/>
        <v>0.79105539076789733</v>
      </c>
      <c r="R326" s="344">
        <f t="shared" si="30"/>
        <v>0.3334361489395663</v>
      </c>
      <c r="S326" s="344">
        <f t="shared" si="31"/>
        <v>0.4727110723276341</v>
      </c>
      <c r="T326" s="228">
        <v>1</v>
      </c>
      <c r="U326" s="228"/>
    </row>
    <row r="327" spans="1:21" ht="15" customHeight="1" x14ac:dyDescent="0.25">
      <c r="A327" s="186">
        <v>324</v>
      </c>
      <c r="B327" s="185" t="s">
        <v>483</v>
      </c>
      <c r="C327" s="185" t="s">
        <v>1829</v>
      </c>
      <c r="D327" s="185" t="s">
        <v>735</v>
      </c>
      <c r="E327" s="185" t="s">
        <v>1767</v>
      </c>
      <c r="F327" s="184" t="s">
        <v>1604</v>
      </c>
      <c r="G327" s="184">
        <v>452222102</v>
      </c>
      <c r="H327" s="7" t="s">
        <v>909</v>
      </c>
      <c r="I327" s="7" t="s">
        <v>824</v>
      </c>
      <c r="J327" s="228" t="s">
        <v>803</v>
      </c>
      <c r="K327" s="334">
        <v>0</v>
      </c>
      <c r="L327" s="334">
        <v>0.40414</v>
      </c>
      <c r="M327" s="334">
        <v>0.24430252999999999</v>
      </c>
      <c r="N327" s="344">
        <f t="shared" si="28"/>
        <v>0.60449975256099364</v>
      </c>
      <c r="O327" s="334">
        <v>11.63496</v>
      </c>
      <c r="P327" s="334">
        <v>13.555488</v>
      </c>
      <c r="Q327" s="228">
        <f t="shared" si="29"/>
        <v>1.1650652860001238</v>
      </c>
      <c r="R327" s="344">
        <f t="shared" si="30"/>
        <v>0.39550024743900636</v>
      </c>
      <c r="S327" s="344">
        <f t="shared" si="31"/>
        <v>0.29571832289552191</v>
      </c>
      <c r="T327" s="228">
        <v>1</v>
      </c>
      <c r="U327" s="228"/>
    </row>
    <row r="328" spans="1:21" ht="15" customHeight="1" x14ac:dyDescent="0.25">
      <c r="A328" s="186">
        <v>325</v>
      </c>
      <c r="B328" s="185" t="s">
        <v>483</v>
      </c>
      <c r="C328" s="185" t="s">
        <v>1829</v>
      </c>
      <c r="D328" s="185" t="s">
        <v>735</v>
      </c>
      <c r="E328" s="185" t="s">
        <v>1767</v>
      </c>
      <c r="F328" s="184" t="s">
        <v>911</v>
      </c>
      <c r="G328" s="184">
        <v>452222204</v>
      </c>
      <c r="H328" s="7" t="s">
        <v>842</v>
      </c>
      <c r="I328" s="7" t="s">
        <v>824</v>
      </c>
      <c r="J328" s="228" t="s">
        <v>803</v>
      </c>
      <c r="K328" s="334">
        <v>0</v>
      </c>
      <c r="L328" s="334">
        <v>0.15659999999999999</v>
      </c>
      <c r="M328" s="334">
        <v>0.118779</v>
      </c>
      <c r="N328" s="344">
        <f t="shared" si="28"/>
        <v>0.7584865900383142</v>
      </c>
      <c r="O328" s="334">
        <v>5.0355322999999999</v>
      </c>
      <c r="P328" s="334">
        <v>4.7120052000000001</v>
      </c>
      <c r="Q328" s="228">
        <f t="shared" si="29"/>
        <v>0.93575116179872386</v>
      </c>
      <c r="R328" s="344">
        <f t="shared" si="30"/>
        <v>0.2415134099616858</v>
      </c>
      <c r="S328" s="344">
        <f t="shared" si="31"/>
        <v>0.29024529216289507</v>
      </c>
      <c r="T328" s="228">
        <v>1</v>
      </c>
      <c r="U328" s="228"/>
    </row>
    <row r="329" spans="1:21" ht="15" customHeight="1" x14ac:dyDescent="0.25">
      <c r="A329" s="186">
        <v>326</v>
      </c>
      <c r="B329" s="185" t="s">
        <v>483</v>
      </c>
      <c r="C329" s="185" t="s">
        <v>1829</v>
      </c>
      <c r="D329" s="185" t="s">
        <v>735</v>
      </c>
      <c r="E329" s="185" t="s">
        <v>1767</v>
      </c>
      <c r="F329" s="184" t="s">
        <v>911</v>
      </c>
      <c r="G329" s="184">
        <v>452222201</v>
      </c>
      <c r="H329" s="7" t="s">
        <v>1898</v>
      </c>
      <c r="I329" s="7" t="s">
        <v>824</v>
      </c>
      <c r="J329" s="228" t="s">
        <v>803</v>
      </c>
      <c r="K329" s="334">
        <v>0</v>
      </c>
      <c r="L329" s="334">
        <v>0.47787000000000002</v>
      </c>
      <c r="M329" s="334">
        <v>0.38317527000000001</v>
      </c>
      <c r="N329" s="344">
        <f t="shared" si="28"/>
        <v>0.80183997739971125</v>
      </c>
      <c r="O329" s="334">
        <v>16.1668342</v>
      </c>
      <c r="P329" s="334">
        <v>15.2758217</v>
      </c>
      <c r="Q329" s="228">
        <f t="shared" si="29"/>
        <v>0.94488639587829748</v>
      </c>
      <c r="R329" s="344">
        <f t="shared" si="30"/>
        <v>0.19816002260028875</v>
      </c>
      <c r="S329" s="344">
        <f t="shared" si="31"/>
        <v>0.24235231368365129</v>
      </c>
      <c r="T329" s="228">
        <v>1</v>
      </c>
      <c r="U329" s="228"/>
    </row>
    <row r="330" spans="1:21" ht="15" customHeight="1" x14ac:dyDescent="0.25">
      <c r="A330" s="186">
        <v>327</v>
      </c>
      <c r="B330" s="185" t="s">
        <v>483</v>
      </c>
      <c r="C330" s="185" t="s">
        <v>1829</v>
      </c>
      <c r="D330" s="185" t="s">
        <v>735</v>
      </c>
      <c r="E330" s="185" t="s">
        <v>1767</v>
      </c>
      <c r="F330" s="184" t="s">
        <v>1604</v>
      </c>
      <c r="G330" s="184">
        <v>452222101</v>
      </c>
      <c r="H330" s="7" t="s">
        <v>910</v>
      </c>
      <c r="I330" s="7" t="s">
        <v>824</v>
      </c>
      <c r="J330" s="228" t="s">
        <v>803</v>
      </c>
      <c r="K330" s="334">
        <v>0</v>
      </c>
      <c r="L330" s="334">
        <v>0.28870000000000001</v>
      </c>
      <c r="M330" s="334">
        <v>0.18222523000000002</v>
      </c>
      <c r="N330" s="344">
        <f t="shared" si="28"/>
        <v>0.63119234499480437</v>
      </c>
      <c r="O330" s="334">
        <v>6.5965367000000006</v>
      </c>
      <c r="P330" s="334">
        <v>7.1393598999999996</v>
      </c>
      <c r="Q330" s="228">
        <f t="shared" si="29"/>
        <v>1.0822891199862497</v>
      </c>
      <c r="R330" s="344">
        <f t="shared" si="30"/>
        <v>0.36880765500519563</v>
      </c>
      <c r="S330" s="344">
        <f t="shared" si="31"/>
        <v>0.31686739239351591</v>
      </c>
      <c r="T330" s="228">
        <v>1</v>
      </c>
      <c r="U330" s="228"/>
    </row>
    <row r="331" spans="1:21" ht="15" customHeight="1" x14ac:dyDescent="0.25">
      <c r="A331" s="186">
        <v>328</v>
      </c>
      <c r="B331" s="185" t="s">
        <v>483</v>
      </c>
      <c r="C331" s="185" t="s">
        <v>1829</v>
      </c>
      <c r="D331" s="185" t="s">
        <v>735</v>
      </c>
      <c r="E331" s="185" t="s">
        <v>1767</v>
      </c>
      <c r="F331" s="184" t="s">
        <v>911</v>
      </c>
      <c r="G331" s="184">
        <v>452222205</v>
      </c>
      <c r="H331" s="7" t="s">
        <v>911</v>
      </c>
      <c r="I331" s="7" t="s">
        <v>824</v>
      </c>
      <c r="J331" s="228" t="s">
        <v>803</v>
      </c>
      <c r="K331" s="334">
        <v>0</v>
      </c>
      <c r="L331" s="334">
        <v>0.66216600000000003</v>
      </c>
      <c r="M331" s="334">
        <v>0.37345522999999997</v>
      </c>
      <c r="N331" s="344">
        <f t="shared" si="28"/>
        <v>0.5639903438110685</v>
      </c>
      <c r="O331" s="334">
        <v>20.289145300000001</v>
      </c>
      <c r="P331" s="334">
        <v>17.427717099999999</v>
      </c>
      <c r="Q331" s="228">
        <f t="shared" si="29"/>
        <v>0.85896753373834811</v>
      </c>
      <c r="R331" s="344">
        <f t="shared" si="30"/>
        <v>0.4360096561889315</v>
      </c>
      <c r="S331" s="344">
        <f t="shared" si="31"/>
        <v>0.51555060532436348</v>
      </c>
      <c r="T331" s="228">
        <v>1</v>
      </c>
      <c r="U331" s="228"/>
    </row>
    <row r="332" spans="1:21" ht="15" customHeight="1" x14ac:dyDescent="0.25">
      <c r="A332" s="186">
        <v>329</v>
      </c>
      <c r="B332" s="185" t="s">
        <v>483</v>
      </c>
      <c r="C332" s="185" t="s">
        <v>1829</v>
      </c>
      <c r="D332" s="185" t="s">
        <v>735</v>
      </c>
      <c r="E332" s="185" t="s">
        <v>1767</v>
      </c>
      <c r="F332" s="184" t="s">
        <v>911</v>
      </c>
      <c r="G332" s="184">
        <v>452222202</v>
      </c>
      <c r="H332" s="7" t="s">
        <v>1899</v>
      </c>
      <c r="I332" s="7" t="s">
        <v>824</v>
      </c>
      <c r="J332" s="228" t="s">
        <v>803</v>
      </c>
      <c r="K332" s="334">
        <v>0</v>
      </c>
      <c r="L332" s="334">
        <v>0.67552500000000004</v>
      </c>
      <c r="M332" s="334">
        <v>0.40495512</v>
      </c>
      <c r="N332" s="344">
        <f t="shared" si="28"/>
        <v>0.5994672587987121</v>
      </c>
      <c r="O332" s="334">
        <v>19.556659799999998</v>
      </c>
      <c r="P332" s="334">
        <v>15.827488500000001</v>
      </c>
      <c r="Q332" s="228">
        <f t="shared" si="29"/>
        <v>0.80931450778726555</v>
      </c>
      <c r="R332" s="344">
        <f t="shared" si="30"/>
        <v>0.4005327412012879</v>
      </c>
      <c r="S332" s="344">
        <f t="shared" si="31"/>
        <v>0.51484245051073896</v>
      </c>
      <c r="T332" s="228">
        <v>1</v>
      </c>
      <c r="U332" s="228"/>
    </row>
    <row r="333" spans="1:21" ht="15" customHeight="1" x14ac:dyDescent="0.25">
      <c r="A333" s="186">
        <v>330</v>
      </c>
      <c r="B333" s="185" t="s">
        <v>483</v>
      </c>
      <c r="C333" s="185" t="s">
        <v>1829</v>
      </c>
      <c r="D333" s="185" t="s">
        <v>735</v>
      </c>
      <c r="E333" s="185" t="s">
        <v>1767</v>
      </c>
      <c r="F333" s="184" t="s">
        <v>911</v>
      </c>
      <c r="G333" s="184">
        <v>452222203</v>
      </c>
      <c r="H333" s="7" t="s">
        <v>912</v>
      </c>
      <c r="I333" s="7" t="s">
        <v>824</v>
      </c>
      <c r="J333" s="228" t="s">
        <v>803</v>
      </c>
      <c r="K333" s="334">
        <v>0</v>
      </c>
      <c r="L333" s="334">
        <v>0.21471000000000001</v>
      </c>
      <c r="M333" s="334">
        <v>0.15106904000000002</v>
      </c>
      <c r="N333" s="344">
        <f t="shared" si="28"/>
        <v>0.70359573378044804</v>
      </c>
      <c r="O333" s="334">
        <v>7.0265021999999995</v>
      </c>
      <c r="P333" s="334">
        <v>5.0709270000000002</v>
      </c>
      <c r="Q333" s="228">
        <f t="shared" si="29"/>
        <v>0.72168581972407275</v>
      </c>
      <c r="R333" s="344">
        <f t="shared" si="30"/>
        <v>0.29640426621955196</v>
      </c>
      <c r="S333" s="344">
        <f t="shared" si="31"/>
        <v>0.4922249361122969</v>
      </c>
      <c r="T333" s="228">
        <v>1</v>
      </c>
      <c r="U333" s="228"/>
    </row>
    <row r="334" spans="1:21" ht="15" customHeight="1" x14ac:dyDescent="0.25">
      <c r="A334" s="186">
        <v>331</v>
      </c>
      <c r="B334" s="185" t="s">
        <v>483</v>
      </c>
      <c r="C334" s="185" t="s">
        <v>1829</v>
      </c>
      <c r="D334" s="185" t="s">
        <v>735</v>
      </c>
      <c r="E334" s="185" t="s">
        <v>1767</v>
      </c>
      <c r="F334" s="184" t="s">
        <v>1604</v>
      </c>
      <c r="G334" s="184">
        <v>452222104</v>
      </c>
      <c r="H334" s="7" t="s">
        <v>842</v>
      </c>
      <c r="I334" s="7" t="s">
        <v>824</v>
      </c>
      <c r="J334" s="228" t="s">
        <v>803</v>
      </c>
      <c r="K334" s="334">
        <v>0</v>
      </c>
      <c r="L334" s="334">
        <v>0.51163599999999998</v>
      </c>
      <c r="M334" s="334">
        <v>0.40792298999999999</v>
      </c>
      <c r="N334" s="344">
        <f t="shared" si="28"/>
        <v>0.79729141420853888</v>
      </c>
      <c r="O334" s="334">
        <v>15.877578799999998</v>
      </c>
      <c r="P334" s="334">
        <v>15.087967600000001</v>
      </c>
      <c r="Q334" s="228">
        <f t="shared" si="29"/>
        <v>0.9502687903523428</v>
      </c>
      <c r="R334" s="344">
        <f t="shared" si="30"/>
        <v>0.20270858579146112</v>
      </c>
      <c r="S334" s="344">
        <f t="shared" si="31"/>
        <v>0.24235885226174303</v>
      </c>
      <c r="T334" s="228">
        <v>1</v>
      </c>
      <c r="U334" s="228"/>
    </row>
    <row r="335" spans="1:21" ht="15" customHeight="1" x14ac:dyDescent="0.25">
      <c r="A335" s="186">
        <v>332</v>
      </c>
      <c r="B335" s="185" t="s">
        <v>483</v>
      </c>
      <c r="C335" s="185" t="s">
        <v>1829</v>
      </c>
      <c r="D335" s="185" t="s">
        <v>735</v>
      </c>
      <c r="E335" s="185" t="s">
        <v>1767</v>
      </c>
      <c r="F335" s="184" t="s">
        <v>1605</v>
      </c>
      <c r="G335" s="184">
        <v>452222303</v>
      </c>
      <c r="H335" s="7" t="s">
        <v>1284</v>
      </c>
      <c r="I335" s="7" t="s">
        <v>824</v>
      </c>
      <c r="J335" s="228" t="s">
        <v>803</v>
      </c>
      <c r="K335" s="334">
        <v>0</v>
      </c>
      <c r="L335" s="334">
        <v>0.236565</v>
      </c>
      <c r="M335" s="334">
        <v>0.15226818</v>
      </c>
      <c r="N335" s="344">
        <f t="shared" si="28"/>
        <v>0.64366317925305938</v>
      </c>
      <c r="O335" s="334">
        <v>7.5557283999999996</v>
      </c>
      <c r="P335" s="334">
        <v>6.8995030000000002</v>
      </c>
      <c r="Q335" s="228">
        <f t="shared" si="29"/>
        <v>0.91314862508821792</v>
      </c>
      <c r="R335" s="344">
        <f t="shared" si="30"/>
        <v>0.35633682074694062</v>
      </c>
      <c r="S335" s="344">
        <f t="shared" si="31"/>
        <v>0.41223985284515763</v>
      </c>
      <c r="T335" s="228">
        <v>1</v>
      </c>
      <c r="U335" s="228"/>
    </row>
    <row r="336" spans="1:21" ht="15" customHeight="1" x14ac:dyDescent="0.25">
      <c r="A336" s="186">
        <v>333</v>
      </c>
      <c r="B336" s="185" t="s">
        <v>483</v>
      </c>
      <c r="C336" s="185" t="s">
        <v>1829</v>
      </c>
      <c r="D336" s="185" t="s">
        <v>735</v>
      </c>
      <c r="E336" s="185" t="s">
        <v>1767</v>
      </c>
      <c r="F336" s="184" t="s">
        <v>911</v>
      </c>
      <c r="G336" s="184">
        <v>452222206</v>
      </c>
      <c r="H336" s="7" t="s">
        <v>913</v>
      </c>
      <c r="I336" s="7" t="s">
        <v>824</v>
      </c>
      <c r="J336" s="228" t="s">
        <v>803</v>
      </c>
      <c r="K336" s="334">
        <v>0</v>
      </c>
      <c r="L336" s="334">
        <v>0.47688000000000003</v>
      </c>
      <c r="M336" s="334">
        <v>0.37725687000000002</v>
      </c>
      <c r="N336" s="344">
        <f t="shared" ref="N336:N366" si="32">M336/L336</f>
        <v>0.79109392299949677</v>
      </c>
      <c r="O336" s="334">
        <v>16.989580700000001</v>
      </c>
      <c r="P336" s="334">
        <v>14.280012299999999</v>
      </c>
      <c r="Q336" s="228">
        <f t="shared" ref="Q336:Q363" si="33">P336/O336</f>
        <v>0.84051587570963404</v>
      </c>
      <c r="R336" s="344">
        <f t="shared" ref="R336:R363" si="34">1-N336</f>
        <v>0.20890607700050323</v>
      </c>
      <c r="S336" s="344">
        <f t="shared" ref="S336:S363" si="35">1-N336*Q336</f>
        <v>0.33507299854150818</v>
      </c>
      <c r="T336" s="228">
        <v>1</v>
      </c>
      <c r="U336" s="228"/>
    </row>
    <row r="337" spans="1:21" ht="15" customHeight="1" x14ac:dyDescent="0.25">
      <c r="A337" s="186">
        <v>334</v>
      </c>
      <c r="B337" s="185" t="s">
        <v>483</v>
      </c>
      <c r="C337" s="185" t="s">
        <v>1829</v>
      </c>
      <c r="D337" s="185" t="s">
        <v>735</v>
      </c>
      <c r="E337" s="185" t="s">
        <v>1767</v>
      </c>
      <c r="F337" s="184" t="s">
        <v>1605</v>
      </c>
      <c r="G337" s="184">
        <v>452222302</v>
      </c>
      <c r="H337" s="7" t="s">
        <v>1607</v>
      </c>
      <c r="I337" s="7" t="s">
        <v>824</v>
      </c>
      <c r="J337" s="228" t="s">
        <v>803</v>
      </c>
      <c r="K337" s="334">
        <v>0</v>
      </c>
      <c r="L337" s="334">
        <v>0.31952999999999998</v>
      </c>
      <c r="M337" s="334">
        <v>0.19989699</v>
      </c>
      <c r="N337" s="344">
        <f t="shared" si="32"/>
        <v>0.62559693925453008</v>
      </c>
      <c r="O337" s="334">
        <v>7.6101131999999998</v>
      </c>
      <c r="P337" s="334">
        <v>8.5352575000000002</v>
      </c>
      <c r="Q337" s="228">
        <f t="shared" si="33"/>
        <v>1.1215677448792747</v>
      </c>
      <c r="R337" s="344">
        <f t="shared" si="34"/>
        <v>0.37440306074546992</v>
      </c>
      <c r="S337" s="344">
        <f t="shared" si="35"/>
        <v>0.29835065163692009</v>
      </c>
      <c r="T337" s="228">
        <v>1</v>
      </c>
      <c r="U337" s="228"/>
    </row>
    <row r="338" spans="1:21" ht="15" customHeight="1" x14ac:dyDescent="0.25">
      <c r="A338" s="186">
        <v>335</v>
      </c>
      <c r="B338" s="185" t="s">
        <v>483</v>
      </c>
      <c r="C338" s="185" t="s">
        <v>1829</v>
      </c>
      <c r="D338" s="185" t="s">
        <v>735</v>
      </c>
      <c r="E338" s="185" t="s">
        <v>1767</v>
      </c>
      <c r="F338" s="184" t="s">
        <v>1605</v>
      </c>
      <c r="G338" s="184">
        <v>452222304</v>
      </c>
      <c r="H338" s="7" t="s">
        <v>917</v>
      </c>
      <c r="I338" s="7" t="s">
        <v>824</v>
      </c>
      <c r="J338" s="228" t="s">
        <v>803</v>
      </c>
      <c r="K338" s="334">
        <v>0</v>
      </c>
      <c r="L338" s="334">
        <v>0.56310899999999997</v>
      </c>
      <c r="M338" s="334">
        <v>0.41574619000000002</v>
      </c>
      <c r="N338" s="344">
        <f t="shared" si="32"/>
        <v>0.73830499956491558</v>
      </c>
      <c r="O338" s="334">
        <v>13.487717200000001</v>
      </c>
      <c r="P338" s="334">
        <v>16.912605800000001</v>
      </c>
      <c r="Q338" s="228">
        <f t="shared" si="33"/>
        <v>1.2539264835712896</v>
      </c>
      <c r="R338" s="344">
        <f t="shared" si="34"/>
        <v>0.26169500043508442</v>
      </c>
      <c r="S338" s="344">
        <f t="shared" si="35"/>
        <v>7.421980809246298E-2</v>
      </c>
      <c r="T338" s="228">
        <v>1</v>
      </c>
      <c r="U338" s="228"/>
    </row>
    <row r="339" spans="1:21" ht="15" customHeight="1" x14ac:dyDescent="0.25">
      <c r="A339" s="186">
        <v>336</v>
      </c>
      <c r="B339" s="185" t="s">
        <v>483</v>
      </c>
      <c r="C339" s="185" t="s">
        <v>1829</v>
      </c>
      <c r="D339" s="185" t="s">
        <v>735</v>
      </c>
      <c r="E339" s="185" t="s">
        <v>1767</v>
      </c>
      <c r="F339" s="184" t="s">
        <v>1605</v>
      </c>
      <c r="G339" s="184">
        <v>452222301</v>
      </c>
      <c r="H339" s="7" t="s">
        <v>1606</v>
      </c>
      <c r="I339" s="7" t="s">
        <v>824</v>
      </c>
      <c r="J339" s="228" t="s">
        <v>803</v>
      </c>
      <c r="K339" s="334">
        <v>0</v>
      </c>
      <c r="L339" s="334">
        <v>0.40461000000000003</v>
      </c>
      <c r="M339" s="334">
        <v>0.29347945000000003</v>
      </c>
      <c r="N339" s="344">
        <f t="shared" si="32"/>
        <v>0.72533909196510227</v>
      </c>
      <c r="O339" s="334">
        <v>14.0456767</v>
      </c>
      <c r="P339" s="334">
        <v>13.1264728</v>
      </c>
      <c r="Q339" s="228">
        <f t="shared" si="33"/>
        <v>0.93455609725090716</v>
      </c>
      <c r="R339" s="344">
        <f t="shared" si="34"/>
        <v>0.27466090803489773</v>
      </c>
      <c r="S339" s="344">
        <f t="shared" si="35"/>
        <v>0.32212992902957716</v>
      </c>
      <c r="T339" s="228">
        <v>1</v>
      </c>
      <c r="U339" s="228"/>
    </row>
    <row r="340" spans="1:21" ht="15" customHeight="1" x14ac:dyDescent="0.25">
      <c r="A340" s="186">
        <v>337</v>
      </c>
      <c r="B340" s="185" t="s">
        <v>483</v>
      </c>
      <c r="C340" s="185" t="s">
        <v>1829</v>
      </c>
      <c r="D340" s="185" t="s">
        <v>735</v>
      </c>
      <c r="E340" s="185" t="s">
        <v>1767</v>
      </c>
      <c r="F340" s="184" t="s">
        <v>1130</v>
      </c>
      <c r="G340" s="184">
        <v>452223501</v>
      </c>
      <c r="H340" s="7" t="s">
        <v>1608</v>
      </c>
      <c r="I340" s="7" t="s">
        <v>824</v>
      </c>
      <c r="J340" s="228" t="s">
        <v>803</v>
      </c>
      <c r="K340" s="334">
        <v>0</v>
      </c>
      <c r="L340" s="334">
        <v>0.77681999999999995</v>
      </c>
      <c r="M340" s="334">
        <v>0.47085853000000005</v>
      </c>
      <c r="N340" s="344">
        <f t="shared" si="32"/>
        <v>0.6061359517005227</v>
      </c>
      <c r="O340" s="334">
        <v>18.078145500000002</v>
      </c>
      <c r="P340" s="334">
        <v>16.915592499999999</v>
      </c>
      <c r="Q340" s="228">
        <f t="shared" si="33"/>
        <v>0.93569290611141487</v>
      </c>
      <c r="R340" s="344">
        <f t="shared" si="34"/>
        <v>0.3938640482994773</v>
      </c>
      <c r="S340" s="344">
        <f t="shared" si="35"/>
        <v>0.43284288985472974</v>
      </c>
      <c r="T340" s="228">
        <v>1</v>
      </c>
      <c r="U340" s="228"/>
    </row>
    <row r="341" spans="1:21" ht="15" customHeight="1" x14ac:dyDescent="0.25">
      <c r="A341" s="186">
        <v>338</v>
      </c>
      <c r="B341" s="185" t="s">
        <v>483</v>
      </c>
      <c r="C341" s="185" t="s">
        <v>1829</v>
      </c>
      <c r="D341" s="185" t="s">
        <v>735</v>
      </c>
      <c r="E341" s="185" t="s">
        <v>1767</v>
      </c>
      <c r="F341" s="184" t="s">
        <v>1610</v>
      </c>
      <c r="G341" s="184">
        <v>452223604</v>
      </c>
      <c r="H341" s="7" t="s">
        <v>916</v>
      </c>
      <c r="I341" s="7" t="s">
        <v>824</v>
      </c>
      <c r="J341" s="228" t="s">
        <v>803</v>
      </c>
      <c r="K341" s="334">
        <v>0</v>
      </c>
      <c r="L341" s="334">
        <v>0.74000999999999995</v>
      </c>
      <c r="M341" s="334">
        <v>0.43730378999999997</v>
      </c>
      <c r="N341" s="344">
        <f t="shared" si="32"/>
        <v>0.59094308185024524</v>
      </c>
      <c r="O341" s="334">
        <v>16.6697427</v>
      </c>
      <c r="P341" s="334">
        <v>15.315765800000001</v>
      </c>
      <c r="Q341" s="228">
        <f t="shared" si="33"/>
        <v>0.91877637679434609</v>
      </c>
      <c r="R341" s="344">
        <f t="shared" si="34"/>
        <v>0.40905691814975476</v>
      </c>
      <c r="S341" s="344">
        <f t="shared" si="35"/>
        <v>0.45705545636594702</v>
      </c>
      <c r="T341" s="228">
        <v>1</v>
      </c>
      <c r="U341" s="228"/>
    </row>
    <row r="342" spans="1:21" ht="15" customHeight="1" x14ac:dyDescent="0.25">
      <c r="A342" s="186">
        <v>339</v>
      </c>
      <c r="B342" s="185" t="s">
        <v>483</v>
      </c>
      <c r="C342" s="185" t="s">
        <v>1829</v>
      </c>
      <c r="D342" s="185" t="s">
        <v>735</v>
      </c>
      <c r="E342" s="185" t="s">
        <v>1767</v>
      </c>
      <c r="F342" s="184" t="s">
        <v>1130</v>
      </c>
      <c r="G342" s="184">
        <v>452223502</v>
      </c>
      <c r="H342" s="7" t="s">
        <v>915</v>
      </c>
      <c r="I342" s="7" t="s">
        <v>824</v>
      </c>
      <c r="J342" s="228" t="s">
        <v>803</v>
      </c>
      <c r="K342" s="334">
        <v>0</v>
      </c>
      <c r="L342" s="334">
        <v>0.79318500000000003</v>
      </c>
      <c r="M342" s="334">
        <v>0.46403922999999997</v>
      </c>
      <c r="N342" s="344">
        <f t="shared" si="32"/>
        <v>0.58503278554183447</v>
      </c>
      <c r="O342" s="334">
        <v>16.730642</v>
      </c>
      <c r="P342" s="334">
        <v>15.7763718</v>
      </c>
      <c r="Q342" s="228">
        <f t="shared" si="33"/>
        <v>0.94296272671425285</v>
      </c>
      <c r="R342" s="344">
        <f t="shared" si="34"/>
        <v>0.41496721445816553</v>
      </c>
      <c r="S342" s="344">
        <f t="shared" si="35"/>
        <v>0.44833588932823709</v>
      </c>
      <c r="T342" s="228">
        <v>1</v>
      </c>
      <c r="U342" s="228"/>
    </row>
    <row r="343" spans="1:21" ht="15" customHeight="1" x14ac:dyDescent="0.25">
      <c r="A343" s="186">
        <v>340</v>
      </c>
      <c r="B343" s="185" t="s">
        <v>483</v>
      </c>
      <c r="C343" s="185" t="s">
        <v>1829</v>
      </c>
      <c r="D343" s="185" t="s">
        <v>735</v>
      </c>
      <c r="E343" s="185" t="s">
        <v>1767</v>
      </c>
      <c r="F343" s="184" t="s">
        <v>1130</v>
      </c>
      <c r="G343" s="184">
        <v>452223505</v>
      </c>
      <c r="H343" s="7" t="s">
        <v>1609</v>
      </c>
      <c r="I343" s="7" t="s">
        <v>824</v>
      </c>
      <c r="J343" s="228" t="s">
        <v>803</v>
      </c>
      <c r="K343" s="334">
        <v>0</v>
      </c>
      <c r="L343" s="334">
        <v>1.1087400000000001</v>
      </c>
      <c r="M343" s="334">
        <v>0.76454743999999997</v>
      </c>
      <c r="N343" s="344">
        <f t="shared" si="32"/>
        <v>0.68956422605840861</v>
      </c>
      <c r="O343" s="334">
        <v>19.244032300000001</v>
      </c>
      <c r="P343" s="334">
        <v>24.4365381</v>
      </c>
      <c r="Q343" s="228">
        <f t="shared" si="33"/>
        <v>1.269824209347227</v>
      </c>
      <c r="R343" s="344">
        <f t="shared" si="34"/>
        <v>0.31043577394159139</v>
      </c>
      <c r="S343" s="344">
        <f t="shared" si="35"/>
        <v>0.12437465185124885</v>
      </c>
      <c r="T343" s="228">
        <v>1</v>
      </c>
      <c r="U343" s="228"/>
    </row>
    <row r="344" spans="1:21" ht="15" customHeight="1" x14ac:dyDescent="0.25">
      <c r="A344" s="186">
        <v>341</v>
      </c>
      <c r="B344" s="185" t="s">
        <v>483</v>
      </c>
      <c r="C344" s="185" t="s">
        <v>1829</v>
      </c>
      <c r="D344" s="185" t="s">
        <v>735</v>
      </c>
      <c r="E344" s="185" t="s">
        <v>1767</v>
      </c>
      <c r="F344" s="184" t="s">
        <v>1610</v>
      </c>
      <c r="G344" s="184">
        <v>452223601</v>
      </c>
      <c r="H344" s="7" t="s">
        <v>1610</v>
      </c>
      <c r="I344" s="7" t="s">
        <v>824</v>
      </c>
      <c r="J344" s="228" t="s">
        <v>803</v>
      </c>
      <c r="K344" s="334">
        <v>0</v>
      </c>
      <c r="L344" s="334">
        <v>0.36270000000000002</v>
      </c>
      <c r="M344" s="334">
        <v>0.25615073999999999</v>
      </c>
      <c r="N344" s="344">
        <f t="shared" si="32"/>
        <v>0.70623308519437544</v>
      </c>
      <c r="O344" s="334">
        <v>8.6562307999999994</v>
      </c>
      <c r="P344" s="334">
        <v>10.905908999999999</v>
      </c>
      <c r="Q344" s="228">
        <f t="shared" si="33"/>
        <v>1.2598911988344859</v>
      </c>
      <c r="R344" s="344">
        <f t="shared" si="34"/>
        <v>0.29376691480562456</v>
      </c>
      <c r="S344" s="344">
        <f t="shared" si="35"/>
        <v>0.11022315163788077</v>
      </c>
      <c r="T344" s="228">
        <v>1</v>
      </c>
      <c r="U344" s="228"/>
    </row>
    <row r="345" spans="1:21" ht="15" customHeight="1" x14ac:dyDescent="0.25">
      <c r="A345" s="186">
        <v>342</v>
      </c>
      <c r="B345" s="185" t="s">
        <v>483</v>
      </c>
      <c r="C345" s="185" t="s">
        <v>1829</v>
      </c>
      <c r="D345" s="185" t="s">
        <v>735</v>
      </c>
      <c r="E345" s="185" t="s">
        <v>1767</v>
      </c>
      <c r="F345" s="184" t="s">
        <v>1610</v>
      </c>
      <c r="G345" s="184">
        <v>452223603</v>
      </c>
      <c r="H345" s="7" t="s">
        <v>1132</v>
      </c>
      <c r="I345" s="7" t="s">
        <v>824</v>
      </c>
      <c r="J345" s="228" t="s">
        <v>803</v>
      </c>
      <c r="K345" s="334">
        <v>0</v>
      </c>
      <c r="L345" s="334">
        <v>0.67893999999999999</v>
      </c>
      <c r="M345" s="334">
        <v>0.52367238000000005</v>
      </c>
      <c r="N345" s="344">
        <f t="shared" si="32"/>
        <v>0.77130877544407472</v>
      </c>
      <c r="O345" s="334">
        <v>19.469433799999997</v>
      </c>
      <c r="P345" s="334">
        <v>18.0533295</v>
      </c>
      <c r="Q345" s="228">
        <f t="shared" si="33"/>
        <v>0.92726525514059899</v>
      </c>
      <c r="R345" s="344">
        <f t="shared" si="34"/>
        <v>0.22869122455592528</v>
      </c>
      <c r="S345" s="344">
        <f t="shared" si="35"/>
        <v>0.28479217154566705</v>
      </c>
      <c r="T345" s="228">
        <v>1</v>
      </c>
      <c r="U345" s="228"/>
    </row>
    <row r="346" spans="1:21" ht="15" customHeight="1" x14ac:dyDescent="0.25">
      <c r="A346" s="186">
        <v>343</v>
      </c>
      <c r="B346" s="185" t="s">
        <v>483</v>
      </c>
      <c r="C346" s="185" t="s">
        <v>1829</v>
      </c>
      <c r="D346" s="185" t="s">
        <v>735</v>
      </c>
      <c r="E346" s="185" t="s">
        <v>1767</v>
      </c>
      <c r="F346" s="184" t="s">
        <v>1610</v>
      </c>
      <c r="G346" s="184">
        <v>452223602</v>
      </c>
      <c r="H346" s="7" t="s">
        <v>1611</v>
      </c>
      <c r="I346" s="7" t="s">
        <v>824</v>
      </c>
      <c r="J346" s="228" t="s">
        <v>803</v>
      </c>
      <c r="K346" s="334">
        <v>0</v>
      </c>
      <c r="L346" s="334">
        <v>0.83696000000000004</v>
      </c>
      <c r="M346" s="334">
        <v>0.60438298999999995</v>
      </c>
      <c r="N346" s="344">
        <f t="shared" si="32"/>
        <v>0.72211693509845143</v>
      </c>
      <c r="O346" s="334">
        <v>18.993383999999999</v>
      </c>
      <c r="P346" s="334">
        <v>21.8621923</v>
      </c>
      <c r="Q346" s="228">
        <f t="shared" si="33"/>
        <v>1.1510425051165185</v>
      </c>
      <c r="R346" s="344">
        <f t="shared" si="34"/>
        <v>0.27788306490154857</v>
      </c>
      <c r="S346" s="344">
        <f t="shared" si="35"/>
        <v>0.16881271403721609</v>
      </c>
      <c r="T346" s="228">
        <v>1</v>
      </c>
      <c r="U346" s="228"/>
    </row>
    <row r="347" spans="1:21" ht="15" customHeight="1" x14ac:dyDescent="0.25">
      <c r="A347" s="186">
        <v>344</v>
      </c>
      <c r="B347" s="185" t="s">
        <v>483</v>
      </c>
      <c r="C347" s="185" t="s">
        <v>1829</v>
      </c>
      <c r="D347" s="185" t="s">
        <v>734</v>
      </c>
      <c r="E347" s="185" t="s">
        <v>1768</v>
      </c>
      <c r="F347" s="184" t="s">
        <v>1612</v>
      </c>
      <c r="G347" s="184">
        <v>452311102</v>
      </c>
      <c r="H347" s="7" t="s">
        <v>892</v>
      </c>
      <c r="I347" s="7" t="s">
        <v>892</v>
      </c>
      <c r="J347" s="228" t="s">
        <v>803</v>
      </c>
      <c r="K347" s="334">
        <v>0</v>
      </c>
      <c r="L347" s="334">
        <v>0.18464</v>
      </c>
      <c r="M347" s="334">
        <v>8.5862999999999995E-2</v>
      </c>
      <c r="N347" s="344">
        <f t="shared" si="32"/>
        <v>0.46502924610051993</v>
      </c>
      <c r="O347" s="334">
        <v>3.8578171000000001</v>
      </c>
      <c r="P347" s="334">
        <v>3.8686587000000001</v>
      </c>
      <c r="Q347" s="228">
        <f t="shared" si="33"/>
        <v>1.0028102939353969</v>
      </c>
      <c r="R347" s="344">
        <f t="shared" si="34"/>
        <v>0.53497075389948012</v>
      </c>
      <c r="S347" s="344">
        <f t="shared" si="35"/>
        <v>0.53366388502938156</v>
      </c>
      <c r="T347" s="228">
        <v>1</v>
      </c>
      <c r="U347" s="228"/>
    </row>
    <row r="348" spans="1:21" ht="15" customHeight="1" x14ac:dyDescent="0.25">
      <c r="A348" s="186">
        <v>345</v>
      </c>
      <c r="B348" s="185" t="s">
        <v>483</v>
      </c>
      <c r="C348" s="185" t="s">
        <v>1829</v>
      </c>
      <c r="D348" s="185" t="s">
        <v>734</v>
      </c>
      <c r="E348" s="185" t="s">
        <v>1768</v>
      </c>
      <c r="F348" s="184" t="s">
        <v>931</v>
      </c>
      <c r="G348" s="184">
        <v>452311403</v>
      </c>
      <c r="H348" s="7" t="s">
        <v>1128</v>
      </c>
      <c r="I348" s="7" t="s">
        <v>825</v>
      </c>
      <c r="J348" s="228" t="s">
        <v>803</v>
      </c>
      <c r="K348" s="334">
        <v>0</v>
      </c>
      <c r="L348" s="334">
        <v>2.4241999999999999</v>
      </c>
      <c r="M348" s="334">
        <v>1.6488790200000001</v>
      </c>
      <c r="N348" s="344">
        <f t="shared" si="32"/>
        <v>0.68017449880372916</v>
      </c>
      <c r="O348" s="334">
        <v>72.676914699999998</v>
      </c>
      <c r="P348" s="334">
        <v>76.699664200000001</v>
      </c>
      <c r="Q348" s="228">
        <f t="shared" si="33"/>
        <v>1.0553511320149644</v>
      </c>
      <c r="R348" s="344">
        <f t="shared" si="34"/>
        <v>0.31982550119627084</v>
      </c>
      <c r="S348" s="344">
        <f t="shared" si="35"/>
        <v>0.28217707271977333</v>
      </c>
      <c r="T348" s="228">
        <v>1</v>
      </c>
      <c r="U348" s="228"/>
    </row>
    <row r="349" spans="1:21" ht="15" customHeight="1" x14ac:dyDescent="0.25">
      <c r="A349" s="186">
        <v>346</v>
      </c>
      <c r="B349" s="185" t="s">
        <v>483</v>
      </c>
      <c r="C349" s="185" t="s">
        <v>1829</v>
      </c>
      <c r="D349" s="185" t="s">
        <v>734</v>
      </c>
      <c r="E349" s="185" t="s">
        <v>1768</v>
      </c>
      <c r="F349" s="184" t="s">
        <v>1612</v>
      </c>
      <c r="G349" s="184">
        <v>452311101</v>
      </c>
      <c r="H349" s="7" t="s">
        <v>1124</v>
      </c>
      <c r="I349" s="7" t="s">
        <v>825</v>
      </c>
      <c r="J349" s="228" t="s">
        <v>803</v>
      </c>
      <c r="K349" s="334">
        <v>0</v>
      </c>
      <c r="L349" s="334">
        <v>1.48828</v>
      </c>
      <c r="M349" s="334">
        <v>1.22891258</v>
      </c>
      <c r="N349" s="344">
        <f t="shared" si="32"/>
        <v>0.82572673152901332</v>
      </c>
      <c r="O349" s="334">
        <v>47.323021600000004</v>
      </c>
      <c r="P349" s="334">
        <v>55.879785099999999</v>
      </c>
      <c r="Q349" s="228">
        <f t="shared" si="33"/>
        <v>1.1808160850827834</v>
      </c>
      <c r="R349" s="344">
        <f t="shared" si="34"/>
        <v>0.17427326847098668</v>
      </c>
      <c r="S349" s="344">
        <f t="shared" si="35"/>
        <v>2.4968593527707972E-2</v>
      </c>
      <c r="T349" s="228">
        <v>1</v>
      </c>
      <c r="U349" s="228"/>
    </row>
    <row r="350" spans="1:21" ht="15" customHeight="1" x14ac:dyDescent="0.25">
      <c r="A350" s="186">
        <v>347</v>
      </c>
      <c r="B350" s="185" t="s">
        <v>483</v>
      </c>
      <c r="C350" s="185" t="s">
        <v>1829</v>
      </c>
      <c r="D350" s="185" t="s">
        <v>734</v>
      </c>
      <c r="E350" s="185" t="s">
        <v>1768</v>
      </c>
      <c r="F350" s="184" t="s">
        <v>1612</v>
      </c>
      <c r="G350" s="184">
        <v>452311103</v>
      </c>
      <c r="H350" s="7" t="s">
        <v>1392</v>
      </c>
      <c r="I350" s="7" t="s">
        <v>824</v>
      </c>
      <c r="J350" s="228" t="s">
        <v>803</v>
      </c>
      <c r="K350" s="334">
        <v>0</v>
      </c>
      <c r="L350" s="334">
        <v>1.3958003999999999</v>
      </c>
      <c r="M350" s="334">
        <v>1.21950706</v>
      </c>
      <c r="N350" s="344">
        <f t="shared" si="32"/>
        <v>0.87369731374199355</v>
      </c>
      <c r="O350" s="334">
        <v>47.894448600000004</v>
      </c>
      <c r="P350" s="334">
        <v>48.404416100000006</v>
      </c>
      <c r="Q350" s="228">
        <f t="shared" si="33"/>
        <v>1.0106477371575795</v>
      </c>
      <c r="R350" s="344">
        <f t="shared" si="34"/>
        <v>0.12630268625800645</v>
      </c>
      <c r="S350" s="344">
        <f t="shared" si="35"/>
        <v>0.11699978690599844</v>
      </c>
      <c r="T350" s="228">
        <v>1</v>
      </c>
      <c r="U350" s="228"/>
    </row>
    <row r="351" spans="1:21" ht="15" customHeight="1" x14ac:dyDescent="0.25">
      <c r="A351" s="186">
        <v>348</v>
      </c>
      <c r="B351" s="185" t="s">
        <v>483</v>
      </c>
      <c r="C351" s="185" t="s">
        <v>1829</v>
      </c>
      <c r="D351" s="185" t="s">
        <v>734</v>
      </c>
      <c r="E351" s="185" t="s">
        <v>1768</v>
      </c>
      <c r="F351" s="184" t="s">
        <v>1613</v>
      </c>
      <c r="G351" s="184">
        <v>452311503</v>
      </c>
      <c r="H351" s="7" t="s">
        <v>1332</v>
      </c>
      <c r="I351" s="7" t="s">
        <v>824</v>
      </c>
      <c r="J351" s="228" t="s">
        <v>803</v>
      </c>
      <c r="K351" s="334">
        <v>0</v>
      </c>
      <c r="L351" s="334">
        <v>0.76741999999999999</v>
      </c>
      <c r="M351" s="334">
        <v>0.36349362000000002</v>
      </c>
      <c r="N351" s="344">
        <f t="shared" si="32"/>
        <v>0.47365669385734022</v>
      </c>
      <c r="O351" s="334">
        <v>14.8753476</v>
      </c>
      <c r="P351" s="334">
        <v>18.144031299999998</v>
      </c>
      <c r="Q351" s="228">
        <f t="shared" si="33"/>
        <v>1.2197383071572727</v>
      </c>
      <c r="R351" s="344">
        <f t="shared" si="34"/>
        <v>0.52634330614265978</v>
      </c>
      <c r="S351" s="344">
        <f t="shared" si="35"/>
        <v>0.42226278606073731</v>
      </c>
      <c r="T351" s="228">
        <v>1</v>
      </c>
      <c r="U351" s="228"/>
    </row>
    <row r="352" spans="1:21" ht="15" customHeight="1" x14ac:dyDescent="0.25">
      <c r="A352" s="186">
        <v>349</v>
      </c>
      <c r="B352" s="185" t="s">
        <v>483</v>
      </c>
      <c r="C352" s="185" t="s">
        <v>1829</v>
      </c>
      <c r="D352" s="185" t="s">
        <v>734</v>
      </c>
      <c r="E352" s="185" t="s">
        <v>1768</v>
      </c>
      <c r="F352" s="184" t="s">
        <v>1613</v>
      </c>
      <c r="G352" s="184">
        <v>452311502</v>
      </c>
      <c r="H352" s="7" t="s">
        <v>1394</v>
      </c>
      <c r="I352" s="7" t="s">
        <v>824</v>
      </c>
      <c r="J352" s="228" t="s">
        <v>803</v>
      </c>
      <c r="K352" s="334">
        <v>0</v>
      </c>
      <c r="L352" s="334">
        <v>0.59140099999999995</v>
      </c>
      <c r="M352" s="334">
        <v>0.25013800000000003</v>
      </c>
      <c r="N352" s="344">
        <f t="shared" si="32"/>
        <v>0.42295836496725581</v>
      </c>
      <c r="O352" s="334">
        <v>7.5839229000000001</v>
      </c>
      <c r="P352" s="334">
        <v>8.8205618999999995</v>
      </c>
      <c r="Q352" s="228">
        <f t="shared" si="33"/>
        <v>1.1630605975701571</v>
      </c>
      <c r="R352" s="344">
        <f t="shared" si="34"/>
        <v>0.57704163503274419</v>
      </c>
      <c r="S352" s="344">
        <f t="shared" si="35"/>
        <v>0.50807379129388686</v>
      </c>
      <c r="T352" s="228">
        <v>1</v>
      </c>
      <c r="U352" s="228"/>
    </row>
    <row r="353" spans="1:21" ht="15" customHeight="1" x14ac:dyDescent="0.25">
      <c r="A353" s="186">
        <v>350</v>
      </c>
      <c r="B353" s="185" t="s">
        <v>483</v>
      </c>
      <c r="C353" s="185" t="s">
        <v>1829</v>
      </c>
      <c r="D353" s="185" t="s">
        <v>734</v>
      </c>
      <c r="E353" s="185" t="s">
        <v>1768</v>
      </c>
      <c r="F353" s="184" t="s">
        <v>931</v>
      </c>
      <c r="G353" s="184">
        <v>452311404</v>
      </c>
      <c r="H353" s="7" t="s">
        <v>906</v>
      </c>
      <c r="I353" s="7" t="s">
        <v>825</v>
      </c>
      <c r="J353" s="228" t="s">
        <v>803</v>
      </c>
      <c r="K353" s="334">
        <v>0</v>
      </c>
      <c r="L353" s="334">
        <v>4.2424799999999996</v>
      </c>
      <c r="M353" s="334">
        <v>2.55121756</v>
      </c>
      <c r="N353" s="344">
        <f t="shared" si="32"/>
        <v>0.60135052139314749</v>
      </c>
      <c r="O353" s="334">
        <v>123.98100720000001</v>
      </c>
      <c r="P353" s="334">
        <v>126.8158482</v>
      </c>
      <c r="Q353" s="228">
        <f t="shared" si="33"/>
        <v>1.0228651231670265</v>
      </c>
      <c r="R353" s="344">
        <f t="shared" si="34"/>
        <v>0.39864947860685251</v>
      </c>
      <c r="S353" s="344">
        <f t="shared" si="35"/>
        <v>0.38489952486864265</v>
      </c>
      <c r="T353" s="228">
        <v>1</v>
      </c>
      <c r="U353" s="228"/>
    </row>
    <row r="354" spans="1:21" ht="15" customHeight="1" x14ac:dyDescent="0.25">
      <c r="A354" s="186">
        <v>351</v>
      </c>
      <c r="B354" s="185" t="s">
        <v>483</v>
      </c>
      <c r="C354" s="185" t="s">
        <v>1829</v>
      </c>
      <c r="D354" s="185" t="s">
        <v>734</v>
      </c>
      <c r="E354" s="185" t="s">
        <v>1768</v>
      </c>
      <c r="F354" s="184" t="s">
        <v>904</v>
      </c>
      <c r="G354" s="184">
        <v>452312201</v>
      </c>
      <c r="H354" s="7" t="s">
        <v>1125</v>
      </c>
      <c r="I354" s="7" t="s">
        <v>825</v>
      </c>
      <c r="J354" s="228" t="s">
        <v>803</v>
      </c>
      <c r="K354" s="334">
        <v>0</v>
      </c>
      <c r="L354" s="334">
        <v>2.6134949999999999</v>
      </c>
      <c r="M354" s="334">
        <v>1.83706171</v>
      </c>
      <c r="N354" s="344">
        <f t="shared" si="32"/>
        <v>0.70291380316396246</v>
      </c>
      <c r="O354" s="334">
        <v>68.372109699999996</v>
      </c>
      <c r="P354" s="334">
        <v>79.210486500000002</v>
      </c>
      <c r="Q354" s="228">
        <f t="shared" si="33"/>
        <v>1.1585204383418346</v>
      </c>
      <c r="R354" s="344">
        <f t="shared" si="34"/>
        <v>0.29708619683603754</v>
      </c>
      <c r="S354" s="344">
        <f t="shared" si="35"/>
        <v>0.1856599926419602</v>
      </c>
      <c r="T354" s="228">
        <v>1</v>
      </c>
      <c r="U354" s="228"/>
    </row>
    <row r="355" spans="1:21" ht="15" customHeight="1" x14ac:dyDescent="0.25">
      <c r="A355" s="186">
        <v>352</v>
      </c>
      <c r="B355" s="185" t="s">
        <v>483</v>
      </c>
      <c r="C355" s="185" t="s">
        <v>1829</v>
      </c>
      <c r="D355" s="185" t="s">
        <v>734</v>
      </c>
      <c r="E355" s="185" t="s">
        <v>1768</v>
      </c>
      <c r="F355" s="184" t="s">
        <v>904</v>
      </c>
      <c r="G355" s="184">
        <v>452312202</v>
      </c>
      <c r="H355" s="7" t="s">
        <v>905</v>
      </c>
      <c r="I355" s="7" t="s">
        <v>824</v>
      </c>
      <c r="J355" s="228" t="s">
        <v>803</v>
      </c>
      <c r="K355" s="334">
        <v>0</v>
      </c>
      <c r="L355" s="334">
        <v>1.1380650000000001</v>
      </c>
      <c r="M355" s="334">
        <v>0.85813630000000007</v>
      </c>
      <c r="N355" s="344">
        <f t="shared" si="32"/>
        <v>0.75403100877366402</v>
      </c>
      <c r="O355" s="334">
        <v>30.247763900000002</v>
      </c>
      <c r="P355" s="334">
        <v>37.008507299999998</v>
      </c>
      <c r="Q355" s="228">
        <f t="shared" si="33"/>
        <v>1.2235121717542894</v>
      </c>
      <c r="R355" s="344">
        <f t="shared" si="34"/>
        <v>0.24596899122633598</v>
      </c>
      <c r="S355" s="344">
        <f t="shared" si="35"/>
        <v>7.7433882885256655E-2</v>
      </c>
      <c r="T355" s="228">
        <v>1</v>
      </c>
      <c r="U355" s="228"/>
    </row>
    <row r="356" spans="1:21" ht="15" customHeight="1" x14ac:dyDescent="0.25">
      <c r="A356" s="186">
        <v>353</v>
      </c>
      <c r="B356" s="185" t="s">
        <v>483</v>
      </c>
      <c r="C356" s="185" t="s">
        <v>1829</v>
      </c>
      <c r="D356" s="185" t="s">
        <v>734</v>
      </c>
      <c r="E356" s="185" t="s">
        <v>1768</v>
      </c>
      <c r="F356" s="184" t="s">
        <v>904</v>
      </c>
      <c r="G356" s="184">
        <v>452312204</v>
      </c>
      <c r="H356" s="7" t="s">
        <v>1900</v>
      </c>
      <c r="I356" s="7" t="s">
        <v>824</v>
      </c>
      <c r="J356" s="228" t="s">
        <v>803</v>
      </c>
      <c r="K356" s="334">
        <v>0</v>
      </c>
      <c r="L356" s="334">
        <v>1.05228375</v>
      </c>
      <c r="M356" s="334">
        <v>0.33924549999999998</v>
      </c>
      <c r="N356" s="344">
        <f t="shared" si="32"/>
        <v>0.32238975466455694</v>
      </c>
      <c r="O356" s="334">
        <v>7.7760563000000005</v>
      </c>
      <c r="P356" s="334">
        <v>15.050898500000001</v>
      </c>
      <c r="Q356" s="228">
        <f t="shared" si="33"/>
        <v>1.9355439208947085</v>
      </c>
      <c r="R356" s="344">
        <f t="shared" si="34"/>
        <v>0.67761024533544312</v>
      </c>
      <c r="S356" s="344">
        <f t="shared" si="35"/>
        <v>0.37600047020028038</v>
      </c>
      <c r="T356" s="228">
        <v>1</v>
      </c>
      <c r="U356" s="228"/>
    </row>
    <row r="357" spans="1:21" ht="15" customHeight="1" x14ac:dyDescent="0.25">
      <c r="A357" s="186">
        <v>354</v>
      </c>
      <c r="B357" s="185" t="s">
        <v>483</v>
      </c>
      <c r="C357" s="185" t="s">
        <v>1829</v>
      </c>
      <c r="D357" s="185" t="s">
        <v>734</v>
      </c>
      <c r="E357" s="185" t="s">
        <v>1768</v>
      </c>
      <c r="F357" s="184" t="s">
        <v>1614</v>
      </c>
      <c r="G357" s="184">
        <v>452314603</v>
      </c>
      <c r="H357" s="7" t="s">
        <v>907</v>
      </c>
      <c r="I357" s="7" t="s">
        <v>824</v>
      </c>
      <c r="J357" s="228" t="s">
        <v>803</v>
      </c>
      <c r="K357" s="334">
        <v>0</v>
      </c>
      <c r="L357" s="334">
        <v>1.06701</v>
      </c>
      <c r="M357" s="334">
        <v>0.88513197999999993</v>
      </c>
      <c r="N357" s="344">
        <f t="shared" si="32"/>
        <v>0.82954422170363906</v>
      </c>
      <c r="O357" s="334">
        <v>31.487758599999999</v>
      </c>
      <c r="P357" s="334">
        <v>36.5759191</v>
      </c>
      <c r="Q357" s="228">
        <f t="shared" si="33"/>
        <v>1.1615917018621962</v>
      </c>
      <c r="R357" s="344">
        <f t="shared" si="34"/>
        <v>0.17045577829636094</v>
      </c>
      <c r="S357" s="344">
        <f t="shared" si="35"/>
        <v>3.6408315741318975E-2</v>
      </c>
      <c r="T357" s="228">
        <v>1</v>
      </c>
      <c r="U357" s="228"/>
    </row>
    <row r="358" spans="1:21" ht="15" customHeight="1" x14ac:dyDescent="0.25">
      <c r="A358" s="186">
        <v>355</v>
      </c>
      <c r="B358" s="185" t="s">
        <v>483</v>
      </c>
      <c r="C358" s="185" t="s">
        <v>1829</v>
      </c>
      <c r="D358" s="185" t="s">
        <v>734</v>
      </c>
      <c r="E358" s="185" t="s">
        <v>1768</v>
      </c>
      <c r="F358" s="184" t="s">
        <v>1614</v>
      </c>
      <c r="G358" s="184">
        <v>452314602</v>
      </c>
      <c r="H358" s="7" t="s">
        <v>908</v>
      </c>
      <c r="I358" s="7" t="s">
        <v>824</v>
      </c>
      <c r="J358" s="228" t="s">
        <v>803</v>
      </c>
      <c r="K358" s="334">
        <v>0</v>
      </c>
      <c r="L358" s="334">
        <v>0.53524000000000005</v>
      </c>
      <c r="M358" s="334">
        <v>0.33060400000000001</v>
      </c>
      <c r="N358" s="344">
        <f t="shared" si="32"/>
        <v>0.6176743143262835</v>
      </c>
      <c r="O358" s="334">
        <v>9.2792586999999997</v>
      </c>
      <c r="P358" s="334">
        <v>14.2840568</v>
      </c>
      <c r="Q358" s="228">
        <f t="shared" si="33"/>
        <v>1.5393532244122043</v>
      </c>
      <c r="R358" s="344">
        <f t="shared" si="34"/>
        <v>0.3823256856737165</v>
      </c>
      <c r="S358" s="344">
        <f t="shared" si="35"/>
        <v>4.9181052605238085E-2</v>
      </c>
      <c r="T358" s="228">
        <v>1</v>
      </c>
      <c r="U358" s="228"/>
    </row>
    <row r="359" spans="1:21" ht="15" customHeight="1" x14ac:dyDescent="0.25">
      <c r="A359" s="186">
        <v>356</v>
      </c>
      <c r="B359" s="185" t="s">
        <v>483</v>
      </c>
      <c r="C359" s="185" t="s">
        <v>1829</v>
      </c>
      <c r="D359" s="185" t="s">
        <v>734</v>
      </c>
      <c r="E359" s="185" t="s">
        <v>1768</v>
      </c>
      <c r="F359" s="184" t="s">
        <v>1901</v>
      </c>
      <c r="G359" s="184">
        <v>452313301</v>
      </c>
      <c r="H359" s="7" t="s">
        <v>1902</v>
      </c>
      <c r="I359" s="7" t="s">
        <v>824</v>
      </c>
      <c r="J359" s="228" t="s">
        <v>803</v>
      </c>
      <c r="K359" s="334">
        <v>0</v>
      </c>
      <c r="L359" s="334">
        <v>0.64676999999999996</v>
      </c>
      <c r="M359" s="334">
        <v>0.40859800000000002</v>
      </c>
      <c r="N359" s="344">
        <f t="shared" si="32"/>
        <v>0.6317516273172844</v>
      </c>
      <c r="O359" s="334">
        <v>21.030837799999997</v>
      </c>
      <c r="P359" s="334">
        <v>27.759240399999999</v>
      </c>
      <c r="Q359" s="228">
        <f t="shared" si="33"/>
        <v>1.3199303168036418</v>
      </c>
      <c r="R359" s="344">
        <f t="shared" si="34"/>
        <v>0.3682483726827156</v>
      </c>
      <c r="S359" s="344">
        <f t="shared" si="35"/>
        <v>0.16613187441388055</v>
      </c>
      <c r="T359" s="228">
        <v>1</v>
      </c>
      <c r="U359" s="228"/>
    </row>
    <row r="360" spans="1:21" ht="15" customHeight="1" x14ac:dyDescent="0.25">
      <c r="A360" s="186">
        <v>357</v>
      </c>
      <c r="B360" s="185" t="s">
        <v>483</v>
      </c>
      <c r="C360" s="185" t="s">
        <v>1829</v>
      </c>
      <c r="D360" s="185" t="s">
        <v>734</v>
      </c>
      <c r="E360" s="185" t="s">
        <v>1769</v>
      </c>
      <c r="F360" s="184" t="s">
        <v>1615</v>
      </c>
      <c r="G360" s="184">
        <v>452321102</v>
      </c>
      <c r="H360" s="7" t="s">
        <v>1388</v>
      </c>
      <c r="I360" s="7" t="s">
        <v>825</v>
      </c>
      <c r="J360" s="228" t="s">
        <v>803</v>
      </c>
      <c r="K360" s="334">
        <v>0</v>
      </c>
      <c r="L360" s="334">
        <v>1.07812</v>
      </c>
      <c r="M360" s="334">
        <v>0.91702668000000009</v>
      </c>
      <c r="N360" s="344">
        <f t="shared" si="32"/>
        <v>0.85057941602048026</v>
      </c>
      <c r="O360" s="334">
        <v>47.493063899999996</v>
      </c>
      <c r="P360" s="334">
        <v>43.098902300000006</v>
      </c>
      <c r="Q360" s="228">
        <f t="shared" si="33"/>
        <v>0.90747782435657953</v>
      </c>
      <c r="R360" s="344">
        <f t="shared" si="34"/>
        <v>0.14942058397951974</v>
      </c>
      <c r="S360" s="344">
        <f t="shared" si="35"/>
        <v>0.22811804210724462</v>
      </c>
      <c r="T360" s="228">
        <v>1</v>
      </c>
      <c r="U360" s="228"/>
    </row>
    <row r="361" spans="1:21" ht="15" customHeight="1" x14ac:dyDescent="0.25">
      <c r="A361" s="186">
        <v>358</v>
      </c>
      <c r="B361" s="185" t="s">
        <v>483</v>
      </c>
      <c r="C361" s="185" t="s">
        <v>1829</v>
      </c>
      <c r="D361" s="185" t="s">
        <v>734</v>
      </c>
      <c r="E361" s="185" t="s">
        <v>1769</v>
      </c>
      <c r="F361" s="184" t="s">
        <v>1615</v>
      </c>
      <c r="G361" s="184">
        <v>452321101</v>
      </c>
      <c r="H361" s="7" t="s">
        <v>1386</v>
      </c>
      <c r="I361" s="7" t="s">
        <v>1077</v>
      </c>
      <c r="J361" s="228" t="s">
        <v>803</v>
      </c>
      <c r="K361" s="334">
        <v>0</v>
      </c>
      <c r="L361" s="334">
        <v>2.2677675000000002</v>
      </c>
      <c r="M361" s="334">
        <v>2.1963717300000001</v>
      </c>
      <c r="N361" s="344">
        <f t="shared" si="32"/>
        <v>0.96851715618995327</v>
      </c>
      <c r="O361" s="334">
        <v>113.10449890000001</v>
      </c>
      <c r="P361" s="334">
        <v>91.668626400000008</v>
      </c>
      <c r="Q361" s="228">
        <f t="shared" si="33"/>
        <v>0.81047727801745295</v>
      </c>
      <c r="R361" s="344">
        <f t="shared" si="34"/>
        <v>3.1482843810046734E-2</v>
      </c>
      <c r="S361" s="344">
        <f t="shared" si="35"/>
        <v>0.21503885153796232</v>
      </c>
      <c r="T361" s="228">
        <v>1</v>
      </c>
      <c r="U361" s="228"/>
    </row>
    <row r="362" spans="1:21" ht="15" customHeight="1" x14ac:dyDescent="0.25">
      <c r="A362" s="186">
        <v>359</v>
      </c>
      <c r="B362" s="185" t="s">
        <v>483</v>
      </c>
      <c r="C362" s="185" t="s">
        <v>1829</v>
      </c>
      <c r="D362" s="185" t="s">
        <v>734</v>
      </c>
      <c r="E362" s="185" t="s">
        <v>1769</v>
      </c>
      <c r="F362" s="184" t="s">
        <v>1615</v>
      </c>
      <c r="G362" s="184">
        <v>452321103</v>
      </c>
      <c r="H362" s="7" t="s">
        <v>1129</v>
      </c>
      <c r="I362" s="7" t="s">
        <v>824</v>
      </c>
      <c r="J362" s="228" t="s">
        <v>803</v>
      </c>
      <c r="K362" s="334">
        <v>0</v>
      </c>
      <c r="L362" s="334">
        <v>2.3581724999999998</v>
      </c>
      <c r="M362" s="334">
        <v>1.78752724</v>
      </c>
      <c r="N362" s="344">
        <f t="shared" si="32"/>
        <v>0.75801377549776372</v>
      </c>
      <c r="O362" s="334">
        <v>80.682954699999996</v>
      </c>
      <c r="P362" s="334">
        <v>89.83675310000001</v>
      </c>
      <c r="Q362" s="228">
        <f t="shared" si="33"/>
        <v>1.1134539313047742</v>
      </c>
      <c r="R362" s="344">
        <f t="shared" si="34"/>
        <v>0.24198622450223628</v>
      </c>
      <c r="S362" s="344">
        <f t="shared" si="35"/>
        <v>0.1559865816888405</v>
      </c>
      <c r="T362" s="228">
        <v>1</v>
      </c>
      <c r="U362" s="228"/>
    </row>
    <row r="363" spans="1:21" ht="15" customHeight="1" x14ac:dyDescent="0.25">
      <c r="A363" s="186">
        <v>360</v>
      </c>
      <c r="B363" s="185" t="s">
        <v>483</v>
      </c>
      <c r="C363" s="185" t="s">
        <v>1829</v>
      </c>
      <c r="D363" s="185" t="s">
        <v>734</v>
      </c>
      <c r="E363" s="185" t="s">
        <v>1769</v>
      </c>
      <c r="F363" s="184" t="s">
        <v>1615</v>
      </c>
      <c r="G363" s="184">
        <v>452321106</v>
      </c>
      <c r="H363" s="7" t="s">
        <v>1126</v>
      </c>
      <c r="I363" s="7" t="s">
        <v>824</v>
      </c>
      <c r="J363" s="228" t="s">
        <v>803</v>
      </c>
      <c r="K363" s="334">
        <v>0</v>
      </c>
      <c r="L363" s="334">
        <v>1.5936600000000001</v>
      </c>
      <c r="M363" s="334">
        <v>1.34743638</v>
      </c>
      <c r="N363" s="344">
        <f t="shared" si="32"/>
        <v>0.84549802341779301</v>
      </c>
      <c r="O363" s="334">
        <v>69.350894499999995</v>
      </c>
      <c r="P363" s="334">
        <v>62.635237400000001</v>
      </c>
      <c r="Q363" s="228">
        <f t="shared" si="33"/>
        <v>0.90316408824402405</v>
      </c>
      <c r="R363" s="344">
        <f t="shared" si="34"/>
        <v>0.15450197658220699</v>
      </c>
      <c r="S363" s="344">
        <f t="shared" si="35"/>
        <v>0.23637654856774448</v>
      </c>
      <c r="T363" s="228">
        <v>1</v>
      </c>
      <c r="U363" s="228"/>
    </row>
    <row r="364" spans="1:21" ht="15" customHeight="1" x14ac:dyDescent="0.25">
      <c r="A364" s="186">
        <v>361</v>
      </c>
      <c r="B364" s="185" t="s">
        <v>483</v>
      </c>
      <c r="C364" s="185" t="s">
        <v>1829</v>
      </c>
      <c r="D364" s="185" t="s">
        <v>734</v>
      </c>
      <c r="E364" s="185" t="s">
        <v>1769</v>
      </c>
      <c r="F364" s="184" t="s">
        <v>902</v>
      </c>
      <c r="G364" s="184">
        <v>452323201</v>
      </c>
      <c r="H364" s="7" t="s">
        <v>1390</v>
      </c>
      <c r="I364" s="7" t="s">
        <v>824</v>
      </c>
      <c r="J364" s="228" t="s">
        <v>803</v>
      </c>
      <c r="K364" s="334">
        <v>0</v>
      </c>
      <c r="L364" s="334">
        <v>1.2703199999999999</v>
      </c>
      <c r="M364" s="334">
        <v>0.77562553000000001</v>
      </c>
      <c r="N364" s="344">
        <f t="shared" si="32"/>
        <v>0.61057491813086473</v>
      </c>
      <c r="O364" s="334">
        <v>23.636744700000001</v>
      </c>
      <c r="P364" s="334">
        <v>30.7595432</v>
      </c>
      <c r="Q364" s="228">
        <f t="shared" ref="Q364:Q394" si="36">P364/O364</f>
        <v>1.301344309057922</v>
      </c>
      <c r="R364" s="344">
        <f t="shared" ref="R364:R394" si="37">1-N364</f>
        <v>0.38942508186913527</v>
      </c>
      <c r="S364" s="344">
        <f t="shared" ref="S364:S394" si="38">1-N364*Q364</f>
        <v>0.20543180503689251</v>
      </c>
      <c r="T364" s="228">
        <v>1</v>
      </c>
      <c r="U364" s="228"/>
    </row>
    <row r="365" spans="1:21" ht="15" customHeight="1" x14ac:dyDescent="0.25">
      <c r="A365" s="186">
        <v>362</v>
      </c>
      <c r="B365" s="185" t="s">
        <v>483</v>
      </c>
      <c r="C365" s="185" t="s">
        <v>1829</v>
      </c>
      <c r="D365" s="185" t="s">
        <v>734</v>
      </c>
      <c r="E365" s="185" t="s">
        <v>1770</v>
      </c>
      <c r="F365" s="184" t="s">
        <v>1617</v>
      </c>
      <c r="G365" s="184">
        <v>452332202</v>
      </c>
      <c r="H365" s="7" t="s">
        <v>1618</v>
      </c>
      <c r="I365" s="7" t="s">
        <v>824</v>
      </c>
      <c r="J365" s="228" t="s">
        <v>803</v>
      </c>
      <c r="K365" s="334">
        <v>0</v>
      </c>
      <c r="L365" s="334">
        <v>0.59418000000000004</v>
      </c>
      <c r="M365" s="334">
        <v>0.42084199999999999</v>
      </c>
      <c r="N365" s="344">
        <f t="shared" si="32"/>
        <v>0.70827358712847954</v>
      </c>
      <c r="O365" s="334">
        <v>15.866643700000001</v>
      </c>
      <c r="P365" s="334">
        <v>19.0854441</v>
      </c>
      <c r="Q365" s="228">
        <f t="shared" si="36"/>
        <v>1.2028658650726491</v>
      </c>
      <c r="R365" s="344">
        <f t="shared" si="37"/>
        <v>0.29172641287152046</v>
      </c>
      <c r="S365" s="344">
        <f t="shared" si="38"/>
        <v>0.14804187891059317</v>
      </c>
      <c r="T365" s="228">
        <v>1</v>
      </c>
      <c r="U365" s="228"/>
    </row>
    <row r="366" spans="1:21" ht="15" customHeight="1" x14ac:dyDescent="0.25">
      <c r="A366" s="186">
        <v>363</v>
      </c>
      <c r="B366" s="185" t="s">
        <v>483</v>
      </c>
      <c r="C366" s="185" t="s">
        <v>1829</v>
      </c>
      <c r="D366" s="185" t="s">
        <v>734</v>
      </c>
      <c r="E366" s="185" t="s">
        <v>1770</v>
      </c>
      <c r="F366" s="184" t="s">
        <v>1620</v>
      </c>
      <c r="G366" s="184">
        <v>452333502</v>
      </c>
      <c r="H366" s="7" t="s">
        <v>1396</v>
      </c>
      <c r="I366" s="7" t="s">
        <v>824</v>
      </c>
      <c r="J366" s="228" t="s">
        <v>803</v>
      </c>
      <c r="K366" s="334">
        <v>0</v>
      </c>
      <c r="L366" s="334">
        <v>0.44753880000000001</v>
      </c>
      <c r="M366" s="334">
        <v>0.32753116999999998</v>
      </c>
      <c r="N366" s="344">
        <f t="shared" si="32"/>
        <v>0.73184977481282065</v>
      </c>
      <c r="O366" s="334">
        <v>10.3700168</v>
      </c>
      <c r="P366" s="334">
        <v>13.028187299999999</v>
      </c>
      <c r="Q366" s="228">
        <f t="shared" si="36"/>
        <v>1.2563323233960431</v>
      </c>
      <c r="R366" s="344">
        <f t="shared" si="37"/>
        <v>0.26815022518717935</v>
      </c>
      <c r="S366" s="344">
        <f t="shared" si="38"/>
        <v>8.0553472032538154E-2</v>
      </c>
      <c r="T366" s="228">
        <v>1</v>
      </c>
      <c r="U366" s="228"/>
    </row>
    <row r="367" spans="1:21" ht="15" customHeight="1" x14ac:dyDescent="0.25">
      <c r="A367" s="186">
        <v>364</v>
      </c>
      <c r="B367" s="185" t="s">
        <v>483</v>
      </c>
      <c r="C367" s="185" t="s">
        <v>1829</v>
      </c>
      <c r="D367" s="185" t="s">
        <v>734</v>
      </c>
      <c r="E367" s="185" t="s">
        <v>1771</v>
      </c>
      <c r="F367" s="184" t="s">
        <v>1521</v>
      </c>
      <c r="G367" s="184">
        <v>452341301</v>
      </c>
      <c r="H367" s="7" t="s">
        <v>1384</v>
      </c>
      <c r="I367" s="7" t="s">
        <v>824</v>
      </c>
      <c r="J367" s="228" t="s">
        <v>803</v>
      </c>
      <c r="K367" s="334">
        <v>0</v>
      </c>
      <c r="L367" s="334">
        <v>1.9716450000000001</v>
      </c>
      <c r="M367" s="334">
        <v>1.49718504</v>
      </c>
      <c r="N367" s="344">
        <f t="shared" ref="N367:N414" si="39">M367/L367</f>
        <v>0.75935832261892977</v>
      </c>
      <c r="O367" s="334">
        <v>59.587200899999999</v>
      </c>
      <c r="P367" s="334">
        <v>71.333035300000006</v>
      </c>
      <c r="Q367" s="228">
        <f t="shared" si="36"/>
        <v>1.1971200899285741</v>
      </c>
      <c r="R367" s="344">
        <f t="shared" si="37"/>
        <v>0.24064167738107023</v>
      </c>
      <c r="S367" s="344">
        <f t="shared" si="38"/>
        <v>9.0956896538415655E-2</v>
      </c>
      <c r="T367" s="228">
        <v>1</v>
      </c>
      <c r="U367" s="228"/>
    </row>
    <row r="368" spans="1:21" ht="15" customHeight="1" x14ac:dyDescent="0.25">
      <c r="A368" s="186">
        <v>365</v>
      </c>
      <c r="B368" s="185" t="s">
        <v>483</v>
      </c>
      <c r="C368" s="185" t="s">
        <v>1829</v>
      </c>
      <c r="D368" s="185" t="s">
        <v>734</v>
      </c>
      <c r="E368" s="185" t="s">
        <v>1771</v>
      </c>
      <c r="F368" s="184" t="s">
        <v>1521</v>
      </c>
      <c r="G368" s="184">
        <v>452341302</v>
      </c>
      <c r="H368" s="7" t="s">
        <v>1382</v>
      </c>
      <c r="I368" s="7" t="s">
        <v>824</v>
      </c>
      <c r="J368" s="228" t="s">
        <v>803</v>
      </c>
      <c r="K368" s="334">
        <v>0</v>
      </c>
      <c r="L368" s="334">
        <v>2.1189768</v>
      </c>
      <c r="M368" s="334">
        <v>1.03102212</v>
      </c>
      <c r="N368" s="344">
        <f t="shared" si="39"/>
        <v>0.4865660256402996</v>
      </c>
      <c r="O368" s="334">
        <v>34.094695000000002</v>
      </c>
      <c r="P368" s="334">
        <v>41.006854300000001</v>
      </c>
      <c r="Q368" s="228">
        <f t="shared" si="36"/>
        <v>1.2027341584959184</v>
      </c>
      <c r="R368" s="344">
        <f t="shared" si="37"/>
        <v>0.5134339743597004</v>
      </c>
      <c r="S368" s="344">
        <f t="shared" si="38"/>
        <v>0.41479042059881077</v>
      </c>
      <c r="T368" s="228">
        <v>1</v>
      </c>
      <c r="U368" s="228"/>
    </row>
    <row r="369" spans="1:21" ht="15" customHeight="1" x14ac:dyDescent="0.25">
      <c r="A369" s="186">
        <v>366</v>
      </c>
      <c r="B369" s="185" t="s">
        <v>483</v>
      </c>
      <c r="C369" s="185" t="s">
        <v>1829</v>
      </c>
      <c r="D369" s="185" t="s">
        <v>734</v>
      </c>
      <c r="E369" s="185" t="s">
        <v>1771</v>
      </c>
      <c r="F369" s="184" t="s">
        <v>1521</v>
      </c>
      <c r="G369" s="184">
        <v>452341305</v>
      </c>
      <c r="H369" s="7" t="s">
        <v>1514</v>
      </c>
      <c r="I369" s="7" t="s">
        <v>825</v>
      </c>
      <c r="J369" s="228" t="s">
        <v>803</v>
      </c>
      <c r="K369" s="334">
        <v>0</v>
      </c>
      <c r="L369" s="334">
        <v>0.17758499999999999</v>
      </c>
      <c r="M369" s="334">
        <v>0.15935289999999999</v>
      </c>
      <c r="N369" s="344">
        <f t="shared" si="39"/>
        <v>0.89733310808908406</v>
      </c>
      <c r="O369" s="334">
        <v>8.4176690999999995</v>
      </c>
      <c r="P369" s="334">
        <v>7.3021611000000002</v>
      </c>
      <c r="Q369" s="228">
        <f t="shared" si="36"/>
        <v>0.86748017928145937</v>
      </c>
      <c r="R369" s="344">
        <f t="shared" si="37"/>
        <v>0.10266689191091594</v>
      </c>
      <c r="S369" s="344">
        <f t="shared" si="38"/>
        <v>0.22158131451969221</v>
      </c>
      <c r="T369" s="228">
        <v>1</v>
      </c>
      <c r="U369" s="228"/>
    </row>
    <row r="370" spans="1:21" ht="15" customHeight="1" x14ac:dyDescent="0.25">
      <c r="A370" s="186">
        <v>367</v>
      </c>
      <c r="B370" s="185" t="s">
        <v>483</v>
      </c>
      <c r="C370" s="185" t="s">
        <v>1829</v>
      </c>
      <c r="D370" s="185" t="s">
        <v>734</v>
      </c>
      <c r="E370" s="185" t="s">
        <v>1771</v>
      </c>
      <c r="F370" s="184" t="s">
        <v>1622</v>
      </c>
      <c r="G370" s="184">
        <v>452342402</v>
      </c>
      <c r="H370" s="7" t="s">
        <v>1623</v>
      </c>
      <c r="I370" s="7" t="s">
        <v>824</v>
      </c>
      <c r="J370" s="228" t="s">
        <v>803</v>
      </c>
      <c r="K370" s="334">
        <v>0</v>
      </c>
      <c r="L370" s="334">
        <v>1.5406740000000001</v>
      </c>
      <c r="M370" s="334">
        <v>0.75070177000000005</v>
      </c>
      <c r="N370" s="344">
        <f t="shared" si="39"/>
        <v>0.48725542846831971</v>
      </c>
      <c r="O370" s="334">
        <v>34.241296900000002</v>
      </c>
      <c r="P370" s="334">
        <v>30.6113304</v>
      </c>
      <c r="Q370" s="228">
        <f t="shared" si="36"/>
        <v>0.89398863861374356</v>
      </c>
      <c r="R370" s="344">
        <f t="shared" si="37"/>
        <v>0.51274457153168029</v>
      </c>
      <c r="S370" s="344">
        <f t="shared" si="38"/>
        <v>0.56439918284645052</v>
      </c>
      <c r="T370" s="228">
        <v>1</v>
      </c>
      <c r="U370" s="228"/>
    </row>
    <row r="371" spans="1:21" ht="15" customHeight="1" x14ac:dyDescent="0.25">
      <c r="A371" s="186">
        <v>368</v>
      </c>
      <c r="B371" s="185" t="s">
        <v>483</v>
      </c>
      <c r="C371" s="185" t="s">
        <v>1829</v>
      </c>
      <c r="D371" s="185" t="s">
        <v>734</v>
      </c>
      <c r="E371" s="185" t="s">
        <v>1771</v>
      </c>
      <c r="F371" s="184" t="s">
        <v>1622</v>
      </c>
      <c r="G371" s="184">
        <v>452342404</v>
      </c>
      <c r="H371" s="7" t="s">
        <v>1573</v>
      </c>
      <c r="I371" s="7" t="s">
        <v>824</v>
      </c>
      <c r="J371" s="228" t="s">
        <v>803</v>
      </c>
      <c r="K371" s="334">
        <v>0</v>
      </c>
      <c r="L371" s="334">
        <v>0.73894499999999996</v>
      </c>
      <c r="M371" s="334">
        <v>0.53605349999999996</v>
      </c>
      <c r="N371" s="344">
        <f t="shared" si="39"/>
        <v>0.72543085073990621</v>
      </c>
      <c r="O371" s="334">
        <v>25.705811099999998</v>
      </c>
      <c r="P371" s="334">
        <v>23.911509500000001</v>
      </c>
      <c r="Q371" s="228">
        <f t="shared" si="36"/>
        <v>0.93019860011341959</v>
      </c>
      <c r="R371" s="344">
        <f t="shared" si="37"/>
        <v>0.27456914926009379</v>
      </c>
      <c r="S371" s="344">
        <f t="shared" si="38"/>
        <v>0.32520523816265223</v>
      </c>
      <c r="T371" s="228">
        <v>1</v>
      </c>
      <c r="U371" s="228"/>
    </row>
    <row r="372" spans="1:21" ht="15" customHeight="1" x14ac:dyDescent="0.25">
      <c r="A372" s="186">
        <v>369</v>
      </c>
      <c r="B372" s="185" t="s">
        <v>483</v>
      </c>
      <c r="C372" s="185" t="s">
        <v>1829</v>
      </c>
      <c r="D372" s="185" t="s">
        <v>734</v>
      </c>
      <c r="E372" s="185" t="s">
        <v>1771</v>
      </c>
      <c r="F372" s="184" t="s">
        <v>1625</v>
      </c>
      <c r="G372" s="184">
        <v>452343202</v>
      </c>
      <c r="H372" s="7" t="s">
        <v>1383</v>
      </c>
      <c r="I372" s="7" t="s">
        <v>824</v>
      </c>
      <c r="J372" s="228" t="s">
        <v>803</v>
      </c>
      <c r="K372" s="334">
        <v>0</v>
      </c>
      <c r="L372" s="334">
        <v>0.44041999999999998</v>
      </c>
      <c r="M372" s="334">
        <v>0.32267500999999998</v>
      </c>
      <c r="N372" s="344">
        <f t="shared" si="39"/>
        <v>0.73265294491621635</v>
      </c>
      <c r="O372" s="334">
        <v>11.6170464</v>
      </c>
      <c r="P372" s="334">
        <v>14.0850519</v>
      </c>
      <c r="Q372" s="228">
        <f t="shared" si="36"/>
        <v>1.2124469004445055</v>
      </c>
      <c r="R372" s="344">
        <f t="shared" si="37"/>
        <v>0.26734705508378365</v>
      </c>
      <c r="S372" s="344">
        <f t="shared" si="38"/>
        <v>0.11169720783479442</v>
      </c>
      <c r="T372" s="228">
        <v>1</v>
      </c>
      <c r="U372" s="228"/>
    </row>
    <row r="373" spans="1:21" ht="15" customHeight="1" x14ac:dyDescent="0.25">
      <c r="A373" s="186">
        <v>370</v>
      </c>
      <c r="B373" s="185" t="s">
        <v>483</v>
      </c>
      <c r="C373" s="185" t="s">
        <v>1829</v>
      </c>
      <c r="D373" s="185" t="s">
        <v>734</v>
      </c>
      <c r="E373" s="185" t="s">
        <v>1771</v>
      </c>
      <c r="F373" s="184" t="s">
        <v>1624</v>
      </c>
      <c r="G373" s="184">
        <v>452343101</v>
      </c>
      <c r="H373" s="7" t="s">
        <v>1905</v>
      </c>
      <c r="I373" s="7" t="s">
        <v>824</v>
      </c>
      <c r="J373" s="228" t="s">
        <v>803</v>
      </c>
      <c r="K373" s="334">
        <v>0</v>
      </c>
      <c r="L373" s="334">
        <v>0.53302499999999997</v>
      </c>
      <c r="M373" s="334">
        <v>0.25348023000000003</v>
      </c>
      <c r="N373" s="344">
        <f t="shared" si="39"/>
        <v>0.47555035880118202</v>
      </c>
      <c r="O373" s="334">
        <v>9.9428839</v>
      </c>
      <c r="P373" s="334">
        <v>10.394285200000001</v>
      </c>
      <c r="Q373" s="228">
        <f t="shared" si="36"/>
        <v>1.0453994338604315</v>
      </c>
      <c r="R373" s="344">
        <f t="shared" si="37"/>
        <v>0.52444964119881798</v>
      </c>
      <c r="S373" s="344">
        <f t="shared" si="38"/>
        <v>0.50285992413711922</v>
      </c>
      <c r="T373" s="228">
        <v>1</v>
      </c>
      <c r="U373" s="228"/>
    </row>
    <row r="374" spans="1:21" ht="15" customHeight="1" x14ac:dyDescent="0.25">
      <c r="A374" s="186">
        <v>371</v>
      </c>
      <c r="B374" s="185" t="s">
        <v>483</v>
      </c>
      <c r="C374" s="185" t="s">
        <v>1829</v>
      </c>
      <c r="D374" s="185" t="s">
        <v>734</v>
      </c>
      <c r="E374" s="185" t="s">
        <v>1771</v>
      </c>
      <c r="F374" s="184" t="s">
        <v>1624</v>
      </c>
      <c r="G374" s="184">
        <v>452343102</v>
      </c>
      <c r="H374" s="7" t="s">
        <v>1265</v>
      </c>
      <c r="I374" s="7" t="s">
        <v>824</v>
      </c>
      <c r="J374" s="228" t="s">
        <v>803</v>
      </c>
      <c r="K374" s="334">
        <v>0</v>
      </c>
      <c r="L374" s="334">
        <v>0.73760999999999999</v>
      </c>
      <c r="M374" s="334">
        <v>0.42070362</v>
      </c>
      <c r="N374" s="344">
        <f t="shared" si="39"/>
        <v>0.57036051571968926</v>
      </c>
      <c r="O374" s="334">
        <v>19.779517999999999</v>
      </c>
      <c r="P374" s="334">
        <v>17.6491562</v>
      </c>
      <c r="Q374" s="228">
        <f t="shared" si="36"/>
        <v>0.89229455439712946</v>
      </c>
      <c r="R374" s="344">
        <f t="shared" si="37"/>
        <v>0.42963948428031074</v>
      </c>
      <c r="S374" s="344">
        <f t="shared" si="38"/>
        <v>0.4910704177801829</v>
      </c>
      <c r="T374" s="228">
        <v>1</v>
      </c>
      <c r="U374" s="228"/>
    </row>
    <row r="375" spans="1:21" ht="15" customHeight="1" x14ac:dyDescent="0.25">
      <c r="A375" s="186">
        <v>372</v>
      </c>
      <c r="B375" s="185" t="s">
        <v>483</v>
      </c>
      <c r="C375" s="185" t="s">
        <v>1829</v>
      </c>
      <c r="D375" s="185" t="s">
        <v>734</v>
      </c>
      <c r="E375" s="185" t="s">
        <v>1771</v>
      </c>
      <c r="F375" s="184" t="s">
        <v>1625</v>
      </c>
      <c r="G375" s="184">
        <v>452343201</v>
      </c>
      <c r="H375" s="7" t="s">
        <v>1266</v>
      </c>
      <c r="I375" s="7" t="s">
        <v>824</v>
      </c>
      <c r="J375" s="228" t="s">
        <v>803</v>
      </c>
      <c r="K375" s="334">
        <v>0</v>
      </c>
      <c r="L375" s="334">
        <v>0.59387000000000001</v>
      </c>
      <c r="M375" s="334">
        <v>0.34741699999999998</v>
      </c>
      <c r="N375" s="344">
        <f t="shared" si="39"/>
        <v>0.58500513580413216</v>
      </c>
      <c r="O375" s="334">
        <v>10.147826800000001</v>
      </c>
      <c r="P375" s="334">
        <v>14.1007149</v>
      </c>
      <c r="Q375" s="228">
        <f t="shared" si="36"/>
        <v>1.3895305051915154</v>
      </c>
      <c r="R375" s="344">
        <f t="shared" si="37"/>
        <v>0.41499486419586784</v>
      </c>
      <c r="S375" s="344">
        <f t="shared" si="38"/>
        <v>0.18711751810645316</v>
      </c>
      <c r="T375" s="228">
        <v>1</v>
      </c>
      <c r="U375" s="228"/>
    </row>
    <row r="376" spans="1:21" ht="15" customHeight="1" x14ac:dyDescent="0.25">
      <c r="A376" s="186">
        <v>373</v>
      </c>
      <c r="B376" s="185" t="s">
        <v>483</v>
      </c>
      <c r="C376" s="185" t="s">
        <v>972</v>
      </c>
      <c r="D376" s="185" t="s">
        <v>1833</v>
      </c>
      <c r="E376" s="185" t="s">
        <v>1772</v>
      </c>
      <c r="F376" s="184" t="s">
        <v>1626</v>
      </c>
      <c r="G376" s="184">
        <v>461111203</v>
      </c>
      <c r="H376" s="7" t="s">
        <v>1791</v>
      </c>
      <c r="I376" s="7" t="s">
        <v>825</v>
      </c>
      <c r="J376" s="228" t="s">
        <v>803</v>
      </c>
      <c r="K376" s="334">
        <v>0</v>
      </c>
      <c r="L376" s="334">
        <v>5.3938499999999996</v>
      </c>
      <c r="M376" s="334">
        <v>4.7299362300000007</v>
      </c>
      <c r="N376" s="344">
        <f t="shared" si="39"/>
        <v>0.87691282293723427</v>
      </c>
      <c r="O376" s="334">
        <v>284.33890439999999</v>
      </c>
      <c r="P376" s="334">
        <v>277.1194711</v>
      </c>
      <c r="Q376" s="228">
        <f t="shared" si="36"/>
        <v>0.97460975902951397</v>
      </c>
      <c r="R376" s="344">
        <f t="shared" si="37"/>
        <v>0.12308717706276573</v>
      </c>
      <c r="S376" s="344">
        <f t="shared" si="38"/>
        <v>0.14535220494725121</v>
      </c>
      <c r="T376" s="228">
        <v>1</v>
      </c>
      <c r="U376" s="228"/>
    </row>
    <row r="377" spans="1:21" ht="15" customHeight="1" x14ac:dyDescent="0.25">
      <c r="A377" s="186">
        <v>374</v>
      </c>
      <c r="B377" s="185" t="s">
        <v>483</v>
      </c>
      <c r="C377" s="185" t="s">
        <v>972</v>
      </c>
      <c r="D377" s="185" t="s">
        <v>1833</v>
      </c>
      <c r="E377" s="185" t="s">
        <v>1772</v>
      </c>
      <c r="F377" s="184" t="s">
        <v>1626</v>
      </c>
      <c r="G377" s="184">
        <v>461111201</v>
      </c>
      <c r="H377" s="7" t="s">
        <v>1158</v>
      </c>
      <c r="I377" s="7" t="s">
        <v>825</v>
      </c>
      <c r="J377" s="228" t="s">
        <v>803</v>
      </c>
      <c r="K377" s="334">
        <v>0</v>
      </c>
      <c r="L377" s="334">
        <v>3.591399</v>
      </c>
      <c r="M377" s="334">
        <v>3.0865825199999999</v>
      </c>
      <c r="N377" s="344">
        <f t="shared" si="39"/>
        <v>0.85943737245569207</v>
      </c>
      <c r="O377" s="334">
        <v>162.39582910000001</v>
      </c>
      <c r="P377" s="334">
        <v>156.70536769999998</v>
      </c>
      <c r="Q377" s="228">
        <f t="shared" si="36"/>
        <v>0.96495931310836836</v>
      </c>
      <c r="R377" s="344">
        <f t="shared" si="37"/>
        <v>0.14056262754430793</v>
      </c>
      <c r="S377" s="344">
        <f t="shared" si="38"/>
        <v>0.17067790341549449</v>
      </c>
      <c r="T377" s="228">
        <v>1</v>
      </c>
      <c r="U377" s="228"/>
    </row>
    <row r="378" spans="1:21" ht="15" customHeight="1" x14ac:dyDescent="0.25">
      <c r="A378" s="186">
        <v>375</v>
      </c>
      <c r="B378" s="185" t="s">
        <v>483</v>
      </c>
      <c r="C378" s="185" t="s">
        <v>972</v>
      </c>
      <c r="D378" s="185" t="s">
        <v>1833</v>
      </c>
      <c r="E378" s="185" t="s">
        <v>1772</v>
      </c>
      <c r="F378" s="184" t="s">
        <v>1626</v>
      </c>
      <c r="G378" s="184">
        <v>461111205</v>
      </c>
      <c r="H378" s="7" t="s">
        <v>1164</v>
      </c>
      <c r="I378" s="7" t="s">
        <v>825</v>
      </c>
      <c r="J378" s="228" t="s">
        <v>803</v>
      </c>
      <c r="K378" s="334">
        <v>0</v>
      </c>
      <c r="L378" s="334">
        <v>4.3283849999999999</v>
      </c>
      <c r="M378" s="334">
        <v>3.4550392900000002</v>
      </c>
      <c r="N378" s="344">
        <f t="shared" si="39"/>
        <v>0.79822827451809397</v>
      </c>
      <c r="O378" s="334">
        <v>174.6035669</v>
      </c>
      <c r="P378" s="334">
        <v>161.6368622</v>
      </c>
      <c r="Q378" s="228">
        <f t="shared" si="36"/>
        <v>0.92573631266406842</v>
      </c>
      <c r="R378" s="344">
        <f t="shared" si="37"/>
        <v>0.20177172548190603</v>
      </c>
      <c r="S378" s="344">
        <f t="shared" si="38"/>
        <v>0.26105110048341795</v>
      </c>
      <c r="T378" s="228">
        <v>1</v>
      </c>
      <c r="U378" s="228"/>
    </row>
    <row r="379" spans="1:21" ht="15" customHeight="1" x14ac:dyDescent="0.25">
      <c r="A379" s="186">
        <v>376</v>
      </c>
      <c r="B379" s="185" t="s">
        <v>483</v>
      </c>
      <c r="C379" s="185" t="s">
        <v>972</v>
      </c>
      <c r="D379" s="185" t="s">
        <v>1833</v>
      </c>
      <c r="E379" s="185" t="s">
        <v>1772</v>
      </c>
      <c r="F379" s="184" t="s">
        <v>1626</v>
      </c>
      <c r="G379" s="184">
        <v>461111204</v>
      </c>
      <c r="H379" s="7" t="s">
        <v>1906</v>
      </c>
      <c r="I379" s="7" t="s">
        <v>824</v>
      </c>
      <c r="J379" s="228" t="s">
        <v>803</v>
      </c>
      <c r="K379" s="334">
        <v>0</v>
      </c>
      <c r="L379" s="334">
        <v>1.3771</v>
      </c>
      <c r="M379" s="334">
        <v>1.05703675</v>
      </c>
      <c r="N379" s="344">
        <f t="shared" si="39"/>
        <v>0.76758169341369542</v>
      </c>
      <c r="O379" s="334">
        <v>66.119785499999992</v>
      </c>
      <c r="P379" s="334">
        <v>63.742229600000002</v>
      </c>
      <c r="Q379" s="228">
        <f t="shared" si="36"/>
        <v>0.96404168764280107</v>
      </c>
      <c r="R379" s="344">
        <f t="shared" si="37"/>
        <v>0.23241830658630458</v>
      </c>
      <c r="S379" s="344">
        <f t="shared" si="38"/>
        <v>0.26001924887774197</v>
      </c>
      <c r="T379" s="228">
        <v>1</v>
      </c>
      <c r="U379" s="228"/>
    </row>
    <row r="380" spans="1:21" ht="15" customHeight="1" x14ac:dyDescent="0.25">
      <c r="A380" s="186">
        <v>377</v>
      </c>
      <c r="B380" s="185" t="s">
        <v>483</v>
      </c>
      <c r="C380" s="185" t="s">
        <v>972</v>
      </c>
      <c r="D380" s="185" t="s">
        <v>1833</v>
      </c>
      <c r="E380" s="185" t="s">
        <v>1772</v>
      </c>
      <c r="F380" s="184" t="s">
        <v>985</v>
      </c>
      <c r="G380" s="184">
        <v>461111401</v>
      </c>
      <c r="H380" s="7" t="s">
        <v>1908</v>
      </c>
      <c r="I380" s="7" t="s">
        <v>825</v>
      </c>
      <c r="J380" s="228" t="s">
        <v>803</v>
      </c>
      <c r="K380" s="334">
        <v>0</v>
      </c>
      <c r="L380" s="334">
        <v>2.7406999999999999</v>
      </c>
      <c r="M380" s="334">
        <v>2.58897354</v>
      </c>
      <c r="N380" s="344">
        <f t="shared" si="39"/>
        <v>0.94463952274966256</v>
      </c>
      <c r="O380" s="334">
        <v>136.7300347</v>
      </c>
      <c r="P380" s="334">
        <v>128.6157934</v>
      </c>
      <c r="Q380" s="228">
        <f t="shared" si="36"/>
        <v>0.94065501908338212</v>
      </c>
      <c r="R380" s="344">
        <f t="shared" si="37"/>
        <v>5.5360477250337436E-2</v>
      </c>
      <c r="S380" s="344">
        <f t="shared" si="38"/>
        <v>0.1114200917009992</v>
      </c>
      <c r="T380" s="228">
        <v>1</v>
      </c>
      <c r="U380" s="228"/>
    </row>
    <row r="381" spans="1:21" ht="15" customHeight="1" x14ac:dyDescent="0.25">
      <c r="A381" s="186">
        <v>378</v>
      </c>
      <c r="B381" s="185" t="s">
        <v>483</v>
      </c>
      <c r="C381" s="185" t="s">
        <v>972</v>
      </c>
      <c r="D381" s="185" t="s">
        <v>1833</v>
      </c>
      <c r="E381" s="185" t="s">
        <v>1772</v>
      </c>
      <c r="F381" s="184" t="s">
        <v>985</v>
      </c>
      <c r="G381" s="184">
        <v>461111402</v>
      </c>
      <c r="H381" s="7" t="s">
        <v>1404</v>
      </c>
      <c r="I381" s="7" t="s">
        <v>825</v>
      </c>
      <c r="J381" s="228" t="s">
        <v>803</v>
      </c>
      <c r="K381" s="334">
        <v>0</v>
      </c>
      <c r="L381" s="334">
        <v>1.3172999999999999</v>
      </c>
      <c r="M381" s="334">
        <v>1.1785890000000001</v>
      </c>
      <c r="N381" s="344">
        <f t="shared" si="39"/>
        <v>0.89470052379867926</v>
      </c>
      <c r="O381" s="334">
        <v>54.476362899999998</v>
      </c>
      <c r="P381" s="334">
        <v>50.296247300000005</v>
      </c>
      <c r="Q381" s="228">
        <f t="shared" si="36"/>
        <v>0.92326735160948137</v>
      </c>
      <c r="R381" s="344">
        <f t="shared" si="37"/>
        <v>0.10529947620132074</v>
      </c>
      <c r="S381" s="344">
        <f t="shared" si="38"/>
        <v>0.1739522169087776</v>
      </c>
      <c r="T381" s="228">
        <v>1</v>
      </c>
      <c r="U381" s="228"/>
    </row>
    <row r="382" spans="1:21" ht="15" customHeight="1" x14ac:dyDescent="0.25">
      <c r="A382" s="186">
        <v>379</v>
      </c>
      <c r="B382" s="185" t="s">
        <v>483</v>
      </c>
      <c r="C382" s="185" t="s">
        <v>972</v>
      </c>
      <c r="D382" s="185" t="s">
        <v>1833</v>
      </c>
      <c r="E382" s="185" t="s">
        <v>1772</v>
      </c>
      <c r="F382" s="184" t="s">
        <v>1909</v>
      </c>
      <c r="G382" s="184" t="s">
        <v>1910</v>
      </c>
      <c r="H382" s="7" t="s">
        <v>1405</v>
      </c>
      <c r="I382" s="7" t="s">
        <v>824</v>
      </c>
      <c r="J382" s="228" t="s">
        <v>803</v>
      </c>
      <c r="K382" s="334">
        <v>0</v>
      </c>
      <c r="L382" s="334">
        <v>1.8672</v>
      </c>
      <c r="M382" s="334">
        <v>1.3162132900000001</v>
      </c>
      <c r="N382" s="344">
        <f t="shared" si="39"/>
        <v>0.70491285882604982</v>
      </c>
      <c r="O382" s="334">
        <v>65.779574100000005</v>
      </c>
      <c r="P382" s="334">
        <v>56.405667100000002</v>
      </c>
      <c r="Q382" s="228">
        <f t="shared" si="36"/>
        <v>0.85749517037386835</v>
      </c>
      <c r="R382" s="344">
        <f t="shared" si="37"/>
        <v>0.29508714117395018</v>
      </c>
      <c r="S382" s="344">
        <f t="shared" si="38"/>
        <v>0.39554062802222578</v>
      </c>
      <c r="T382" s="228">
        <v>1</v>
      </c>
      <c r="U382" s="228"/>
    </row>
    <row r="383" spans="1:21" ht="15" customHeight="1" x14ac:dyDescent="0.25">
      <c r="A383" s="186">
        <v>380</v>
      </c>
      <c r="B383" s="185" t="s">
        <v>483</v>
      </c>
      <c r="C383" s="185" t="s">
        <v>972</v>
      </c>
      <c r="D383" s="185" t="s">
        <v>1833</v>
      </c>
      <c r="E383" s="185" t="s">
        <v>1772</v>
      </c>
      <c r="F383" s="184" t="s">
        <v>1911</v>
      </c>
      <c r="G383" s="184">
        <v>461114901</v>
      </c>
      <c r="H383" s="7" t="s">
        <v>992</v>
      </c>
      <c r="I383" s="7" t="s">
        <v>824</v>
      </c>
      <c r="J383" s="228" t="s">
        <v>803</v>
      </c>
      <c r="K383" s="334">
        <v>0</v>
      </c>
      <c r="L383" s="334">
        <v>0.69358500000000001</v>
      </c>
      <c r="M383" s="334">
        <v>0.67706831999999995</v>
      </c>
      <c r="N383" s="344">
        <f t="shared" si="39"/>
        <v>0.97618650922381534</v>
      </c>
      <c r="O383" s="334">
        <v>37.276152400000001</v>
      </c>
      <c r="P383" s="334">
        <v>35.138217400000002</v>
      </c>
      <c r="Q383" s="228">
        <f t="shared" si="36"/>
        <v>0.94264603875801301</v>
      </c>
      <c r="R383" s="344">
        <f t="shared" si="37"/>
        <v>2.3813490776184665E-2</v>
      </c>
      <c r="S383" s="344">
        <f t="shared" si="38"/>
        <v>7.9801653991157906E-2</v>
      </c>
      <c r="T383" s="228">
        <v>1</v>
      </c>
      <c r="U383" s="228"/>
    </row>
    <row r="384" spans="1:21" ht="15" customHeight="1" x14ac:dyDescent="0.25">
      <c r="A384" s="186">
        <v>381</v>
      </c>
      <c r="B384" s="185" t="s">
        <v>483</v>
      </c>
      <c r="C384" s="185" t="s">
        <v>972</v>
      </c>
      <c r="D384" s="185" t="s">
        <v>1833</v>
      </c>
      <c r="E384" s="185" t="s">
        <v>1772</v>
      </c>
      <c r="F384" s="184" t="s">
        <v>1909</v>
      </c>
      <c r="G384" s="184" t="s">
        <v>1912</v>
      </c>
      <c r="H384" s="7" t="s">
        <v>993</v>
      </c>
      <c r="I384" s="7" t="s">
        <v>824</v>
      </c>
      <c r="J384" s="228" t="s">
        <v>803</v>
      </c>
      <c r="K384" s="334">
        <v>0</v>
      </c>
      <c r="L384" s="334">
        <v>0.53466000000000002</v>
      </c>
      <c r="M384" s="334">
        <v>0.39140438999999999</v>
      </c>
      <c r="N384" s="344">
        <f t="shared" si="39"/>
        <v>0.73206222646167651</v>
      </c>
      <c r="O384" s="334">
        <v>18.606113799999999</v>
      </c>
      <c r="P384" s="334">
        <v>18.4093932</v>
      </c>
      <c r="Q384" s="228">
        <f t="shared" si="36"/>
        <v>0.98942709895711811</v>
      </c>
      <c r="R384" s="344">
        <f t="shared" si="37"/>
        <v>0.26793777353832349</v>
      </c>
      <c r="S384" s="344">
        <f t="shared" si="38"/>
        <v>0.27567779501593459</v>
      </c>
      <c r="T384" s="228">
        <v>1</v>
      </c>
      <c r="U384" s="228"/>
    </row>
    <row r="385" spans="1:21" ht="15" customHeight="1" x14ac:dyDescent="0.25">
      <c r="A385" s="186">
        <v>382</v>
      </c>
      <c r="B385" s="185" t="s">
        <v>483</v>
      </c>
      <c r="C385" s="185" t="s">
        <v>972</v>
      </c>
      <c r="D385" s="185" t="s">
        <v>1833</v>
      </c>
      <c r="E385" s="185" t="s">
        <v>1772</v>
      </c>
      <c r="F385" s="184" t="s">
        <v>1911</v>
      </c>
      <c r="G385" s="184">
        <v>461114902</v>
      </c>
      <c r="H385" s="7" t="s">
        <v>991</v>
      </c>
      <c r="I385" s="7" t="s">
        <v>824</v>
      </c>
      <c r="J385" s="228" t="s">
        <v>803</v>
      </c>
      <c r="K385" s="334">
        <v>0</v>
      </c>
      <c r="L385" s="334">
        <v>1.95078</v>
      </c>
      <c r="M385" s="334">
        <v>1.3354650700000001</v>
      </c>
      <c r="N385" s="344">
        <f t="shared" si="39"/>
        <v>0.68458005003126965</v>
      </c>
      <c r="O385" s="334">
        <v>64.407395499999993</v>
      </c>
      <c r="P385" s="334">
        <v>56.068710700000004</v>
      </c>
      <c r="Q385" s="228">
        <f t="shared" si="36"/>
        <v>0.87053218446009062</v>
      </c>
      <c r="R385" s="344">
        <f t="shared" si="37"/>
        <v>0.31541994996873035</v>
      </c>
      <c r="S385" s="344">
        <f t="shared" si="38"/>
        <v>0.40405103360848071</v>
      </c>
      <c r="T385" s="228">
        <v>1</v>
      </c>
      <c r="U385" s="228"/>
    </row>
    <row r="386" spans="1:21" ht="15" customHeight="1" x14ac:dyDescent="0.25">
      <c r="A386" s="186">
        <v>383</v>
      </c>
      <c r="B386" s="185" t="s">
        <v>483</v>
      </c>
      <c r="C386" s="185" t="s">
        <v>972</v>
      </c>
      <c r="D386" s="185" t="s">
        <v>1833</v>
      </c>
      <c r="E386" s="185" t="s">
        <v>1772</v>
      </c>
      <c r="F386" s="184" t="s">
        <v>1633</v>
      </c>
      <c r="G386" s="184" t="s">
        <v>1456</v>
      </c>
      <c r="H386" s="7" t="s">
        <v>1634</v>
      </c>
      <c r="I386" s="7" t="s">
        <v>824</v>
      </c>
      <c r="J386" s="228" t="s">
        <v>803</v>
      </c>
      <c r="K386" s="334">
        <v>0</v>
      </c>
      <c r="L386" s="334">
        <v>1.393365</v>
      </c>
      <c r="M386" s="334">
        <v>1.0013667500000001</v>
      </c>
      <c r="N386" s="344">
        <f t="shared" si="39"/>
        <v>0.71866793697272435</v>
      </c>
      <c r="O386" s="334">
        <v>47.832701100000001</v>
      </c>
      <c r="P386" s="334">
        <v>46.946135400000003</v>
      </c>
      <c r="Q386" s="228">
        <f t="shared" si="36"/>
        <v>0.98146528045433756</v>
      </c>
      <c r="R386" s="344">
        <f t="shared" si="37"/>
        <v>0.28133206302727565</v>
      </c>
      <c r="S386" s="344">
        <f t="shared" si="38"/>
        <v>0.29465237168552494</v>
      </c>
      <c r="T386" s="228">
        <v>1</v>
      </c>
      <c r="U386" s="228"/>
    </row>
    <row r="387" spans="1:21" ht="15" customHeight="1" x14ac:dyDescent="0.25">
      <c r="A387" s="186">
        <v>384</v>
      </c>
      <c r="B387" s="185" t="s">
        <v>483</v>
      </c>
      <c r="C387" s="185" t="s">
        <v>972</v>
      </c>
      <c r="D387" s="185" t="s">
        <v>1833</v>
      </c>
      <c r="E387" s="185" t="s">
        <v>1772</v>
      </c>
      <c r="F387" s="184" t="s">
        <v>1909</v>
      </c>
      <c r="G387" s="184" t="s">
        <v>1913</v>
      </c>
      <c r="H387" s="7" t="s">
        <v>1156</v>
      </c>
      <c r="I387" s="7" t="s">
        <v>824</v>
      </c>
      <c r="J387" s="228" t="s">
        <v>803</v>
      </c>
      <c r="K387" s="334">
        <v>0</v>
      </c>
      <c r="L387" s="334">
        <v>2.3740800000000002</v>
      </c>
      <c r="M387" s="334">
        <v>1.7337198700000001</v>
      </c>
      <c r="N387" s="344">
        <f t="shared" si="39"/>
        <v>0.73027019729747944</v>
      </c>
      <c r="O387" s="334">
        <v>74.569025499999995</v>
      </c>
      <c r="P387" s="334">
        <v>79.396999000000008</v>
      </c>
      <c r="Q387" s="228">
        <f t="shared" si="36"/>
        <v>1.0647450260698392</v>
      </c>
      <c r="R387" s="344">
        <f t="shared" si="37"/>
        <v>0.26972980270252056</v>
      </c>
      <c r="S387" s="344">
        <f t="shared" si="38"/>
        <v>0.22244843974046857</v>
      </c>
      <c r="T387" s="228">
        <v>1</v>
      </c>
      <c r="U387" s="228"/>
    </row>
    <row r="388" spans="1:21" ht="15" customHeight="1" x14ac:dyDescent="0.25">
      <c r="A388" s="186">
        <v>385</v>
      </c>
      <c r="B388" s="185" t="s">
        <v>483</v>
      </c>
      <c r="C388" s="185" t="s">
        <v>972</v>
      </c>
      <c r="D388" s="185" t="s">
        <v>1833</v>
      </c>
      <c r="E388" s="185" t="s">
        <v>1772</v>
      </c>
      <c r="F388" s="184" t="s">
        <v>1633</v>
      </c>
      <c r="G388" s="184" t="s">
        <v>1457</v>
      </c>
      <c r="H388" s="7" t="s">
        <v>986</v>
      </c>
      <c r="I388" s="7" t="s">
        <v>824</v>
      </c>
      <c r="J388" s="228" t="s">
        <v>803</v>
      </c>
      <c r="K388" s="334">
        <v>0</v>
      </c>
      <c r="L388" s="334">
        <v>1.221525</v>
      </c>
      <c r="M388" s="334">
        <v>0.94793990000000006</v>
      </c>
      <c r="N388" s="344">
        <f t="shared" si="39"/>
        <v>0.77602988068193457</v>
      </c>
      <c r="O388" s="334">
        <v>39.616722699999997</v>
      </c>
      <c r="P388" s="334">
        <v>40.922997899999999</v>
      </c>
      <c r="Q388" s="228">
        <f t="shared" si="36"/>
        <v>1.0329728233678452</v>
      </c>
      <c r="R388" s="344">
        <f t="shared" si="37"/>
        <v>0.22397011931806543</v>
      </c>
      <c r="S388" s="344">
        <f t="shared" si="38"/>
        <v>0.19838222313416998</v>
      </c>
      <c r="T388" s="228">
        <v>1</v>
      </c>
      <c r="U388" s="228"/>
    </row>
    <row r="389" spans="1:21" ht="15" customHeight="1" x14ac:dyDescent="0.25">
      <c r="A389" s="186">
        <v>386</v>
      </c>
      <c r="B389" s="185" t="s">
        <v>483</v>
      </c>
      <c r="C389" s="185" t="s">
        <v>972</v>
      </c>
      <c r="D389" s="185" t="s">
        <v>1833</v>
      </c>
      <c r="E389" s="185" t="s">
        <v>1772</v>
      </c>
      <c r="F389" s="184" t="s">
        <v>1633</v>
      </c>
      <c r="G389" s="184" t="s">
        <v>1914</v>
      </c>
      <c r="H389" s="7" t="s">
        <v>1915</v>
      </c>
      <c r="I389" s="7" t="s">
        <v>824</v>
      </c>
      <c r="J389" s="228" t="s">
        <v>803</v>
      </c>
      <c r="K389" s="334">
        <v>0</v>
      </c>
      <c r="L389" s="334">
        <v>0.74005500000000002</v>
      </c>
      <c r="M389" s="334">
        <v>0.46714660999999996</v>
      </c>
      <c r="N389" s="344">
        <f t="shared" si="39"/>
        <v>0.63123228678949528</v>
      </c>
      <c r="O389" s="334">
        <v>22.930724700000003</v>
      </c>
      <c r="P389" s="334">
        <v>21.270564399999998</v>
      </c>
      <c r="Q389" s="228">
        <f t="shared" si="36"/>
        <v>0.92760105396930592</v>
      </c>
      <c r="R389" s="344">
        <f t="shared" si="37"/>
        <v>0.36876771321050472</v>
      </c>
      <c r="S389" s="344">
        <f t="shared" si="38"/>
        <v>0.41446826547460902</v>
      </c>
      <c r="T389" s="228">
        <v>1</v>
      </c>
      <c r="U389" s="228"/>
    </row>
    <row r="390" spans="1:21" ht="15" customHeight="1" x14ac:dyDescent="0.25">
      <c r="A390" s="186">
        <v>387</v>
      </c>
      <c r="B390" s="185" t="s">
        <v>483</v>
      </c>
      <c r="C390" s="185" t="s">
        <v>972</v>
      </c>
      <c r="D390" s="185" t="s">
        <v>1833</v>
      </c>
      <c r="E390" s="185" t="s">
        <v>1772</v>
      </c>
      <c r="F390" s="184" t="s">
        <v>1628</v>
      </c>
      <c r="G390" s="184">
        <v>461112603</v>
      </c>
      <c r="H390" s="7" t="s">
        <v>1225</v>
      </c>
      <c r="I390" s="7" t="s">
        <v>824</v>
      </c>
      <c r="J390" s="228" t="s">
        <v>803</v>
      </c>
      <c r="K390" s="334">
        <v>0</v>
      </c>
      <c r="L390" s="334">
        <v>1.4602649999999999</v>
      </c>
      <c r="M390" s="334">
        <v>1.13698915</v>
      </c>
      <c r="N390" s="344">
        <f t="shared" si="39"/>
        <v>0.7786183672141701</v>
      </c>
      <c r="O390" s="334">
        <v>59.145968200000006</v>
      </c>
      <c r="P390" s="334">
        <v>54.818935799999998</v>
      </c>
      <c r="Q390" s="228">
        <f t="shared" si="36"/>
        <v>0.92684146474078677</v>
      </c>
      <c r="R390" s="344">
        <f t="shared" si="37"/>
        <v>0.2213816327858299</v>
      </c>
      <c r="S390" s="344">
        <f t="shared" si="38"/>
        <v>0.27834421205713877</v>
      </c>
      <c r="T390" s="228">
        <v>1</v>
      </c>
      <c r="U390" s="228"/>
    </row>
    <row r="391" spans="1:21" ht="15" customHeight="1" x14ac:dyDescent="0.25">
      <c r="A391" s="186">
        <v>388</v>
      </c>
      <c r="B391" s="185" t="s">
        <v>483</v>
      </c>
      <c r="C391" s="185" t="s">
        <v>972</v>
      </c>
      <c r="D391" s="185" t="s">
        <v>1833</v>
      </c>
      <c r="E391" s="185" t="s">
        <v>1772</v>
      </c>
      <c r="F391" s="184" t="s">
        <v>987</v>
      </c>
      <c r="G391" s="184">
        <v>461112502</v>
      </c>
      <c r="H391" s="7" t="s">
        <v>987</v>
      </c>
      <c r="I391" s="7" t="s">
        <v>825</v>
      </c>
      <c r="J391" s="228" t="s">
        <v>803</v>
      </c>
      <c r="K391" s="334">
        <v>0</v>
      </c>
      <c r="L391" s="334">
        <v>1.47804</v>
      </c>
      <c r="M391" s="334">
        <v>0.85936390000000007</v>
      </c>
      <c r="N391" s="344">
        <f t="shared" si="39"/>
        <v>0.58142127411978028</v>
      </c>
      <c r="O391" s="334">
        <v>42.777630000000002</v>
      </c>
      <c r="P391" s="334">
        <v>35.271515699999995</v>
      </c>
      <c r="Q391" s="228">
        <f t="shared" si="36"/>
        <v>0.82453178682409456</v>
      </c>
      <c r="R391" s="344">
        <f t="shared" si="37"/>
        <v>0.41857872588021972</v>
      </c>
      <c r="S391" s="344">
        <f t="shared" si="38"/>
        <v>0.52059967795247586</v>
      </c>
      <c r="T391" s="228">
        <v>1</v>
      </c>
      <c r="U391" s="228"/>
    </row>
    <row r="392" spans="1:21" ht="15" customHeight="1" x14ac:dyDescent="0.25">
      <c r="A392" s="186">
        <v>389</v>
      </c>
      <c r="B392" s="185" t="s">
        <v>483</v>
      </c>
      <c r="C392" s="185" t="s">
        <v>972</v>
      </c>
      <c r="D392" s="185" t="s">
        <v>1833</v>
      </c>
      <c r="E392" s="185" t="s">
        <v>1772</v>
      </c>
      <c r="F392" s="184" t="s">
        <v>1629</v>
      </c>
      <c r="G392" s="184">
        <v>461112701</v>
      </c>
      <c r="H392" s="7" t="s">
        <v>988</v>
      </c>
      <c r="I392" s="7" t="s">
        <v>824</v>
      </c>
      <c r="J392" s="228" t="s">
        <v>803</v>
      </c>
      <c r="K392" s="334">
        <v>0</v>
      </c>
      <c r="L392" s="334">
        <v>0.86775000000000002</v>
      </c>
      <c r="M392" s="334">
        <v>0.51082190999999999</v>
      </c>
      <c r="N392" s="344">
        <f t="shared" si="39"/>
        <v>0.58867405358686253</v>
      </c>
      <c r="O392" s="334">
        <v>21.6894837</v>
      </c>
      <c r="P392" s="334">
        <v>22.993715999999999</v>
      </c>
      <c r="Q392" s="228">
        <f t="shared" si="36"/>
        <v>1.0601320122709974</v>
      </c>
      <c r="R392" s="344">
        <f t="shared" si="37"/>
        <v>0.41132594641313747</v>
      </c>
      <c r="S392" s="344">
        <f t="shared" si="38"/>
        <v>0.37592779099923446</v>
      </c>
      <c r="T392" s="228">
        <v>1</v>
      </c>
      <c r="U392" s="228"/>
    </row>
    <row r="393" spans="1:21" ht="15" customHeight="1" x14ac:dyDescent="0.25">
      <c r="A393" s="186">
        <v>390</v>
      </c>
      <c r="B393" s="185" t="s">
        <v>483</v>
      </c>
      <c r="C393" s="185" t="s">
        <v>972</v>
      </c>
      <c r="D393" s="185" t="s">
        <v>1833</v>
      </c>
      <c r="E393" s="185" t="s">
        <v>1772</v>
      </c>
      <c r="F393" s="184" t="s">
        <v>1629</v>
      </c>
      <c r="G393" s="184">
        <v>461112702</v>
      </c>
      <c r="H393" s="7" t="s">
        <v>989</v>
      </c>
      <c r="I393" s="7" t="s">
        <v>824</v>
      </c>
      <c r="J393" s="228" t="s">
        <v>803</v>
      </c>
      <c r="K393" s="334">
        <v>0</v>
      </c>
      <c r="L393" s="334">
        <v>1.60602</v>
      </c>
      <c r="M393" s="334">
        <v>0.86999371999999997</v>
      </c>
      <c r="N393" s="344">
        <f t="shared" si="39"/>
        <v>0.54170789902990002</v>
      </c>
      <c r="O393" s="334">
        <v>49.366694000000003</v>
      </c>
      <c r="P393" s="334">
        <v>41.138212099999997</v>
      </c>
      <c r="Q393" s="228">
        <f t="shared" si="36"/>
        <v>0.83331916251065941</v>
      </c>
      <c r="R393" s="344">
        <f t="shared" si="37"/>
        <v>0.45829210097009998</v>
      </c>
      <c r="S393" s="344">
        <f t="shared" si="38"/>
        <v>0.5485844272549949</v>
      </c>
      <c r="T393" s="228">
        <v>1</v>
      </c>
      <c r="U393" s="228"/>
    </row>
    <row r="394" spans="1:21" ht="15" customHeight="1" x14ac:dyDescent="0.25">
      <c r="A394" s="186">
        <v>391</v>
      </c>
      <c r="B394" s="185" t="s">
        <v>483</v>
      </c>
      <c r="C394" s="185" t="s">
        <v>972</v>
      </c>
      <c r="D394" s="185" t="s">
        <v>1833</v>
      </c>
      <c r="E394" s="185" t="s">
        <v>1772</v>
      </c>
      <c r="F394" s="184" t="s">
        <v>1630</v>
      </c>
      <c r="G394" s="184">
        <v>461113301</v>
      </c>
      <c r="H394" s="7" t="s">
        <v>1157</v>
      </c>
      <c r="I394" s="7" t="s">
        <v>825</v>
      </c>
      <c r="J394" s="228" t="s">
        <v>803</v>
      </c>
      <c r="K394" s="334">
        <v>0</v>
      </c>
      <c r="L394" s="334">
        <v>4.58</v>
      </c>
      <c r="M394" s="334">
        <v>3.7958698700000002</v>
      </c>
      <c r="N394" s="344">
        <f t="shared" si="39"/>
        <v>0.82879254803493452</v>
      </c>
      <c r="O394" s="334">
        <v>217.70651570000001</v>
      </c>
      <c r="P394" s="334">
        <v>184.27689340000001</v>
      </c>
      <c r="Q394" s="228">
        <f t="shared" si="36"/>
        <v>0.8464463858947332</v>
      </c>
      <c r="R394" s="344">
        <f t="shared" si="37"/>
        <v>0.17120745196506548</v>
      </c>
      <c r="S394" s="344">
        <f t="shared" si="38"/>
        <v>0.29847154305934265</v>
      </c>
      <c r="T394" s="228">
        <v>1</v>
      </c>
      <c r="U394" s="228"/>
    </row>
    <row r="395" spans="1:21" ht="15" customHeight="1" x14ac:dyDescent="0.25">
      <c r="A395" s="186">
        <v>392</v>
      </c>
      <c r="B395" s="185" t="s">
        <v>483</v>
      </c>
      <c r="C395" s="185" t="s">
        <v>972</v>
      </c>
      <c r="D395" s="185" t="s">
        <v>1833</v>
      </c>
      <c r="E395" s="185" t="s">
        <v>1772</v>
      </c>
      <c r="F395" s="184" t="s">
        <v>1630</v>
      </c>
      <c r="G395" s="184">
        <v>461113302</v>
      </c>
      <c r="H395" s="7" t="s">
        <v>984</v>
      </c>
      <c r="I395" s="7" t="s">
        <v>825</v>
      </c>
      <c r="J395" s="228" t="s">
        <v>803</v>
      </c>
      <c r="K395" s="334">
        <v>0</v>
      </c>
      <c r="L395" s="334">
        <v>1.90744</v>
      </c>
      <c r="M395" s="334">
        <v>1.21594618</v>
      </c>
      <c r="N395" s="344">
        <f t="shared" si="39"/>
        <v>0.63747545401165961</v>
      </c>
      <c r="O395" s="334">
        <v>63.827039299999996</v>
      </c>
      <c r="P395" s="334">
        <v>53.745123099999994</v>
      </c>
      <c r="Q395" s="228">
        <f t="shared" ref="Q395:Q441" si="40">P395/O395</f>
        <v>0.84204317933951223</v>
      </c>
      <c r="R395" s="344">
        <f t="shared" ref="R395:R441" si="41">1-N395</f>
        <v>0.36252454598834039</v>
      </c>
      <c r="S395" s="344">
        <f t="shared" ref="S395:S441" si="42">1-N395*Q395</f>
        <v>0.46321814195312316</v>
      </c>
      <c r="T395" s="228">
        <v>1</v>
      </c>
      <c r="U395" s="228"/>
    </row>
    <row r="396" spans="1:21" ht="15" customHeight="1" x14ac:dyDescent="0.25">
      <c r="A396" s="186">
        <v>393</v>
      </c>
      <c r="B396" s="185" t="s">
        <v>483</v>
      </c>
      <c r="C396" s="185" t="s">
        <v>972</v>
      </c>
      <c r="D396" s="185" t="s">
        <v>1833</v>
      </c>
      <c r="E396" s="185" t="s">
        <v>1772</v>
      </c>
      <c r="F396" s="184" t="s">
        <v>1632</v>
      </c>
      <c r="G396" s="184" t="s">
        <v>1455</v>
      </c>
      <c r="H396" s="7" t="s">
        <v>983</v>
      </c>
      <c r="I396" s="7" t="s">
        <v>824</v>
      </c>
      <c r="J396" s="228" t="s">
        <v>803</v>
      </c>
      <c r="K396" s="334">
        <v>0</v>
      </c>
      <c r="L396" s="334">
        <v>2.8094700000000001</v>
      </c>
      <c r="M396" s="334">
        <v>2.0376241200000003</v>
      </c>
      <c r="N396" s="344">
        <f t="shared" si="39"/>
        <v>0.72526993347499713</v>
      </c>
      <c r="O396" s="334">
        <v>101.84036300000001</v>
      </c>
      <c r="P396" s="334">
        <v>91.176389499999999</v>
      </c>
      <c r="Q396" s="228">
        <f t="shared" si="40"/>
        <v>0.89528735772475587</v>
      </c>
      <c r="R396" s="344">
        <f t="shared" si="41"/>
        <v>0.27473006652500287</v>
      </c>
      <c r="S396" s="344">
        <f t="shared" si="42"/>
        <v>0.3506749976219603</v>
      </c>
      <c r="T396" s="228">
        <v>1</v>
      </c>
      <c r="U396" s="228"/>
    </row>
    <row r="397" spans="1:21" ht="15" customHeight="1" x14ac:dyDescent="0.25">
      <c r="A397" s="186">
        <v>394</v>
      </c>
      <c r="B397" s="185" t="s">
        <v>483</v>
      </c>
      <c r="C397" s="185" t="s">
        <v>972</v>
      </c>
      <c r="D397" s="185" t="s">
        <v>1833</v>
      </c>
      <c r="E397" s="185" t="s">
        <v>1772</v>
      </c>
      <c r="F397" s="184" t="s">
        <v>1631</v>
      </c>
      <c r="G397" s="184">
        <v>461113801</v>
      </c>
      <c r="H397" s="7" t="s">
        <v>1159</v>
      </c>
      <c r="I397" s="7" t="s">
        <v>824</v>
      </c>
      <c r="J397" s="228" t="s">
        <v>803</v>
      </c>
      <c r="K397" s="334">
        <v>0</v>
      </c>
      <c r="L397" s="334">
        <v>0.65156999999999998</v>
      </c>
      <c r="M397" s="334">
        <v>0.40578531000000001</v>
      </c>
      <c r="N397" s="344">
        <f t="shared" si="39"/>
        <v>0.62278083705511311</v>
      </c>
      <c r="O397" s="334">
        <v>20.591428700000002</v>
      </c>
      <c r="P397" s="334">
        <v>18.030399599999999</v>
      </c>
      <c r="Q397" s="228">
        <f t="shared" si="40"/>
        <v>0.87562644936822653</v>
      </c>
      <c r="R397" s="344">
        <f t="shared" si="41"/>
        <v>0.37721916294488689</v>
      </c>
      <c r="S397" s="344">
        <f t="shared" si="42"/>
        <v>0.45467662691485922</v>
      </c>
      <c r="T397" s="228">
        <v>1</v>
      </c>
      <c r="U397" s="228"/>
    </row>
    <row r="398" spans="1:21" ht="15" customHeight="1" x14ac:dyDescent="0.25">
      <c r="A398" s="186">
        <v>395</v>
      </c>
      <c r="B398" s="185" t="s">
        <v>483</v>
      </c>
      <c r="C398" s="185" t="s">
        <v>972</v>
      </c>
      <c r="D398" s="185" t="s">
        <v>1833</v>
      </c>
      <c r="E398" s="185" t="s">
        <v>1772</v>
      </c>
      <c r="F398" s="184" t="s">
        <v>1631</v>
      </c>
      <c r="G398" s="184">
        <v>461113802</v>
      </c>
      <c r="H398" s="7" t="s">
        <v>990</v>
      </c>
      <c r="I398" s="7" t="s">
        <v>824</v>
      </c>
      <c r="J398" s="228" t="s">
        <v>803</v>
      </c>
      <c r="K398" s="334">
        <v>0</v>
      </c>
      <c r="L398" s="334">
        <v>0.53712000000000004</v>
      </c>
      <c r="M398" s="334">
        <v>0.50637103000000006</v>
      </c>
      <c r="N398" s="344">
        <f t="shared" si="39"/>
        <v>0.94275214104855531</v>
      </c>
      <c r="O398" s="334">
        <v>27.859996499999998</v>
      </c>
      <c r="P398" s="334">
        <v>25.263794799999999</v>
      </c>
      <c r="Q398" s="228">
        <f t="shared" si="40"/>
        <v>0.90681256187523218</v>
      </c>
      <c r="R398" s="344">
        <f t="shared" si="41"/>
        <v>5.7247858951444686E-2</v>
      </c>
      <c r="S398" s="344">
        <f t="shared" si="42"/>
        <v>0.14510051576239935</v>
      </c>
      <c r="T398" s="228">
        <v>1</v>
      </c>
      <c r="U398" s="228"/>
    </row>
    <row r="399" spans="1:21" ht="15" customHeight="1" x14ac:dyDescent="0.25">
      <c r="A399" s="186">
        <v>396</v>
      </c>
      <c r="B399" s="185" t="s">
        <v>483</v>
      </c>
      <c r="C399" s="185" t="s">
        <v>972</v>
      </c>
      <c r="D399" s="185" t="s">
        <v>1833</v>
      </c>
      <c r="E399" s="185" t="s">
        <v>1772</v>
      </c>
      <c r="F399" s="184" t="s">
        <v>1632</v>
      </c>
      <c r="G399" s="184" t="s">
        <v>1917</v>
      </c>
      <c r="H399" s="7" t="s">
        <v>1161</v>
      </c>
      <c r="I399" s="7" t="s">
        <v>824</v>
      </c>
      <c r="J399" s="228" t="s">
        <v>803</v>
      </c>
      <c r="K399" s="334">
        <v>0</v>
      </c>
      <c r="L399" s="334">
        <v>1.6988190000000001</v>
      </c>
      <c r="M399" s="334">
        <v>0.82342878000000008</v>
      </c>
      <c r="N399" s="344">
        <f t="shared" si="39"/>
        <v>0.484706599113855</v>
      </c>
      <c r="O399" s="334">
        <v>40.785799500000003</v>
      </c>
      <c r="P399" s="334">
        <v>35.367256300000001</v>
      </c>
      <c r="Q399" s="228">
        <f t="shared" si="40"/>
        <v>0.86714632871178599</v>
      </c>
      <c r="R399" s="344">
        <f t="shared" si="41"/>
        <v>0.51529340088614495</v>
      </c>
      <c r="S399" s="344">
        <f t="shared" si="42"/>
        <v>0.57968845207604525</v>
      </c>
      <c r="T399" s="228">
        <v>1</v>
      </c>
      <c r="U399" s="228"/>
    </row>
    <row r="400" spans="1:21" ht="15" customHeight="1" x14ac:dyDescent="0.25">
      <c r="A400" s="186">
        <v>397</v>
      </c>
      <c r="B400" s="185" t="s">
        <v>483</v>
      </c>
      <c r="C400" s="185" t="s">
        <v>972</v>
      </c>
      <c r="D400" s="185" t="s">
        <v>1833</v>
      </c>
      <c r="E400" s="185" t="s">
        <v>1773</v>
      </c>
      <c r="F400" s="184" t="s">
        <v>978</v>
      </c>
      <c r="G400" s="184">
        <v>461121201</v>
      </c>
      <c r="H400" s="7" t="s">
        <v>1163</v>
      </c>
      <c r="I400" s="7" t="s">
        <v>824</v>
      </c>
      <c r="J400" s="228" t="s">
        <v>803</v>
      </c>
      <c r="K400" s="334">
        <v>0</v>
      </c>
      <c r="L400" s="334">
        <v>2.1810480000000001</v>
      </c>
      <c r="M400" s="334">
        <v>1.4363025900000002</v>
      </c>
      <c r="N400" s="344">
        <f t="shared" si="39"/>
        <v>0.65853781759961272</v>
      </c>
      <c r="O400" s="334">
        <v>80.825174400000009</v>
      </c>
      <c r="P400" s="334">
        <v>72.791611500000002</v>
      </c>
      <c r="Q400" s="228">
        <f t="shared" si="40"/>
        <v>0.90060568431015964</v>
      </c>
      <c r="R400" s="344">
        <f t="shared" si="41"/>
        <v>0.34146218240038728</v>
      </c>
      <c r="S400" s="344">
        <f t="shared" si="42"/>
        <v>0.40691709813658172</v>
      </c>
      <c r="T400" s="228">
        <v>1</v>
      </c>
      <c r="U400" s="228"/>
    </row>
    <row r="401" spans="1:21" ht="15" customHeight="1" x14ac:dyDescent="0.25">
      <c r="A401" s="186">
        <v>398</v>
      </c>
      <c r="B401" s="185" t="s">
        <v>483</v>
      </c>
      <c r="C401" s="185" t="s">
        <v>972</v>
      </c>
      <c r="D401" s="185" t="s">
        <v>1833</v>
      </c>
      <c r="E401" s="185" t="s">
        <v>1773</v>
      </c>
      <c r="F401" s="184" t="s">
        <v>978</v>
      </c>
      <c r="G401" s="184">
        <v>461121203</v>
      </c>
      <c r="H401" s="7" t="s">
        <v>1635</v>
      </c>
      <c r="I401" s="7" t="s">
        <v>825</v>
      </c>
      <c r="J401" s="228" t="s">
        <v>803</v>
      </c>
      <c r="K401" s="334">
        <v>0</v>
      </c>
      <c r="L401" s="334">
        <v>0.76377899999999999</v>
      </c>
      <c r="M401" s="334">
        <v>0.59774837000000003</v>
      </c>
      <c r="N401" s="344">
        <f t="shared" si="39"/>
        <v>0.78261954046916715</v>
      </c>
      <c r="O401" s="334">
        <v>29.329154199999998</v>
      </c>
      <c r="P401" s="334">
        <v>30.643177000000001</v>
      </c>
      <c r="Q401" s="228">
        <f t="shared" si="40"/>
        <v>1.0448026148670868</v>
      </c>
      <c r="R401" s="344">
        <f t="shared" si="41"/>
        <v>0.21738045953083285</v>
      </c>
      <c r="S401" s="344">
        <f t="shared" si="42"/>
        <v>0.18231705767173634</v>
      </c>
      <c r="T401" s="228">
        <v>1</v>
      </c>
      <c r="U401" s="228"/>
    </row>
    <row r="402" spans="1:21" ht="15" customHeight="1" x14ac:dyDescent="0.25">
      <c r="A402" s="186">
        <v>399</v>
      </c>
      <c r="B402" s="185" t="s">
        <v>483</v>
      </c>
      <c r="C402" s="185" t="s">
        <v>972</v>
      </c>
      <c r="D402" s="185" t="s">
        <v>1833</v>
      </c>
      <c r="E402" s="185" t="s">
        <v>1773</v>
      </c>
      <c r="F402" s="184" t="s">
        <v>978</v>
      </c>
      <c r="G402" s="184">
        <v>461121204</v>
      </c>
      <c r="H402" s="7" t="s">
        <v>1918</v>
      </c>
      <c r="I402" s="7" t="s">
        <v>824</v>
      </c>
      <c r="J402" s="228" t="s">
        <v>803</v>
      </c>
      <c r="K402" s="334">
        <v>0</v>
      </c>
      <c r="L402" s="334">
        <v>1.202494</v>
      </c>
      <c r="M402" s="334">
        <v>0.53638232999999991</v>
      </c>
      <c r="N402" s="344">
        <f t="shared" si="39"/>
        <v>0.44605821733829853</v>
      </c>
      <c r="O402" s="334">
        <v>22.368537200000002</v>
      </c>
      <c r="P402" s="334">
        <v>24.082008900000002</v>
      </c>
      <c r="Q402" s="228">
        <f t="shared" si="40"/>
        <v>1.0766018664823553</v>
      </c>
      <c r="R402" s="344">
        <f t="shared" si="41"/>
        <v>0.55394178266170147</v>
      </c>
      <c r="S402" s="344">
        <f t="shared" si="42"/>
        <v>0.51977289065379573</v>
      </c>
      <c r="T402" s="228">
        <v>1</v>
      </c>
      <c r="U402" s="228"/>
    </row>
    <row r="403" spans="1:21" ht="15" customHeight="1" x14ac:dyDescent="0.25">
      <c r="A403" s="186">
        <v>400</v>
      </c>
      <c r="B403" s="185" t="s">
        <v>483</v>
      </c>
      <c r="C403" s="185" t="s">
        <v>972</v>
      </c>
      <c r="D403" s="185" t="s">
        <v>1833</v>
      </c>
      <c r="E403" s="185" t="s">
        <v>1773</v>
      </c>
      <c r="F403" s="184" t="s">
        <v>1919</v>
      </c>
      <c r="G403" s="184">
        <v>461121502</v>
      </c>
      <c r="H403" s="7" t="s">
        <v>977</v>
      </c>
      <c r="I403" s="7" t="s">
        <v>824</v>
      </c>
      <c r="J403" s="228" t="s">
        <v>803</v>
      </c>
      <c r="K403" s="334">
        <v>0</v>
      </c>
      <c r="L403" s="334">
        <v>1.8104</v>
      </c>
      <c r="M403" s="334">
        <v>1.41465383</v>
      </c>
      <c r="N403" s="344">
        <f t="shared" si="39"/>
        <v>0.78140401568714091</v>
      </c>
      <c r="O403" s="334">
        <v>61.9360614</v>
      </c>
      <c r="P403" s="334">
        <v>61.345014299999995</v>
      </c>
      <c r="Q403" s="228">
        <f t="shared" si="40"/>
        <v>0.99045714101542781</v>
      </c>
      <c r="R403" s="344">
        <f t="shared" si="41"/>
        <v>0.21859598431285909</v>
      </c>
      <c r="S403" s="344">
        <f t="shared" si="42"/>
        <v>0.22605281264453991</v>
      </c>
      <c r="T403" s="228">
        <v>1</v>
      </c>
      <c r="U403" s="228"/>
    </row>
    <row r="404" spans="1:21" ht="15" customHeight="1" x14ac:dyDescent="0.25">
      <c r="A404" s="186">
        <v>401</v>
      </c>
      <c r="B404" s="185" t="s">
        <v>483</v>
      </c>
      <c r="C404" s="185" t="s">
        <v>972</v>
      </c>
      <c r="D404" s="185" t="s">
        <v>1833</v>
      </c>
      <c r="E404" s="185" t="s">
        <v>1773</v>
      </c>
      <c r="F404" s="184" t="s">
        <v>1636</v>
      </c>
      <c r="G404" s="184">
        <v>461122104</v>
      </c>
      <c r="H404" s="7" t="s">
        <v>1535</v>
      </c>
      <c r="I404" s="7" t="s">
        <v>824</v>
      </c>
      <c r="J404" s="228" t="s">
        <v>803</v>
      </c>
      <c r="K404" s="334">
        <v>0</v>
      </c>
      <c r="L404" s="334">
        <v>0.28684799999999999</v>
      </c>
      <c r="M404" s="334">
        <v>0.28684799999999999</v>
      </c>
      <c r="N404" s="344">
        <f t="shared" si="39"/>
        <v>1</v>
      </c>
      <c r="O404" s="334">
        <v>20.168995900000002</v>
      </c>
      <c r="P404" s="334">
        <v>19.65616</v>
      </c>
      <c r="Q404" s="228">
        <f t="shared" si="40"/>
        <v>0.97457305745200717</v>
      </c>
      <c r="R404" s="344">
        <f t="shared" si="41"/>
        <v>0</v>
      </c>
      <c r="S404" s="344">
        <f t="shared" si="42"/>
        <v>2.5426942547992826E-2</v>
      </c>
      <c r="T404" s="228">
        <v>1</v>
      </c>
      <c r="U404" s="228"/>
    </row>
    <row r="405" spans="1:21" ht="15" customHeight="1" x14ac:dyDescent="0.25">
      <c r="A405" s="186">
        <v>402</v>
      </c>
      <c r="B405" s="185" t="s">
        <v>483</v>
      </c>
      <c r="C405" s="185" t="s">
        <v>972</v>
      </c>
      <c r="D405" s="185" t="s">
        <v>1833</v>
      </c>
      <c r="E405" s="185" t="s">
        <v>1773</v>
      </c>
      <c r="F405" s="184" t="s">
        <v>1637</v>
      </c>
      <c r="G405" s="184">
        <v>461122301</v>
      </c>
      <c r="H405" s="7" t="s">
        <v>979</v>
      </c>
      <c r="I405" s="7" t="s">
        <v>824</v>
      </c>
      <c r="J405" s="228" t="s">
        <v>803</v>
      </c>
      <c r="K405" s="334">
        <v>0</v>
      </c>
      <c r="L405" s="334">
        <v>1.3320000000000001</v>
      </c>
      <c r="M405" s="334">
        <v>1.1729342300000001</v>
      </c>
      <c r="N405" s="344">
        <f t="shared" si="39"/>
        <v>0.88058125375375373</v>
      </c>
      <c r="O405" s="334">
        <v>59.779046900000004</v>
      </c>
      <c r="P405" s="334">
        <v>51.5616901</v>
      </c>
      <c r="Q405" s="228">
        <f t="shared" si="40"/>
        <v>0.86253784183367421</v>
      </c>
      <c r="R405" s="344">
        <f t="shared" si="41"/>
        <v>0.11941874624624627</v>
      </c>
      <c r="S405" s="344">
        <f t="shared" si="42"/>
        <v>0.24046534582804624</v>
      </c>
      <c r="T405" s="228">
        <v>1</v>
      </c>
      <c r="U405" s="228"/>
    </row>
    <row r="406" spans="1:21" ht="15" customHeight="1" x14ac:dyDescent="0.25">
      <c r="A406" s="186">
        <v>403</v>
      </c>
      <c r="B406" s="185" t="s">
        <v>483</v>
      </c>
      <c r="C406" s="185" t="s">
        <v>972</v>
      </c>
      <c r="D406" s="185" t="s">
        <v>1833</v>
      </c>
      <c r="E406" s="185" t="s">
        <v>1773</v>
      </c>
      <c r="F406" s="184" t="s">
        <v>1636</v>
      </c>
      <c r="G406" s="184">
        <v>461122103</v>
      </c>
      <c r="H406" s="7" t="s">
        <v>975</v>
      </c>
      <c r="I406" s="7" t="s">
        <v>824</v>
      </c>
      <c r="J406" s="228" t="s">
        <v>803</v>
      </c>
      <c r="K406" s="334">
        <v>0</v>
      </c>
      <c r="L406" s="334">
        <v>0.26362000000000002</v>
      </c>
      <c r="M406" s="334">
        <v>0.19633600000000001</v>
      </c>
      <c r="N406" s="344">
        <f t="shared" si="39"/>
        <v>0.74476898566117899</v>
      </c>
      <c r="O406" s="334">
        <v>7.1790317000000003</v>
      </c>
      <c r="P406" s="334">
        <v>8.2076475999999996</v>
      </c>
      <c r="Q406" s="228">
        <f t="shared" si="40"/>
        <v>1.1432805903336518</v>
      </c>
      <c r="R406" s="344">
        <f t="shared" si="41"/>
        <v>0.25523101433882101</v>
      </c>
      <c r="S406" s="344">
        <f t="shared" si="42"/>
        <v>0.14852007441109216</v>
      </c>
      <c r="T406" s="228">
        <v>1</v>
      </c>
      <c r="U406" s="228"/>
    </row>
    <row r="407" spans="1:21" ht="15" customHeight="1" x14ac:dyDescent="0.25">
      <c r="A407" s="186">
        <v>404</v>
      </c>
      <c r="B407" s="185" t="s">
        <v>483</v>
      </c>
      <c r="C407" s="185" t="s">
        <v>972</v>
      </c>
      <c r="D407" s="185" t="s">
        <v>1833</v>
      </c>
      <c r="E407" s="185" t="s">
        <v>1773</v>
      </c>
      <c r="F407" s="184" t="s">
        <v>1636</v>
      </c>
      <c r="G407" s="184">
        <v>461122101</v>
      </c>
      <c r="H407" s="7" t="s">
        <v>1160</v>
      </c>
      <c r="I407" s="7" t="s">
        <v>824</v>
      </c>
      <c r="J407" s="228" t="s">
        <v>803</v>
      </c>
      <c r="K407" s="334">
        <v>0</v>
      </c>
      <c r="L407" s="334">
        <v>0.89688000000000001</v>
      </c>
      <c r="M407" s="334">
        <v>0.61114000999999996</v>
      </c>
      <c r="N407" s="344">
        <f t="shared" si="39"/>
        <v>0.68140666532869498</v>
      </c>
      <c r="O407" s="334">
        <v>34.2702223</v>
      </c>
      <c r="P407" s="334">
        <v>34.974613500000004</v>
      </c>
      <c r="Q407" s="228">
        <f t="shared" si="40"/>
        <v>1.0205540306635246</v>
      </c>
      <c r="R407" s="344">
        <f t="shared" si="41"/>
        <v>0.31859333467130502</v>
      </c>
      <c r="S407" s="344">
        <f t="shared" si="42"/>
        <v>0.30458768117780899</v>
      </c>
      <c r="T407" s="228">
        <v>1</v>
      </c>
      <c r="U407" s="228"/>
    </row>
    <row r="408" spans="1:21" ht="15" customHeight="1" x14ac:dyDescent="0.25">
      <c r="A408" s="186">
        <v>405</v>
      </c>
      <c r="B408" s="185" t="s">
        <v>483</v>
      </c>
      <c r="C408" s="185" t="s">
        <v>972</v>
      </c>
      <c r="D408" s="185" t="s">
        <v>1833</v>
      </c>
      <c r="E408" s="185" t="s">
        <v>1773</v>
      </c>
      <c r="F408" s="184" t="s">
        <v>1637</v>
      </c>
      <c r="G408" s="184">
        <v>461122306</v>
      </c>
      <c r="H408" s="7" t="s">
        <v>1639</v>
      </c>
      <c r="I408" s="7" t="s">
        <v>824</v>
      </c>
      <c r="J408" s="228" t="s">
        <v>803</v>
      </c>
      <c r="K408" s="334">
        <v>0</v>
      </c>
      <c r="L408" s="334">
        <v>0.13562250000000001</v>
      </c>
      <c r="M408" s="334">
        <v>0.13640927999999999</v>
      </c>
      <c r="N408" s="344">
        <f t="shared" si="39"/>
        <v>1.0058012497926228</v>
      </c>
      <c r="O408" s="334">
        <v>58.415465900000001</v>
      </c>
      <c r="P408" s="334">
        <v>58.373939999999997</v>
      </c>
      <c r="Q408" s="228">
        <f t="shared" si="40"/>
        <v>0.99928912832654471</v>
      </c>
      <c r="R408" s="344">
        <f t="shared" si="41"/>
        <v>-5.8012497926227535E-3</v>
      </c>
      <c r="S408" s="344">
        <f t="shared" si="42"/>
        <v>-5.0862541750191781E-3</v>
      </c>
      <c r="T408" s="228">
        <v>1</v>
      </c>
      <c r="U408" s="228"/>
    </row>
    <row r="409" spans="1:21" ht="15" customHeight="1" x14ac:dyDescent="0.25">
      <c r="A409" s="186">
        <v>406</v>
      </c>
      <c r="B409" s="185" t="s">
        <v>483</v>
      </c>
      <c r="C409" s="185" t="s">
        <v>972</v>
      </c>
      <c r="D409" s="185" t="s">
        <v>1833</v>
      </c>
      <c r="E409" s="185" t="s">
        <v>1773</v>
      </c>
      <c r="F409" s="184" t="s">
        <v>980</v>
      </c>
      <c r="G409" s="184">
        <v>461122403</v>
      </c>
      <c r="H409" s="7" t="s">
        <v>1736</v>
      </c>
      <c r="I409" s="7" t="s">
        <v>824</v>
      </c>
      <c r="J409" s="228" t="s">
        <v>803</v>
      </c>
      <c r="K409" s="334">
        <v>0</v>
      </c>
      <c r="L409" s="334">
        <v>0.84289999999999998</v>
      </c>
      <c r="M409" s="334">
        <v>0.44715713000000001</v>
      </c>
      <c r="N409" s="344">
        <f t="shared" si="39"/>
        <v>0.53049843397793339</v>
      </c>
      <c r="O409" s="334">
        <v>22.578504800000001</v>
      </c>
      <c r="P409" s="334">
        <v>17.512109199999998</v>
      </c>
      <c r="Q409" s="228">
        <f t="shared" si="40"/>
        <v>0.77560978262829861</v>
      </c>
      <c r="R409" s="344">
        <f t="shared" si="41"/>
        <v>0.46950156602206661</v>
      </c>
      <c r="S409" s="344">
        <f t="shared" si="42"/>
        <v>0.58854022493772229</v>
      </c>
      <c r="T409" s="228">
        <v>1</v>
      </c>
      <c r="U409" s="228"/>
    </row>
    <row r="410" spans="1:21" ht="15" customHeight="1" x14ac:dyDescent="0.25">
      <c r="A410" s="186">
        <v>407</v>
      </c>
      <c r="B410" s="185" t="s">
        <v>483</v>
      </c>
      <c r="C410" s="185" t="s">
        <v>972</v>
      </c>
      <c r="D410" s="185" t="s">
        <v>1833</v>
      </c>
      <c r="E410" s="185" t="s">
        <v>1773</v>
      </c>
      <c r="F410" s="184" t="s">
        <v>1637</v>
      </c>
      <c r="G410" s="184">
        <v>461122305</v>
      </c>
      <c r="H410" s="7" t="s">
        <v>1638</v>
      </c>
      <c r="I410" s="7" t="s">
        <v>824</v>
      </c>
      <c r="J410" s="228" t="s">
        <v>803</v>
      </c>
      <c r="K410" s="334">
        <v>0</v>
      </c>
      <c r="L410" s="334">
        <v>0.87912749999999995</v>
      </c>
      <c r="M410" s="334">
        <v>0.83469499999999996</v>
      </c>
      <c r="N410" s="344">
        <f t="shared" si="39"/>
        <v>0.94945841189133551</v>
      </c>
      <c r="O410" s="334">
        <v>9.4125809999999994</v>
      </c>
      <c r="P410" s="334">
        <v>9.0201454000000005</v>
      </c>
      <c r="Q410" s="228">
        <f t="shared" si="40"/>
        <v>0.95830733355707653</v>
      </c>
      <c r="R410" s="344">
        <f t="shared" si="41"/>
        <v>5.0541588108664492E-2</v>
      </c>
      <c r="S410" s="344">
        <f t="shared" si="42"/>
        <v>9.0127040977077799E-2</v>
      </c>
      <c r="T410" s="228">
        <v>1</v>
      </c>
      <c r="U410" s="228"/>
    </row>
    <row r="411" spans="1:21" ht="15" customHeight="1" x14ac:dyDescent="0.25">
      <c r="A411" s="186">
        <v>408</v>
      </c>
      <c r="B411" s="185" t="s">
        <v>483</v>
      </c>
      <c r="C411" s="185" t="s">
        <v>972</v>
      </c>
      <c r="D411" s="185" t="s">
        <v>1833</v>
      </c>
      <c r="E411" s="185" t="s">
        <v>1773</v>
      </c>
      <c r="F411" s="184" t="s">
        <v>1636</v>
      </c>
      <c r="G411" s="184">
        <v>461122102</v>
      </c>
      <c r="H411" s="7" t="s">
        <v>976</v>
      </c>
      <c r="I411" s="7" t="s">
        <v>824</v>
      </c>
      <c r="J411" s="228" t="s">
        <v>803</v>
      </c>
      <c r="K411" s="334">
        <v>0</v>
      </c>
      <c r="L411" s="334">
        <v>0.95669599999999999</v>
      </c>
      <c r="M411" s="334">
        <v>0.60032799999999997</v>
      </c>
      <c r="N411" s="344">
        <f t="shared" si="39"/>
        <v>0.62750131703278778</v>
      </c>
      <c r="O411" s="334">
        <v>28.6673194</v>
      </c>
      <c r="P411" s="334">
        <v>26.7628123</v>
      </c>
      <c r="Q411" s="228">
        <f t="shared" si="40"/>
        <v>0.93356521851847785</v>
      </c>
      <c r="R411" s="344">
        <f t="shared" si="41"/>
        <v>0.37249868296721222</v>
      </c>
      <c r="S411" s="344">
        <f t="shared" si="42"/>
        <v>0.41418659584365281</v>
      </c>
      <c r="T411" s="228">
        <v>1</v>
      </c>
      <c r="U411" s="228"/>
    </row>
    <row r="412" spans="1:21" ht="15" customHeight="1" x14ac:dyDescent="0.25">
      <c r="A412" s="186">
        <v>409</v>
      </c>
      <c r="B412" s="185" t="s">
        <v>483</v>
      </c>
      <c r="C412" s="185" t="s">
        <v>972</v>
      </c>
      <c r="D412" s="185" t="s">
        <v>1833</v>
      </c>
      <c r="E412" s="185" t="s">
        <v>1773</v>
      </c>
      <c r="F412" s="184" t="s">
        <v>980</v>
      </c>
      <c r="G412" s="184">
        <v>461122402</v>
      </c>
      <c r="H412" s="7" t="s">
        <v>981</v>
      </c>
      <c r="I412" s="7" t="s">
        <v>824</v>
      </c>
      <c r="J412" s="228" t="s">
        <v>803</v>
      </c>
      <c r="K412" s="334">
        <v>0</v>
      </c>
      <c r="L412" s="334">
        <v>1.25776</v>
      </c>
      <c r="M412" s="334">
        <v>0.8467160600000001</v>
      </c>
      <c r="N412" s="344">
        <f t="shared" si="39"/>
        <v>0.67319366174786932</v>
      </c>
      <c r="O412" s="334">
        <v>40.715794299999999</v>
      </c>
      <c r="P412" s="334">
        <v>36.103971899999998</v>
      </c>
      <c r="Q412" s="228">
        <f t="shared" si="40"/>
        <v>0.8867313660635131</v>
      </c>
      <c r="R412" s="344">
        <f t="shared" si="41"/>
        <v>0.32680633825213068</v>
      </c>
      <c r="S412" s="344">
        <f t="shared" si="42"/>
        <v>0.40305806469301331</v>
      </c>
      <c r="T412" s="228">
        <v>1</v>
      </c>
      <c r="U412" s="228"/>
    </row>
    <row r="413" spans="1:21" ht="15" customHeight="1" x14ac:dyDescent="0.25">
      <c r="A413" s="186">
        <v>410</v>
      </c>
      <c r="B413" s="185" t="s">
        <v>483</v>
      </c>
      <c r="C413" s="185" t="s">
        <v>972</v>
      </c>
      <c r="D413" s="185" t="s">
        <v>1833</v>
      </c>
      <c r="E413" s="185" t="s">
        <v>1773</v>
      </c>
      <c r="F413" s="184" t="s">
        <v>980</v>
      </c>
      <c r="G413" s="184">
        <v>461122404</v>
      </c>
      <c r="H413" s="7" t="s">
        <v>1920</v>
      </c>
      <c r="I413" s="7" t="s">
        <v>824</v>
      </c>
      <c r="J413" s="228" t="s">
        <v>803</v>
      </c>
      <c r="K413" s="334">
        <v>0</v>
      </c>
      <c r="L413" s="334">
        <v>0.51298500000000002</v>
      </c>
      <c r="M413" s="334">
        <v>0.16878770999999998</v>
      </c>
      <c r="N413" s="344">
        <f t="shared" si="39"/>
        <v>0.32903049796777678</v>
      </c>
      <c r="O413" s="334">
        <v>5.8842261000000002</v>
      </c>
      <c r="P413" s="334">
        <v>7.6162491000000001</v>
      </c>
      <c r="Q413" s="228">
        <f t="shared" si="40"/>
        <v>1.2943501780123643</v>
      </c>
      <c r="R413" s="344">
        <f t="shared" si="41"/>
        <v>0.67096950203222328</v>
      </c>
      <c r="S413" s="344">
        <f t="shared" si="42"/>
        <v>0.57411931638391134</v>
      </c>
      <c r="T413" s="228">
        <v>1</v>
      </c>
      <c r="U413" s="228"/>
    </row>
    <row r="414" spans="1:21" ht="15" customHeight="1" x14ac:dyDescent="0.25">
      <c r="A414" s="186">
        <v>411</v>
      </c>
      <c r="B414" s="185" t="s">
        <v>483</v>
      </c>
      <c r="C414" s="185" t="s">
        <v>972</v>
      </c>
      <c r="D414" s="185" t="s">
        <v>1833</v>
      </c>
      <c r="E414" s="185" t="s">
        <v>1773</v>
      </c>
      <c r="F414" s="184" t="s">
        <v>1637</v>
      </c>
      <c r="G414" s="184">
        <v>461122302</v>
      </c>
      <c r="H414" s="7" t="s">
        <v>1921</v>
      </c>
      <c r="I414" s="7" t="s">
        <v>824</v>
      </c>
      <c r="J414" s="228" t="s">
        <v>803</v>
      </c>
      <c r="K414" s="334">
        <v>0</v>
      </c>
      <c r="L414" s="334">
        <v>1.405065</v>
      </c>
      <c r="M414" s="334">
        <v>0.86450593999999992</v>
      </c>
      <c r="N414" s="344">
        <f t="shared" si="39"/>
        <v>0.61527825403095227</v>
      </c>
      <c r="O414" s="334">
        <v>37.673180299999999</v>
      </c>
      <c r="P414" s="334">
        <v>32.222181599999999</v>
      </c>
      <c r="Q414" s="228">
        <f t="shared" si="40"/>
        <v>0.85530824165646557</v>
      </c>
      <c r="R414" s="344">
        <f t="shared" si="41"/>
        <v>0.38472174596904773</v>
      </c>
      <c r="S414" s="344">
        <f t="shared" si="42"/>
        <v>0.47374743841532607</v>
      </c>
      <c r="T414" s="228">
        <v>1</v>
      </c>
      <c r="U414" s="228"/>
    </row>
    <row r="415" spans="1:21" ht="15" customHeight="1" x14ac:dyDescent="0.25">
      <c r="A415" s="186">
        <v>412</v>
      </c>
      <c r="B415" s="185" t="s">
        <v>483</v>
      </c>
      <c r="C415" s="185" t="s">
        <v>972</v>
      </c>
      <c r="D415" s="185" t="s">
        <v>1833</v>
      </c>
      <c r="E415" s="185" t="s">
        <v>1774</v>
      </c>
      <c r="F415" s="184" t="s">
        <v>1640</v>
      </c>
      <c r="G415" s="184">
        <v>461141102</v>
      </c>
      <c r="H415" s="7" t="s">
        <v>994</v>
      </c>
      <c r="I415" s="7" t="s">
        <v>824</v>
      </c>
      <c r="J415" s="228" t="s">
        <v>803</v>
      </c>
      <c r="K415" s="334">
        <v>0</v>
      </c>
      <c r="L415" s="334">
        <v>2.7970109999999999</v>
      </c>
      <c r="M415" s="334">
        <v>1.9905343200000001</v>
      </c>
      <c r="N415" s="344">
        <f t="shared" ref="N415:N461" si="43">M415/L415</f>
        <v>0.71166481647730384</v>
      </c>
      <c r="O415" s="334">
        <v>95.329237300000003</v>
      </c>
      <c r="P415" s="334">
        <v>91.068763500000003</v>
      </c>
      <c r="Q415" s="228">
        <f t="shared" si="40"/>
        <v>0.95530779516684539</v>
      </c>
      <c r="R415" s="344">
        <f t="shared" si="41"/>
        <v>0.28833518352269616</v>
      </c>
      <c r="S415" s="344">
        <f t="shared" si="42"/>
        <v>0.32014105327324915</v>
      </c>
      <c r="T415" s="228">
        <v>1</v>
      </c>
      <c r="U415" s="228"/>
    </row>
    <row r="416" spans="1:21" ht="15" customHeight="1" x14ac:dyDescent="0.25">
      <c r="A416" s="186">
        <v>413</v>
      </c>
      <c r="B416" s="185" t="s">
        <v>483</v>
      </c>
      <c r="C416" s="185" t="s">
        <v>972</v>
      </c>
      <c r="D416" s="185" t="s">
        <v>1833</v>
      </c>
      <c r="E416" s="185" t="s">
        <v>1774</v>
      </c>
      <c r="F416" s="184" t="s">
        <v>1640</v>
      </c>
      <c r="G416" s="184">
        <v>461141105</v>
      </c>
      <c r="H416" s="7" t="s">
        <v>1162</v>
      </c>
      <c r="I416" s="7" t="s">
        <v>824</v>
      </c>
      <c r="J416" s="228" t="s">
        <v>803</v>
      </c>
      <c r="K416" s="334">
        <v>0</v>
      </c>
      <c r="L416" s="334">
        <v>2.0786760000000002</v>
      </c>
      <c r="M416" s="334">
        <v>1.4273384099999999</v>
      </c>
      <c r="N416" s="344">
        <f t="shared" si="43"/>
        <v>0.68665747331474447</v>
      </c>
      <c r="O416" s="334">
        <v>63.980731300000002</v>
      </c>
      <c r="P416" s="334">
        <v>57.696872300000003</v>
      </c>
      <c r="Q416" s="228">
        <f t="shared" si="40"/>
        <v>0.90178513323745024</v>
      </c>
      <c r="R416" s="344">
        <f t="shared" si="41"/>
        <v>0.31334252668525553</v>
      </c>
      <c r="S416" s="344">
        <f t="shared" si="42"/>
        <v>0.38078249893837224</v>
      </c>
      <c r="T416" s="228">
        <v>1</v>
      </c>
      <c r="U416" s="228"/>
    </row>
    <row r="417" spans="1:21" ht="15" customHeight="1" x14ac:dyDescent="0.25">
      <c r="A417" s="186">
        <v>414</v>
      </c>
      <c r="B417" s="185" t="s">
        <v>483</v>
      </c>
      <c r="C417" s="185" t="s">
        <v>972</v>
      </c>
      <c r="D417" s="185" t="s">
        <v>1833</v>
      </c>
      <c r="E417" s="185" t="s">
        <v>1774</v>
      </c>
      <c r="F417" s="184" t="s">
        <v>1640</v>
      </c>
      <c r="G417" s="184">
        <v>461141103</v>
      </c>
      <c r="H417" s="7" t="s">
        <v>1406</v>
      </c>
      <c r="I417" s="7" t="s">
        <v>824</v>
      </c>
      <c r="J417" s="228" t="s">
        <v>803</v>
      </c>
      <c r="K417" s="334">
        <v>0</v>
      </c>
      <c r="L417" s="334">
        <v>0.51385199999999998</v>
      </c>
      <c r="M417" s="334">
        <v>0.34755724999999998</v>
      </c>
      <c r="N417" s="344">
        <f t="shared" si="43"/>
        <v>0.67637617446268572</v>
      </c>
      <c r="O417" s="334">
        <v>19.9446251</v>
      </c>
      <c r="P417" s="334">
        <v>18.250688799999999</v>
      </c>
      <c r="Q417" s="228">
        <f t="shared" si="40"/>
        <v>0.91506803003281312</v>
      </c>
      <c r="R417" s="344">
        <f t="shared" si="41"/>
        <v>0.32362382553731428</v>
      </c>
      <c r="S417" s="344">
        <f t="shared" si="42"/>
        <v>0.38106978647329981</v>
      </c>
      <c r="T417" s="228">
        <v>1</v>
      </c>
      <c r="U417" s="228"/>
    </row>
    <row r="418" spans="1:21" ht="15" customHeight="1" x14ac:dyDescent="0.25">
      <c r="A418" s="186">
        <v>415</v>
      </c>
      <c r="B418" s="185" t="s">
        <v>483</v>
      </c>
      <c r="C418" s="185" t="s">
        <v>972</v>
      </c>
      <c r="D418" s="185" t="s">
        <v>1833</v>
      </c>
      <c r="E418" s="185" t="s">
        <v>1774</v>
      </c>
      <c r="F418" s="184" t="s">
        <v>1640</v>
      </c>
      <c r="G418" s="184">
        <v>461141101</v>
      </c>
      <c r="H418" s="7" t="s">
        <v>995</v>
      </c>
      <c r="I418" s="7" t="s">
        <v>824</v>
      </c>
      <c r="J418" s="228" t="s">
        <v>803</v>
      </c>
      <c r="K418" s="334">
        <v>0</v>
      </c>
      <c r="L418" s="334">
        <v>3.4298039999999999</v>
      </c>
      <c r="M418" s="334">
        <v>2.0652638799999998</v>
      </c>
      <c r="N418" s="344">
        <f t="shared" si="43"/>
        <v>0.60215215796587795</v>
      </c>
      <c r="O418" s="334">
        <v>107.63395789999998</v>
      </c>
      <c r="P418" s="334">
        <v>96.688025399999987</v>
      </c>
      <c r="Q418" s="228">
        <f t="shared" si="40"/>
        <v>0.89830409739118211</v>
      </c>
      <c r="R418" s="344">
        <f t="shared" si="41"/>
        <v>0.39784784203412205</v>
      </c>
      <c r="S418" s="344">
        <f t="shared" si="42"/>
        <v>0.45908424924630953</v>
      </c>
      <c r="T418" s="228">
        <v>1</v>
      </c>
      <c r="U418" s="228"/>
    </row>
    <row r="419" spans="1:21" ht="15" customHeight="1" x14ac:dyDescent="0.25">
      <c r="A419" s="186">
        <v>416</v>
      </c>
      <c r="B419" s="185" t="s">
        <v>483</v>
      </c>
      <c r="C419" s="185" t="s">
        <v>972</v>
      </c>
      <c r="D419" s="185" t="s">
        <v>1833</v>
      </c>
      <c r="E419" s="185" t="s">
        <v>1774</v>
      </c>
      <c r="F419" s="184" t="s">
        <v>1640</v>
      </c>
      <c r="G419" s="184">
        <v>461141104</v>
      </c>
      <c r="H419" s="7" t="s">
        <v>1165</v>
      </c>
      <c r="I419" s="7" t="s">
        <v>825</v>
      </c>
      <c r="J419" s="228" t="s">
        <v>803</v>
      </c>
      <c r="K419" s="334">
        <v>0</v>
      </c>
      <c r="L419" s="334">
        <v>1.2978749999999999</v>
      </c>
      <c r="M419" s="334">
        <v>1.0585338200000001</v>
      </c>
      <c r="N419" s="344">
        <f t="shared" si="43"/>
        <v>0.81558996051237609</v>
      </c>
      <c r="O419" s="334">
        <v>64.307247400000008</v>
      </c>
      <c r="P419" s="334">
        <v>62.673707999999998</v>
      </c>
      <c r="Q419" s="228">
        <f t="shared" si="40"/>
        <v>0.97459789578864775</v>
      </c>
      <c r="R419" s="344">
        <f t="shared" si="41"/>
        <v>0.18441003948762391</v>
      </c>
      <c r="S419" s="344">
        <f t="shared" si="42"/>
        <v>0.20512774065829198</v>
      </c>
      <c r="T419" s="228">
        <v>1</v>
      </c>
      <c r="U419" s="228"/>
    </row>
    <row r="420" spans="1:21" ht="15" customHeight="1" x14ac:dyDescent="0.25">
      <c r="A420" s="186">
        <v>417</v>
      </c>
      <c r="B420" s="185" t="s">
        <v>483</v>
      </c>
      <c r="C420" s="185" t="s">
        <v>972</v>
      </c>
      <c r="D420" s="185" t="s">
        <v>1833</v>
      </c>
      <c r="E420" s="185" t="s">
        <v>1774</v>
      </c>
      <c r="F420" s="184" t="s">
        <v>1640</v>
      </c>
      <c r="G420" s="184">
        <v>461141107</v>
      </c>
      <c r="H420" s="7" t="s">
        <v>1155</v>
      </c>
      <c r="I420" s="7" t="s">
        <v>824</v>
      </c>
      <c r="J420" s="228" t="s">
        <v>803</v>
      </c>
      <c r="K420" s="334">
        <v>0</v>
      </c>
      <c r="L420" s="334">
        <v>0.38940750000000002</v>
      </c>
      <c r="M420" s="334">
        <v>0.24755835000000001</v>
      </c>
      <c r="N420" s="344">
        <f t="shared" si="43"/>
        <v>0.63573082182546559</v>
      </c>
      <c r="O420" s="334">
        <v>9.8417914</v>
      </c>
      <c r="P420" s="334">
        <v>10.143765</v>
      </c>
      <c r="Q420" s="228">
        <f t="shared" si="40"/>
        <v>1.0306827880948584</v>
      </c>
      <c r="R420" s="344">
        <f t="shared" si="41"/>
        <v>0.36426917817453441</v>
      </c>
      <c r="S420" s="344">
        <f t="shared" si="42"/>
        <v>0.34476318408309348</v>
      </c>
      <c r="T420" s="228">
        <v>1</v>
      </c>
      <c r="U420" s="228"/>
    </row>
    <row r="421" spans="1:21" ht="15" customHeight="1" x14ac:dyDescent="0.25">
      <c r="A421" s="186">
        <v>418</v>
      </c>
      <c r="B421" s="185" t="s">
        <v>483</v>
      </c>
      <c r="C421" s="185" t="s">
        <v>972</v>
      </c>
      <c r="D421" s="185" t="s">
        <v>1834</v>
      </c>
      <c r="E421" s="185" t="s">
        <v>1775</v>
      </c>
      <c r="F421" s="184" t="s">
        <v>1641</v>
      </c>
      <c r="G421" s="184">
        <v>461211205</v>
      </c>
      <c r="H421" s="7" t="s">
        <v>1419</v>
      </c>
      <c r="I421" s="7" t="s">
        <v>825</v>
      </c>
      <c r="J421" s="228" t="s">
        <v>803</v>
      </c>
      <c r="K421" s="334">
        <v>0</v>
      </c>
      <c r="L421" s="334">
        <v>1.6749825</v>
      </c>
      <c r="M421" s="334">
        <v>1.2653280099999999</v>
      </c>
      <c r="N421" s="344">
        <f t="shared" si="43"/>
        <v>0.75542759998985054</v>
      </c>
      <c r="O421" s="334">
        <v>51.829005899999999</v>
      </c>
      <c r="P421" s="334">
        <v>52.010390300000005</v>
      </c>
      <c r="Q421" s="228">
        <f t="shared" si="40"/>
        <v>1.0034996696704925</v>
      </c>
      <c r="R421" s="344">
        <f t="shared" si="41"/>
        <v>0.24457240001014946</v>
      </c>
      <c r="S421" s="344">
        <f t="shared" si="42"/>
        <v>0.24192865295021204</v>
      </c>
      <c r="T421" s="228">
        <v>1</v>
      </c>
      <c r="U421" s="228"/>
    </row>
    <row r="422" spans="1:21" ht="15" customHeight="1" x14ac:dyDescent="0.25">
      <c r="A422" s="186">
        <v>419</v>
      </c>
      <c r="B422" s="185" t="s">
        <v>483</v>
      </c>
      <c r="C422" s="185" t="s">
        <v>972</v>
      </c>
      <c r="D422" s="185" t="s">
        <v>1834</v>
      </c>
      <c r="E422" s="185" t="s">
        <v>1775</v>
      </c>
      <c r="F422" s="184" t="s">
        <v>1641</v>
      </c>
      <c r="G422" s="184">
        <v>461211201</v>
      </c>
      <c r="H422" s="7" t="s">
        <v>1007</v>
      </c>
      <c r="I422" s="7" t="s">
        <v>825</v>
      </c>
      <c r="J422" s="228" t="s">
        <v>803</v>
      </c>
      <c r="K422" s="334">
        <v>0</v>
      </c>
      <c r="L422" s="334">
        <v>1.7063600000000001</v>
      </c>
      <c r="M422" s="334">
        <v>1.35538633</v>
      </c>
      <c r="N422" s="344">
        <f t="shared" si="43"/>
        <v>0.79431440610422177</v>
      </c>
      <c r="O422" s="334">
        <v>60.793909599999999</v>
      </c>
      <c r="P422" s="334">
        <v>56.870022699999993</v>
      </c>
      <c r="Q422" s="228">
        <f t="shared" si="40"/>
        <v>0.93545592106482967</v>
      </c>
      <c r="R422" s="344">
        <f t="shared" si="41"/>
        <v>0.20568559389577823</v>
      </c>
      <c r="S422" s="344">
        <f t="shared" si="42"/>
        <v>0.25695388562271204</v>
      </c>
      <c r="T422" s="228">
        <v>1</v>
      </c>
      <c r="U422" s="228"/>
    </row>
    <row r="423" spans="1:21" ht="15" customHeight="1" x14ac:dyDescent="0.25">
      <c r="A423" s="186">
        <v>420</v>
      </c>
      <c r="B423" s="185" t="s">
        <v>483</v>
      </c>
      <c r="C423" s="185" t="s">
        <v>972</v>
      </c>
      <c r="D423" s="185" t="s">
        <v>1834</v>
      </c>
      <c r="E423" s="185" t="s">
        <v>1775</v>
      </c>
      <c r="F423" s="184" t="s">
        <v>1641</v>
      </c>
      <c r="G423" s="184">
        <v>461211203</v>
      </c>
      <c r="H423" s="7" t="s">
        <v>1409</v>
      </c>
      <c r="I423" s="7" t="s">
        <v>825</v>
      </c>
      <c r="J423" s="228" t="s">
        <v>803</v>
      </c>
      <c r="K423" s="334">
        <v>0</v>
      </c>
      <c r="L423" s="334">
        <v>2.8278300000000001</v>
      </c>
      <c r="M423" s="334">
        <v>2.8026530299999997</v>
      </c>
      <c r="N423" s="344">
        <f t="shared" si="43"/>
        <v>0.99109671727084003</v>
      </c>
      <c r="O423" s="334">
        <v>140.91075369999999</v>
      </c>
      <c r="P423" s="334">
        <v>128.95723649999999</v>
      </c>
      <c r="Q423" s="228">
        <f t="shared" si="40"/>
        <v>0.9151695886500677</v>
      </c>
      <c r="R423" s="344">
        <f t="shared" si="41"/>
        <v>8.903282729159967E-3</v>
      </c>
      <c r="S423" s="344">
        <f t="shared" si="42"/>
        <v>9.2978424942812832E-2</v>
      </c>
      <c r="T423" s="228">
        <v>1</v>
      </c>
      <c r="U423" s="228"/>
    </row>
    <row r="424" spans="1:21" ht="15" customHeight="1" x14ac:dyDescent="0.25">
      <c r="A424" s="186">
        <v>421</v>
      </c>
      <c r="B424" s="185" t="s">
        <v>483</v>
      </c>
      <c r="C424" s="185" t="s">
        <v>972</v>
      </c>
      <c r="D424" s="185" t="s">
        <v>1834</v>
      </c>
      <c r="E424" s="185" t="s">
        <v>1775</v>
      </c>
      <c r="F424" s="184" t="s">
        <v>1641</v>
      </c>
      <c r="G424" s="184">
        <v>461211204</v>
      </c>
      <c r="H424" s="7" t="s">
        <v>1418</v>
      </c>
      <c r="I424" s="7" t="s">
        <v>825</v>
      </c>
      <c r="J424" s="228" t="s">
        <v>803</v>
      </c>
      <c r="K424" s="334">
        <v>0</v>
      </c>
      <c r="L424" s="334">
        <v>1.3603400000000001</v>
      </c>
      <c r="M424" s="334">
        <v>1.22140256</v>
      </c>
      <c r="N424" s="344">
        <f t="shared" si="43"/>
        <v>0.89786565123425022</v>
      </c>
      <c r="O424" s="334">
        <v>51.385869400000004</v>
      </c>
      <c r="P424" s="334">
        <v>48.068790800000002</v>
      </c>
      <c r="Q424" s="228">
        <f t="shared" si="40"/>
        <v>0.93544765051693368</v>
      </c>
      <c r="R424" s="344">
        <f t="shared" si="41"/>
        <v>0.10213434876574978</v>
      </c>
      <c r="S424" s="344">
        <f t="shared" si="42"/>
        <v>0.16009368607306407</v>
      </c>
      <c r="T424" s="228">
        <v>1</v>
      </c>
      <c r="U424" s="228"/>
    </row>
    <row r="425" spans="1:21" ht="15" customHeight="1" x14ac:dyDescent="0.25">
      <c r="A425" s="186">
        <v>422</v>
      </c>
      <c r="B425" s="185" t="s">
        <v>483</v>
      </c>
      <c r="C425" s="185" t="s">
        <v>972</v>
      </c>
      <c r="D425" s="185" t="s">
        <v>1834</v>
      </c>
      <c r="E425" s="185" t="s">
        <v>1775</v>
      </c>
      <c r="F425" s="184" t="s">
        <v>1641</v>
      </c>
      <c r="G425" s="184">
        <v>461211207</v>
      </c>
      <c r="H425" s="7" t="s">
        <v>1009</v>
      </c>
      <c r="I425" s="7" t="s">
        <v>825</v>
      </c>
      <c r="J425" s="228" t="s">
        <v>803</v>
      </c>
      <c r="K425" s="334">
        <v>0</v>
      </c>
      <c r="L425" s="334">
        <v>6.3970799999999999</v>
      </c>
      <c r="M425" s="334">
        <v>4.2690704800000008</v>
      </c>
      <c r="N425" s="344">
        <f t="shared" si="43"/>
        <v>0.6673467394498741</v>
      </c>
      <c r="O425" s="334">
        <v>239.45134350000001</v>
      </c>
      <c r="P425" s="334">
        <v>215.84697410000001</v>
      </c>
      <c r="Q425" s="228">
        <f t="shared" si="40"/>
        <v>0.90142310727941266</v>
      </c>
      <c r="R425" s="344">
        <f t="shared" si="41"/>
        <v>0.3326532605501259</v>
      </c>
      <c r="S425" s="344">
        <f t="shared" si="42"/>
        <v>0.39843822849230992</v>
      </c>
      <c r="T425" s="228">
        <v>1</v>
      </c>
      <c r="U425" s="228"/>
    </row>
    <row r="426" spans="1:21" ht="15" customHeight="1" x14ac:dyDescent="0.25">
      <c r="A426" s="186">
        <v>423</v>
      </c>
      <c r="B426" s="185" t="s">
        <v>483</v>
      </c>
      <c r="C426" s="185" t="s">
        <v>972</v>
      </c>
      <c r="D426" s="185" t="s">
        <v>1834</v>
      </c>
      <c r="E426" s="185" t="s">
        <v>1775</v>
      </c>
      <c r="F426" s="184" t="s">
        <v>1642</v>
      </c>
      <c r="G426" s="184">
        <v>461212303</v>
      </c>
      <c r="H426" s="7" t="s">
        <v>1643</v>
      </c>
      <c r="I426" s="7" t="s">
        <v>824</v>
      </c>
      <c r="J426" s="228" t="s">
        <v>1078</v>
      </c>
      <c r="K426" s="334">
        <v>0</v>
      </c>
      <c r="L426" s="334">
        <v>1.116E-2</v>
      </c>
      <c r="M426" s="334">
        <v>1.116E-2</v>
      </c>
      <c r="N426" s="344">
        <f t="shared" si="43"/>
        <v>1</v>
      </c>
      <c r="O426" s="334">
        <v>5.1689084999999997</v>
      </c>
      <c r="P426" s="334">
        <v>5.1689084999999997</v>
      </c>
      <c r="Q426" s="228">
        <f t="shared" si="40"/>
        <v>1</v>
      </c>
      <c r="R426" s="344">
        <f t="shared" si="41"/>
        <v>0</v>
      </c>
      <c r="S426" s="344">
        <f t="shared" si="42"/>
        <v>0</v>
      </c>
      <c r="T426" s="228">
        <v>1</v>
      </c>
      <c r="U426" s="228"/>
    </row>
    <row r="427" spans="1:21" ht="15" customHeight="1" x14ac:dyDescent="0.25">
      <c r="A427" s="186">
        <v>424</v>
      </c>
      <c r="B427" s="185" t="s">
        <v>483</v>
      </c>
      <c r="C427" s="185" t="s">
        <v>972</v>
      </c>
      <c r="D427" s="185" t="s">
        <v>1834</v>
      </c>
      <c r="E427" s="185" t="s">
        <v>1775</v>
      </c>
      <c r="F427" s="184" t="s">
        <v>1645</v>
      </c>
      <c r="G427" s="184">
        <v>461222401</v>
      </c>
      <c r="H427" s="7" t="s">
        <v>1004</v>
      </c>
      <c r="I427" s="7" t="s">
        <v>824</v>
      </c>
      <c r="J427" s="228" t="s">
        <v>803</v>
      </c>
      <c r="K427" s="334">
        <v>0</v>
      </c>
      <c r="L427" s="334">
        <v>1.5694399999999999</v>
      </c>
      <c r="M427" s="334">
        <v>1.2745575500000002</v>
      </c>
      <c r="N427" s="344">
        <f t="shared" si="43"/>
        <v>0.81210976526659207</v>
      </c>
      <c r="O427" s="334">
        <v>56.492558200000005</v>
      </c>
      <c r="P427" s="334">
        <v>56.403756999999999</v>
      </c>
      <c r="Q427" s="228">
        <f t="shared" si="40"/>
        <v>0.99842809030375956</v>
      </c>
      <c r="R427" s="344">
        <f t="shared" si="41"/>
        <v>0.18789023473340793</v>
      </c>
      <c r="S427" s="344">
        <f t="shared" si="42"/>
        <v>0.18916679794784208</v>
      </c>
      <c r="T427" s="228">
        <v>1</v>
      </c>
      <c r="U427" s="228"/>
    </row>
    <row r="428" spans="1:21" ht="15" customHeight="1" x14ac:dyDescent="0.25">
      <c r="A428" s="186">
        <v>425</v>
      </c>
      <c r="B428" s="185" t="s">
        <v>483</v>
      </c>
      <c r="C428" s="185" t="s">
        <v>972</v>
      </c>
      <c r="D428" s="185" t="s">
        <v>1834</v>
      </c>
      <c r="E428" s="185" t="s">
        <v>1775</v>
      </c>
      <c r="F428" s="184" t="s">
        <v>1645</v>
      </c>
      <c r="G428" s="184">
        <v>461222404</v>
      </c>
      <c r="H428" s="7" t="s">
        <v>1169</v>
      </c>
      <c r="I428" s="7" t="s">
        <v>824</v>
      </c>
      <c r="J428" s="228" t="s">
        <v>803</v>
      </c>
      <c r="K428" s="334">
        <v>0</v>
      </c>
      <c r="L428" s="334">
        <v>1.40916</v>
      </c>
      <c r="M428" s="334">
        <v>1.0760668999999998</v>
      </c>
      <c r="N428" s="344">
        <f t="shared" si="43"/>
        <v>0.76362293848817719</v>
      </c>
      <c r="O428" s="334">
        <v>45.312452999999998</v>
      </c>
      <c r="P428" s="334">
        <v>45.434802900000001</v>
      </c>
      <c r="Q428" s="228">
        <f t="shared" si="40"/>
        <v>1.0027001385248333</v>
      </c>
      <c r="R428" s="344">
        <f t="shared" si="41"/>
        <v>0.23637706151182281</v>
      </c>
      <c r="S428" s="344">
        <f t="shared" si="42"/>
        <v>0.23431517379716449</v>
      </c>
      <c r="T428" s="228">
        <v>1</v>
      </c>
      <c r="U428" s="228"/>
    </row>
    <row r="429" spans="1:21" ht="15" customHeight="1" x14ac:dyDescent="0.25">
      <c r="A429" s="186">
        <v>426</v>
      </c>
      <c r="B429" s="185" t="s">
        <v>483</v>
      </c>
      <c r="C429" s="185" t="s">
        <v>972</v>
      </c>
      <c r="D429" s="185" t="s">
        <v>1834</v>
      </c>
      <c r="E429" s="185" t="s">
        <v>1776</v>
      </c>
      <c r="F429" s="184" t="s">
        <v>1644</v>
      </c>
      <c r="G429" s="184">
        <v>461221302</v>
      </c>
      <c r="H429" s="7" t="s">
        <v>1005</v>
      </c>
      <c r="I429" s="7" t="s">
        <v>824</v>
      </c>
      <c r="J429" s="228" t="s">
        <v>803</v>
      </c>
      <c r="K429" s="334">
        <v>0</v>
      </c>
      <c r="L429" s="334">
        <v>1.163745</v>
      </c>
      <c r="M429" s="334">
        <v>0.87562123999999997</v>
      </c>
      <c r="N429" s="344">
        <f t="shared" si="43"/>
        <v>0.75241675796673668</v>
      </c>
      <c r="O429" s="334">
        <v>37.4163809</v>
      </c>
      <c r="P429" s="334">
        <v>36.559338799999999</v>
      </c>
      <c r="Q429" s="228">
        <f t="shared" si="40"/>
        <v>0.97709446826804136</v>
      </c>
      <c r="R429" s="344">
        <f t="shared" si="41"/>
        <v>0.24758324203326332</v>
      </c>
      <c r="S429" s="344">
        <f t="shared" si="42"/>
        <v>0.26481774795852786</v>
      </c>
      <c r="T429" s="228">
        <v>1</v>
      </c>
      <c r="U429" s="228"/>
    </row>
    <row r="430" spans="1:21" ht="15" customHeight="1" x14ac:dyDescent="0.25">
      <c r="A430" s="186">
        <v>427</v>
      </c>
      <c r="B430" s="185" t="s">
        <v>483</v>
      </c>
      <c r="C430" s="185" t="s">
        <v>972</v>
      </c>
      <c r="D430" s="185" t="s">
        <v>1834</v>
      </c>
      <c r="E430" s="185" t="s">
        <v>1776</v>
      </c>
      <c r="F430" s="184" t="s">
        <v>1644</v>
      </c>
      <c r="G430" s="184">
        <v>461221301</v>
      </c>
      <c r="H430" s="7" t="s">
        <v>1416</v>
      </c>
      <c r="I430" s="7" t="s">
        <v>824</v>
      </c>
      <c r="J430" s="228" t="s">
        <v>803</v>
      </c>
      <c r="K430" s="334">
        <v>0</v>
      </c>
      <c r="L430" s="334">
        <v>2.377275</v>
      </c>
      <c r="M430" s="334">
        <v>1.8572939399999999</v>
      </c>
      <c r="N430" s="344">
        <f t="shared" si="43"/>
        <v>0.78127012651039529</v>
      </c>
      <c r="O430" s="334">
        <v>79.776032300000011</v>
      </c>
      <c r="P430" s="334">
        <v>81.926035599999992</v>
      </c>
      <c r="Q430" s="228">
        <f t="shared" si="40"/>
        <v>1.0269504917456265</v>
      </c>
      <c r="R430" s="344">
        <f t="shared" si="41"/>
        <v>0.21872987348960471</v>
      </c>
      <c r="S430" s="344">
        <f t="shared" si="42"/>
        <v>0.19767425939398175</v>
      </c>
      <c r="T430" s="228">
        <v>1</v>
      </c>
      <c r="U430" s="228"/>
    </row>
    <row r="431" spans="1:21" ht="15" customHeight="1" x14ac:dyDescent="0.25">
      <c r="A431" s="186">
        <v>428</v>
      </c>
      <c r="B431" s="185" t="s">
        <v>483</v>
      </c>
      <c r="C431" s="185" t="s">
        <v>972</v>
      </c>
      <c r="D431" s="185" t="s">
        <v>1834</v>
      </c>
      <c r="E431" s="185" t="s">
        <v>1776</v>
      </c>
      <c r="F431" s="184" t="s">
        <v>1647</v>
      </c>
      <c r="G431" s="184">
        <v>461229103</v>
      </c>
      <c r="H431" s="7" t="s">
        <v>1415</v>
      </c>
      <c r="I431" s="7" t="s">
        <v>824</v>
      </c>
      <c r="J431" s="228" t="s">
        <v>803</v>
      </c>
      <c r="K431" s="334">
        <v>0</v>
      </c>
      <c r="L431" s="334">
        <v>1.6199399999999999</v>
      </c>
      <c r="M431" s="334">
        <v>1.3299325800000001</v>
      </c>
      <c r="N431" s="344">
        <f t="shared" si="43"/>
        <v>0.82097644357198429</v>
      </c>
      <c r="O431" s="334">
        <v>58.464904400000002</v>
      </c>
      <c r="P431" s="334">
        <v>56.612633200000005</v>
      </c>
      <c r="Q431" s="228">
        <f t="shared" si="40"/>
        <v>0.96831823777000825</v>
      </c>
      <c r="R431" s="344">
        <f t="shared" si="41"/>
        <v>0.17902355642801571</v>
      </c>
      <c r="S431" s="344">
        <f t="shared" si="42"/>
        <v>0.20503353690968751</v>
      </c>
      <c r="T431" s="228">
        <v>1</v>
      </c>
      <c r="U431" s="228"/>
    </row>
    <row r="432" spans="1:21" ht="15" customHeight="1" x14ac:dyDescent="0.25">
      <c r="A432" s="186">
        <v>429</v>
      </c>
      <c r="B432" s="185" t="s">
        <v>483</v>
      </c>
      <c r="C432" s="185" t="s">
        <v>972</v>
      </c>
      <c r="D432" s="185" t="s">
        <v>1834</v>
      </c>
      <c r="E432" s="185" t="s">
        <v>1776</v>
      </c>
      <c r="F432" s="184" t="s">
        <v>1647</v>
      </c>
      <c r="G432" s="184">
        <v>461229104</v>
      </c>
      <c r="H432" s="7" t="s">
        <v>1173</v>
      </c>
      <c r="I432" s="7" t="s">
        <v>824</v>
      </c>
      <c r="J432" s="228" t="s">
        <v>803</v>
      </c>
      <c r="K432" s="334">
        <v>0</v>
      </c>
      <c r="L432" s="334">
        <v>0.41886000000000001</v>
      </c>
      <c r="M432" s="334">
        <v>0.29279270000000002</v>
      </c>
      <c r="N432" s="344">
        <f t="shared" si="43"/>
        <v>0.69902282385522607</v>
      </c>
      <c r="O432" s="334">
        <v>10.797813400000001</v>
      </c>
      <c r="P432" s="334">
        <v>11.742051699999999</v>
      </c>
      <c r="Q432" s="228">
        <f t="shared" si="40"/>
        <v>1.0874471770367877</v>
      </c>
      <c r="R432" s="344">
        <f t="shared" si="41"/>
        <v>0.30097717614477393</v>
      </c>
      <c r="S432" s="344">
        <f t="shared" si="42"/>
        <v>0.2398496035143507</v>
      </c>
      <c r="T432" s="228">
        <v>1</v>
      </c>
      <c r="U432" s="228"/>
    </row>
    <row r="433" spans="1:21" ht="15" customHeight="1" x14ac:dyDescent="0.25">
      <c r="A433" s="186">
        <v>430</v>
      </c>
      <c r="B433" s="185" t="s">
        <v>483</v>
      </c>
      <c r="C433" s="185" t="s">
        <v>972</v>
      </c>
      <c r="D433" s="185" t="s">
        <v>1834</v>
      </c>
      <c r="E433" s="185" t="s">
        <v>1776</v>
      </c>
      <c r="F433" s="184" t="s">
        <v>1922</v>
      </c>
      <c r="G433" s="184">
        <v>461229403</v>
      </c>
      <c r="H433" s="7" t="s">
        <v>1796</v>
      </c>
      <c r="I433" s="7" t="s">
        <v>824</v>
      </c>
      <c r="J433" s="228" t="s">
        <v>803</v>
      </c>
      <c r="K433" s="334">
        <v>0</v>
      </c>
      <c r="L433" s="334">
        <v>1.39689</v>
      </c>
      <c r="M433" s="334">
        <v>0.46730509000000003</v>
      </c>
      <c r="N433" s="344">
        <f t="shared" si="43"/>
        <v>0.33453249003142699</v>
      </c>
      <c r="O433" s="334">
        <v>10.271217099999999</v>
      </c>
      <c r="P433" s="334">
        <v>17.385014599999998</v>
      </c>
      <c r="Q433" s="228">
        <f t="shared" si="40"/>
        <v>1.6925953789838595</v>
      </c>
      <c r="R433" s="344">
        <f t="shared" si="41"/>
        <v>0.66546750996857296</v>
      </c>
      <c r="S433" s="344">
        <f t="shared" si="42"/>
        <v>0.43377185325284262</v>
      </c>
      <c r="T433" s="228">
        <v>1</v>
      </c>
      <c r="U433" s="228"/>
    </row>
    <row r="434" spans="1:21" ht="15" customHeight="1" x14ac:dyDescent="0.25">
      <c r="A434" s="186">
        <v>431</v>
      </c>
      <c r="B434" s="185" t="s">
        <v>483</v>
      </c>
      <c r="C434" s="185" t="s">
        <v>972</v>
      </c>
      <c r="D434" s="185" t="s">
        <v>1834</v>
      </c>
      <c r="E434" s="185" t="s">
        <v>1776</v>
      </c>
      <c r="F434" s="184" t="s">
        <v>1647</v>
      </c>
      <c r="G434" s="184">
        <v>461229105</v>
      </c>
      <c r="H434" s="7" t="s">
        <v>1003</v>
      </c>
      <c r="I434" s="7" t="s">
        <v>824</v>
      </c>
      <c r="J434" s="228" t="s">
        <v>803</v>
      </c>
      <c r="K434" s="334">
        <v>0</v>
      </c>
      <c r="L434" s="334">
        <v>0.29901</v>
      </c>
      <c r="M434" s="334">
        <v>0.26668124999999998</v>
      </c>
      <c r="N434" s="344">
        <f t="shared" si="43"/>
        <v>0.89188070633089189</v>
      </c>
      <c r="O434" s="334">
        <v>10.786671299999998</v>
      </c>
      <c r="P434" s="334">
        <v>10.9172853</v>
      </c>
      <c r="Q434" s="228">
        <f t="shared" si="40"/>
        <v>1.0121088328704335</v>
      </c>
      <c r="R434" s="344">
        <f t="shared" si="41"/>
        <v>0.10811929366910811</v>
      </c>
      <c r="S434" s="344">
        <f t="shared" si="42"/>
        <v>9.731965925578312E-2</v>
      </c>
      <c r="T434" s="228">
        <v>1</v>
      </c>
      <c r="U434" s="228"/>
    </row>
    <row r="435" spans="1:21" ht="15" customHeight="1" x14ac:dyDescent="0.25">
      <c r="A435" s="186">
        <v>432</v>
      </c>
      <c r="B435" s="185" t="s">
        <v>483</v>
      </c>
      <c r="C435" s="185" t="s">
        <v>972</v>
      </c>
      <c r="D435" s="185" t="s">
        <v>1834</v>
      </c>
      <c r="E435" s="185" t="s">
        <v>1776</v>
      </c>
      <c r="F435" s="184" t="s">
        <v>1922</v>
      </c>
      <c r="G435" s="184">
        <v>461229402</v>
      </c>
      <c r="H435" s="7" t="s">
        <v>1170</v>
      </c>
      <c r="I435" s="7" t="s">
        <v>824</v>
      </c>
      <c r="J435" s="228" t="s">
        <v>803</v>
      </c>
      <c r="K435" s="334">
        <v>0</v>
      </c>
      <c r="L435" s="334">
        <v>0.38719500000000001</v>
      </c>
      <c r="M435" s="334">
        <v>0.25925060999999999</v>
      </c>
      <c r="N435" s="344">
        <f t="shared" si="43"/>
        <v>0.66956084143648542</v>
      </c>
      <c r="O435" s="334">
        <v>7.1777859999999993</v>
      </c>
      <c r="P435" s="334">
        <v>8.2289539000000005</v>
      </c>
      <c r="Q435" s="228">
        <f t="shared" si="40"/>
        <v>1.1464473724906261</v>
      </c>
      <c r="R435" s="344">
        <f t="shared" si="41"/>
        <v>0.33043915856351458</v>
      </c>
      <c r="S435" s="344">
        <f t="shared" si="42"/>
        <v>0.23238373261252854</v>
      </c>
      <c r="T435" s="228">
        <v>1</v>
      </c>
      <c r="U435" s="228"/>
    </row>
    <row r="436" spans="1:21" ht="15" customHeight="1" x14ac:dyDescent="0.25">
      <c r="A436" s="186">
        <v>433</v>
      </c>
      <c r="B436" s="185" t="s">
        <v>483</v>
      </c>
      <c r="C436" s="185" t="s">
        <v>972</v>
      </c>
      <c r="D436" s="185" t="s">
        <v>1834</v>
      </c>
      <c r="E436" s="185" t="s">
        <v>1776</v>
      </c>
      <c r="F436" s="184" t="s">
        <v>1646</v>
      </c>
      <c r="G436" s="184">
        <v>461223201</v>
      </c>
      <c r="H436" s="7" t="s">
        <v>1000</v>
      </c>
      <c r="I436" s="7" t="s">
        <v>824</v>
      </c>
      <c r="J436" s="228" t="s">
        <v>803</v>
      </c>
      <c r="K436" s="334">
        <v>0</v>
      </c>
      <c r="L436" s="334">
        <v>1.31196</v>
      </c>
      <c r="M436" s="334">
        <v>1.0304852199999999</v>
      </c>
      <c r="N436" s="344">
        <f t="shared" si="43"/>
        <v>0.78545475471813153</v>
      </c>
      <c r="O436" s="334">
        <v>38.045343500000001</v>
      </c>
      <c r="P436" s="334">
        <v>42.496255199999993</v>
      </c>
      <c r="Q436" s="228">
        <f t="shared" si="40"/>
        <v>1.1169896573545195</v>
      </c>
      <c r="R436" s="344">
        <f t="shared" si="41"/>
        <v>0.21454524528186847</v>
      </c>
      <c r="S436" s="344">
        <f t="shared" si="42"/>
        <v>0.12265516265991616</v>
      </c>
      <c r="T436" s="228">
        <v>1</v>
      </c>
      <c r="U436" s="228"/>
    </row>
    <row r="437" spans="1:21" ht="15" customHeight="1" x14ac:dyDescent="0.25">
      <c r="A437" s="186">
        <v>434</v>
      </c>
      <c r="B437" s="185" t="s">
        <v>483</v>
      </c>
      <c r="C437" s="185" t="s">
        <v>972</v>
      </c>
      <c r="D437" s="185" t="s">
        <v>1834</v>
      </c>
      <c r="E437" s="185" t="s">
        <v>1776</v>
      </c>
      <c r="F437" s="184" t="s">
        <v>1646</v>
      </c>
      <c r="G437" s="184">
        <v>461223202</v>
      </c>
      <c r="H437" s="7" t="s">
        <v>1001</v>
      </c>
      <c r="I437" s="7" t="s">
        <v>824</v>
      </c>
      <c r="J437" s="228" t="s">
        <v>803</v>
      </c>
      <c r="K437" s="334">
        <v>0</v>
      </c>
      <c r="L437" s="334">
        <v>0.94561499999999998</v>
      </c>
      <c r="M437" s="334">
        <v>0.76914751999999997</v>
      </c>
      <c r="N437" s="344">
        <f t="shared" si="43"/>
        <v>0.8133833748407121</v>
      </c>
      <c r="O437" s="334">
        <v>28.892895200000002</v>
      </c>
      <c r="P437" s="334">
        <v>31.188555000000001</v>
      </c>
      <c r="Q437" s="228">
        <f t="shared" si="40"/>
        <v>1.0794541282245746</v>
      </c>
      <c r="R437" s="344">
        <f t="shared" si="41"/>
        <v>0.1866166251592879</v>
      </c>
      <c r="S437" s="344">
        <f t="shared" si="42"/>
        <v>0.12198995819895664</v>
      </c>
      <c r="T437" s="228">
        <v>1</v>
      </c>
      <c r="U437" s="228"/>
    </row>
    <row r="438" spans="1:21" ht="15" customHeight="1" x14ac:dyDescent="0.25">
      <c r="A438" s="186">
        <v>435</v>
      </c>
      <c r="B438" s="185" t="s">
        <v>483</v>
      </c>
      <c r="C438" s="185" t="s">
        <v>972</v>
      </c>
      <c r="D438" s="185" t="s">
        <v>1834</v>
      </c>
      <c r="E438" s="185" t="s">
        <v>1777</v>
      </c>
      <c r="F438" s="184" t="s">
        <v>996</v>
      </c>
      <c r="G438" s="184">
        <v>461241201</v>
      </c>
      <c r="H438" s="7" t="s">
        <v>996</v>
      </c>
      <c r="I438" s="7" t="s">
        <v>824</v>
      </c>
      <c r="J438" s="228" t="s">
        <v>803</v>
      </c>
      <c r="K438" s="334">
        <v>0</v>
      </c>
      <c r="L438" s="334">
        <v>1.1712632000000001</v>
      </c>
      <c r="M438" s="334">
        <v>0.79699699999999996</v>
      </c>
      <c r="N438" s="344">
        <f t="shared" si="43"/>
        <v>0.68045935362777543</v>
      </c>
      <c r="O438" s="334">
        <v>34.317320299999999</v>
      </c>
      <c r="P438" s="334">
        <v>35.712169299999999</v>
      </c>
      <c r="Q438" s="228">
        <f t="shared" si="40"/>
        <v>1.0406456269838762</v>
      </c>
      <c r="R438" s="344">
        <f t="shared" si="41"/>
        <v>0.31954064637222457</v>
      </c>
      <c r="S438" s="344">
        <f t="shared" si="42"/>
        <v>0.29188294930698055</v>
      </c>
      <c r="T438" s="228">
        <v>1</v>
      </c>
      <c r="U438" s="228"/>
    </row>
    <row r="439" spans="1:21" ht="15" customHeight="1" x14ac:dyDescent="0.25">
      <c r="A439" s="186">
        <v>436</v>
      </c>
      <c r="B439" s="185" t="s">
        <v>483</v>
      </c>
      <c r="C439" s="185" t="s">
        <v>972</v>
      </c>
      <c r="D439" s="185" t="s">
        <v>1834</v>
      </c>
      <c r="E439" s="185" t="s">
        <v>1777</v>
      </c>
      <c r="F439" s="184" t="s">
        <v>996</v>
      </c>
      <c r="G439" s="184">
        <v>461241203</v>
      </c>
      <c r="H439" s="7" t="s">
        <v>1412</v>
      </c>
      <c r="I439" s="7" t="s">
        <v>824</v>
      </c>
      <c r="J439" s="228" t="s">
        <v>803</v>
      </c>
      <c r="K439" s="334">
        <v>0</v>
      </c>
      <c r="L439" s="334">
        <v>1.8235440000000001</v>
      </c>
      <c r="M439" s="334">
        <v>1.16533742</v>
      </c>
      <c r="N439" s="344">
        <f t="shared" si="43"/>
        <v>0.63905089210899213</v>
      </c>
      <c r="O439" s="334">
        <v>44.407742400000004</v>
      </c>
      <c r="P439" s="334">
        <v>45.930009000000005</v>
      </c>
      <c r="Q439" s="228">
        <f t="shared" si="40"/>
        <v>1.0342793062139544</v>
      </c>
      <c r="R439" s="344">
        <f t="shared" si="41"/>
        <v>0.36094910789100787</v>
      </c>
      <c r="S439" s="344">
        <f t="shared" si="42"/>
        <v>0.33904288667410298</v>
      </c>
      <c r="T439" s="228">
        <v>1</v>
      </c>
      <c r="U439" s="228"/>
    </row>
    <row r="440" spans="1:21" ht="15" customHeight="1" x14ac:dyDescent="0.25">
      <c r="A440" s="186">
        <v>437</v>
      </c>
      <c r="B440" s="185" t="s">
        <v>483</v>
      </c>
      <c r="C440" s="185" t="s">
        <v>972</v>
      </c>
      <c r="D440" s="185" t="s">
        <v>1834</v>
      </c>
      <c r="E440" s="185" t="s">
        <v>1777</v>
      </c>
      <c r="F440" s="184" t="s">
        <v>996</v>
      </c>
      <c r="G440" s="184">
        <v>461241202</v>
      </c>
      <c r="H440" s="7" t="s">
        <v>1413</v>
      </c>
      <c r="I440" s="7" t="s">
        <v>824</v>
      </c>
      <c r="J440" s="228" t="s">
        <v>803</v>
      </c>
      <c r="K440" s="334">
        <v>0</v>
      </c>
      <c r="L440" s="334">
        <v>1.1671508000000002</v>
      </c>
      <c r="M440" s="334">
        <v>0.85560345999999998</v>
      </c>
      <c r="N440" s="344">
        <f t="shared" si="43"/>
        <v>0.7330701911012697</v>
      </c>
      <c r="O440" s="334">
        <v>35.758748599999997</v>
      </c>
      <c r="P440" s="334">
        <v>36.178448700000004</v>
      </c>
      <c r="Q440" s="228">
        <f t="shared" si="40"/>
        <v>1.0117369907066605</v>
      </c>
      <c r="R440" s="344">
        <f t="shared" si="41"/>
        <v>0.2669298088987303</v>
      </c>
      <c r="S440" s="344">
        <f t="shared" si="42"/>
        <v>0.25832577087844488</v>
      </c>
      <c r="T440" s="228">
        <v>1</v>
      </c>
      <c r="U440" s="228"/>
    </row>
    <row r="441" spans="1:21" ht="15" customHeight="1" x14ac:dyDescent="0.25">
      <c r="A441" s="186">
        <v>438</v>
      </c>
      <c r="B441" s="185" t="s">
        <v>483</v>
      </c>
      <c r="C441" s="185" t="s">
        <v>972</v>
      </c>
      <c r="D441" s="185" t="s">
        <v>1834</v>
      </c>
      <c r="E441" s="185" t="s">
        <v>1777</v>
      </c>
      <c r="F441" s="184" t="s">
        <v>1648</v>
      </c>
      <c r="G441" s="184">
        <v>461242102</v>
      </c>
      <c r="H441" s="7" t="s">
        <v>998</v>
      </c>
      <c r="I441" s="7" t="s">
        <v>824</v>
      </c>
      <c r="J441" s="228" t="s">
        <v>803</v>
      </c>
      <c r="K441" s="334">
        <v>0</v>
      </c>
      <c r="L441" s="334">
        <v>0.462922</v>
      </c>
      <c r="M441" s="334">
        <v>0.34090367999999999</v>
      </c>
      <c r="N441" s="344">
        <f t="shared" si="43"/>
        <v>0.73641710698562601</v>
      </c>
      <c r="O441" s="334">
        <v>14.371404099999999</v>
      </c>
      <c r="P441" s="334">
        <v>15.0278147</v>
      </c>
      <c r="Q441" s="228">
        <f t="shared" si="40"/>
        <v>1.0456747716112165</v>
      </c>
      <c r="R441" s="344">
        <f t="shared" si="41"/>
        <v>0.26358289301437399</v>
      </c>
      <c r="S441" s="344">
        <f t="shared" si="42"/>
        <v>0.22994720984221273</v>
      </c>
      <c r="T441" s="228">
        <v>1</v>
      </c>
      <c r="U441" s="228"/>
    </row>
    <row r="442" spans="1:21" ht="15" customHeight="1" x14ac:dyDescent="0.25">
      <c r="A442" s="186">
        <v>439</v>
      </c>
      <c r="B442" s="185" t="s">
        <v>483</v>
      </c>
      <c r="C442" s="185" t="s">
        <v>972</v>
      </c>
      <c r="D442" s="185" t="s">
        <v>1834</v>
      </c>
      <c r="E442" s="185" t="s">
        <v>1777</v>
      </c>
      <c r="F442" s="184" t="s">
        <v>1648</v>
      </c>
      <c r="G442" s="184">
        <v>461242101</v>
      </c>
      <c r="H442" s="7" t="s">
        <v>997</v>
      </c>
      <c r="I442" s="7" t="s">
        <v>824</v>
      </c>
      <c r="J442" s="228" t="s">
        <v>803</v>
      </c>
      <c r="K442" s="334">
        <v>0</v>
      </c>
      <c r="L442" s="334">
        <v>3.6507040000000002</v>
      </c>
      <c r="M442" s="334">
        <v>1.7627059199999999</v>
      </c>
      <c r="N442" s="344">
        <f t="shared" si="43"/>
        <v>0.48284000017530859</v>
      </c>
      <c r="O442" s="334">
        <v>72.747016399999993</v>
      </c>
      <c r="P442" s="334">
        <v>74.666852000000006</v>
      </c>
      <c r="Q442" s="228">
        <f t="shared" ref="Q442:Q487" si="44">P442/O442</f>
        <v>1.0263905751054281</v>
      </c>
      <c r="R442" s="344">
        <f t="shared" ref="R442:R487" si="45">1-N442</f>
        <v>0.51715999982469141</v>
      </c>
      <c r="S442" s="344">
        <f t="shared" ref="S442:S487" si="46">1-N442*Q442</f>
        <v>0.5044175745361601</v>
      </c>
      <c r="T442" s="228">
        <v>1</v>
      </c>
      <c r="U442" s="228"/>
    </row>
    <row r="443" spans="1:21" ht="15" customHeight="1" x14ac:dyDescent="0.25">
      <c r="A443" s="186">
        <v>440</v>
      </c>
      <c r="B443" s="185" t="s">
        <v>483</v>
      </c>
      <c r="C443" s="185" t="s">
        <v>972</v>
      </c>
      <c r="D443" s="185" t="s">
        <v>1834</v>
      </c>
      <c r="E443" s="185" t="s">
        <v>1777</v>
      </c>
      <c r="F443" s="184" t="s">
        <v>1648</v>
      </c>
      <c r="G443" s="184">
        <v>461242103</v>
      </c>
      <c r="H443" s="7" t="s">
        <v>1411</v>
      </c>
      <c r="I443" s="7" t="s">
        <v>824</v>
      </c>
      <c r="J443" s="228" t="s">
        <v>803</v>
      </c>
      <c r="K443" s="334">
        <v>0</v>
      </c>
      <c r="L443" s="334">
        <v>1.3822099999999999</v>
      </c>
      <c r="M443" s="334">
        <v>1.1025481699999999</v>
      </c>
      <c r="N443" s="344">
        <f t="shared" si="43"/>
        <v>0.79767052039849229</v>
      </c>
      <c r="O443" s="334">
        <v>44.483414800000006</v>
      </c>
      <c r="P443" s="334">
        <v>44.4192836</v>
      </c>
      <c r="Q443" s="228">
        <f t="shared" si="44"/>
        <v>0.99855831211950918</v>
      </c>
      <c r="R443" s="344">
        <f t="shared" si="45"/>
        <v>0.20232947960150771</v>
      </c>
      <c r="S443" s="344">
        <f t="shared" si="46"/>
        <v>0.20347947152339096</v>
      </c>
      <c r="T443" s="228">
        <v>1</v>
      </c>
      <c r="U443" s="228"/>
    </row>
    <row r="444" spans="1:21" ht="15" customHeight="1" x14ac:dyDescent="0.25">
      <c r="A444" s="186">
        <v>441</v>
      </c>
      <c r="B444" s="185" t="s">
        <v>483</v>
      </c>
      <c r="C444" s="185" t="s">
        <v>972</v>
      </c>
      <c r="D444" s="185" t="s">
        <v>1834</v>
      </c>
      <c r="E444" s="185" t="s">
        <v>1777</v>
      </c>
      <c r="F444" s="184" t="s">
        <v>1648</v>
      </c>
      <c r="G444" s="184">
        <v>461242105</v>
      </c>
      <c r="H444" s="7" t="s">
        <v>999</v>
      </c>
      <c r="I444" s="7" t="s">
        <v>824</v>
      </c>
      <c r="J444" s="228" t="s">
        <v>803</v>
      </c>
      <c r="K444" s="334">
        <v>0</v>
      </c>
      <c r="L444" s="334">
        <v>1.211679</v>
      </c>
      <c r="M444" s="334">
        <v>0.73342032999999995</v>
      </c>
      <c r="N444" s="344">
        <f t="shared" si="43"/>
        <v>0.60529259812210989</v>
      </c>
      <c r="O444" s="334">
        <v>25.210695000000001</v>
      </c>
      <c r="P444" s="334">
        <v>30.9485557</v>
      </c>
      <c r="Q444" s="228">
        <f t="shared" si="44"/>
        <v>1.2275962919705308</v>
      </c>
      <c r="R444" s="344">
        <f t="shared" si="45"/>
        <v>0.39470740187789011</v>
      </c>
      <c r="S444" s="344">
        <f t="shared" si="46"/>
        <v>0.25694505098808929</v>
      </c>
      <c r="T444" s="228">
        <v>1</v>
      </c>
      <c r="U444" s="228"/>
    </row>
    <row r="445" spans="1:21" ht="15" customHeight="1" x14ac:dyDescent="0.25">
      <c r="A445" s="186">
        <v>442</v>
      </c>
      <c r="B445" s="185" t="s">
        <v>483</v>
      </c>
      <c r="C445" s="185" t="s">
        <v>972</v>
      </c>
      <c r="D445" s="185" t="s">
        <v>1834</v>
      </c>
      <c r="E445" s="185" t="s">
        <v>1777</v>
      </c>
      <c r="F445" s="184" t="s">
        <v>1648</v>
      </c>
      <c r="G445" s="184">
        <v>461242106</v>
      </c>
      <c r="H445" s="7" t="s">
        <v>1172</v>
      </c>
      <c r="I445" s="7" t="s">
        <v>824</v>
      </c>
      <c r="J445" s="228" t="s">
        <v>803</v>
      </c>
      <c r="K445" s="334">
        <v>0</v>
      </c>
      <c r="L445" s="334">
        <v>2.3855309999999998</v>
      </c>
      <c r="M445" s="334">
        <v>1.77542947</v>
      </c>
      <c r="N445" s="344">
        <f t="shared" si="43"/>
        <v>0.74424917135849422</v>
      </c>
      <c r="O445" s="334">
        <v>79.2744462</v>
      </c>
      <c r="P445" s="334">
        <v>79.3605144</v>
      </c>
      <c r="Q445" s="228">
        <f t="shared" si="44"/>
        <v>1.0010856991644301</v>
      </c>
      <c r="R445" s="344">
        <f t="shared" si="45"/>
        <v>0.25575082864150578</v>
      </c>
      <c r="S445" s="344">
        <f t="shared" si="46"/>
        <v>0.25494279793803409</v>
      </c>
      <c r="T445" s="228">
        <v>1</v>
      </c>
      <c r="U445" s="228"/>
    </row>
    <row r="446" spans="1:21" ht="15" customHeight="1" x14ac:dyDescent="0.25">
      <c r="A446" s="186">
        <v>443</v>
      </c>
      <c r="B446" s="185" t="s">
        <v>483</v>
      </c>
      <c r="C446" s="185" t="s">
        <v>972</v>
      </c>
      <c r="D446" s="185" t="s">
        <v>1834</v>
      </c>
      <c r="E446" s="185" t="s">
        <v>1777</v>
      </c>
      <c r="F446" s="184" t="s">
        <v>1649</v>
      </c>
      <c r="G446" s="184">
        <v>461243302</v>
      </c>
      <c r="H446" s="7" t="s">
        <v>1407</v>
      </c>
      <c r="I446" s="7" t="s">
        <v>824</v>
      </c>
      <c r="J446" s="228" t="s">
        <v>803</v>
      </c>
      <c r="K446" s="334">
        <v>0</v>
      </c>
      <c r="L446" s="334">
        <v>0.83521500000000004</v>
      </c>
      <c r="M446" s="334">
        <v>0.74731566000000005</v>
      </c>
      <c r="N446" s="344">
        <f t="shared" si="43"/>
        <v>0.89475842747077106</v>
      </c>
      <c r="O446" s="334">
        <v>32.6434055</v>
      </c>
      <c r="P446" s="334">
        <v>32.8388603</v>
      </c>
      <c r="Q446" s="228">
        <f t="shared" si="44"/>
        <v>1.0059875738148705</v>
      </c>
      <c r="R446" s="344">
        <f t="shared" si="45"/>
        <v>0.10524157252922894</v>
      </c>
      <c r="S446" s="344">
        <f t="shared" si="46"/>
        <v>9.9884140398270316E-2</v>
      </c>
      <c r="T446" s="228">
        <v>1</v>
      </c>
      <c r="U446" s="228"/>
    </row>
    <row r="447" spans="1:21" ht="15" customHeight="1" x14ac:dyDescent="0.25">
      <c r="A447" s="186">
        <v>444</v>
      </c>
      <c r="B447" s="185" t="s">
        <v>483</v>
      </c>
      <c r="C447" s="185" t="s">
        <v>972</v>
      </c>
      <c r="D447" s="185" t="s">
        <v>1834</v>
      </c>
      <c r="E447" s="185" t="s">
        <v>1777</v>
      </c>
      <c r="F447" s="184" t="s">
        <v>1649</v>
      </c>
      <c r="G447" s="184">
        <v>461243301</v>
      </c>
      <c r="H447" s="7" t="s">
        <v>1408</v>
      </c>
      <c r="I447" s="7" t="s">
        <v>824</v>
      </c>
      <c r="J447" s="228" t="s">
        <v>803</v>
      </c>
      <c r="K447" s="334">
        <v>0</v>
      </c>
      <c r="L447" s="334">
        <v>1.0530900000000001</v>
      </c>
      <c r="M447" s="334">
        <v>0.82068683999999992</v>
      </c>
      <c r="N447" s="344">
        <f t="shared" si="43"/>
        <v>0.77931310714183955</v>
      </c>
      <c r="O447" s="334">
        <v>35.495649100000001</v>
      </c>
      <c r="P447" s="334">
        <v>32.837412999999998</v>
      </c>
      <c r="Q447" s="228">
        <f t="shared" si="44"/>
        <v>0.92511093141271772</v>
      </c>
      <c r="R447" s="344">
        <f t="shared" si="45"/>
        <v>0.22068689285816045</v>
      </c>
      <c r="S447" s="344">
        <f t="shared" si="46"/>
        <v>0.27904892558987371</v>
      </c>
      <c r="T447" s="228">
        <v>1</v>
      </c>
      <c r="U447" s="228"/>
    </row>
    <row r="448" spans="1:21" ht="15" customHeight="1" x14ac:dyDescent="0.25">
      <c r="A448" s="186">
        <v>445</v>
      </c>
      <c r="B448" s="185" t="s">
        <v>483</v>
      </c>
      <c r="C448" s="185" t="s">
        <v>972</v>
      </c>
      <c r="D448" s="185" t="s">
        <v>1835</v>
      </c>
      <c r="E448" s="185" t="s">
        <v>1778</v>
      </c>
      <c r="F448" s="184" t="s">
        <v>1650</v>
      </c>
      <c r="G448" s="184">
        <v>461511101</v>
      </c>
      <c r="H448" s="7" t="s">
        <v>1420</v>
      </c>
      <c r="I448" s="7" t="s">
        <v>824</v>
      </c>
      <c r="J448" s="228" t="s">
        <v>803</v>
      </c>
      <c r="K448" s="334">
        <v>0</v>
      </c>
      <c r="L448" s="334">
        <v>0.78288000000000002</v>
      </c>
      <c r="M448" s="334">
        <v>0.65749593000000006</v>
      </c>
      <c r="N448" s="344">
        <f t="shared" si="43"/>
        <v>0.83984254291845495</v>
      </c>
      <c r="O448" s="334">
        <v>30.584788500000002</v>
      </c>
      <c r="P448" s="334">
        <v>30.800103500000002</v>
      </c>
      <c r="Q448" s="228">
        <f t="shared" si="44"/>
        <v>1.0070399375166514</v>
      </c>
      <c r="R448" s="344">
        <f t="shared" si="45"/>
        <v>0.16015745708154505</v>
      </c>
      <c r="S448" s="344">
        <f t="shared" si="46"/>
        <v>0.15424501805557345</v>
      </c>
      <c r="T448" s="228">
        <v>1</v>
      </c>
      <c r="U448" s="228"/>
    </row>
    <row r="449" spans="1:21" ht="15" customHeight="1" x14ac:dyDescent="0.25">
      <c r="A449" s="186">
        <v>446</v>
      </c>
      <c r="B449" s="185" t="s">
        <v>483</v>
      </c>
      <c r="C449" s="185" t="s">
        <v>972</v>
      </c>
      <c r="D449" s="185" t="s">
        <v>1835</v>
      </c>
      <c r="E449" s="185" t="s">
        <v>1778</v>
      </c>
      <c r="F449" s="184" t="s">
        <v>1653</v>
      </c>
      <c r="G449" s="184">
        <v>461511301</v>
      </c>
      <c r="H449" s="7" t="s">
        <v>979</v>
      </c>
      <c r="I449" s="7" t="s">
        <v>824</v>
      </c>
      <c r="J449" s="228" t="s">
        <v>803</v>
      </c>
      <c r="K449" s="334">
        <v>0</v>
      </c>
      <c r="L449" s="334">
        <v>3.2002600000000001</v>
      </c>
      <c r="M449" s="334">
        <v>1.5984960500000001</v>
      </c>
      <c r="N449" s="344">
        <f t="shared" si="43"/>
        <v>0.49948943210864116</v>
      </c>
      <c r="O449" s="334">
        <v>85.389066499999998</v>
      </c>
      <c r="P449" s="334">
        <v>78.281993600000007</v>
      </c>
      <c r="Q449" s="228">
        <f t="shared" si="44"/>
        <v>0.9167683499619943</v>
      </c>
      <c r="R449" s="344">
        <f t="shared" si="45"/>
        <v>0.50051056789135884</v>
      </c>
      <c r="S449" s="344">
        <f t="shared" si="46"/>
        <v>0.54208389750230745</v>
      </c>
      <c r="T449" s="228">
        <v>1</v>
      </c>
      <c r="U449" s="228"/>
    </row>
    <row r="450" spans="1:21" ht="15" customHeight="1" x14ac:dyDescent="0.25">
      <c r="A450" s="186">
        <v>447</v>
      </c>
      <c r="B450" s="185" t="s">
        <v>483</v>
      </c>
      <c r="C450" s="185" t="s">
        <v>972</v>
      </c>
      <c r="D450" s="185" t="s">
        <v>1835</v>
      </c>
      <c r="E450" s="185" t="s">
        <v>1778</v>
      </c>
      <c r="F450" s="184" t="s">
        <v>1651</v>
      </c>
      <c r="G450" s="184">
        <v>461511201</v>
      </c>
      <c r="H450" s="7" t="s">
        <v>1429</v>
      </c>
      <c r="I450" s="7" t="s">
        <v>824</v>
      </c>
      <c r="J450" s="228" t="s">
        <v>803</v>
      </c>
      <c r="K450" s="334">
        <v>0</v>
      </c>
      <c r="L450" s="334">
        <v>0.15447</v>
      </c>
      <c r="M450" s="334">
        <v>0.10421179</v>
      </c>
      <c r="N450" s="344">
        <f t="shared" si="43"/>
        <v>0.6746409658833431</v>
      </c>
      <c r="O450" s="334">
        <v>4.0054759000000004</v>
      </c>
      <c r="P450" s="334">
        <v>4.3418950000000001</v>
      </c>
      <c r="Q450" s="228">
        <f t="shared" si="44"/>
        <v>1.0839897950702935</v>
      </c>
      <c r="R450" s="344">
        <f t="shared" si="45"/>
        <v>0.3253590341166569</v>
      </c>
      <c r="S450" s="344">
        <f t="shared" si="46"/>
        <v>0.26869607764609005</v>
      </c>
      <c r="T450" s="228">
        <v>1</v>
      </c>
      <c r="U450" s="228"/>
    </row>
    <row r="451" spans="1:21" ht="15" customHeight="1" x14ac:dyDescent="0.25">
      <c r="A451" s="186">
        <v>448</v>
      </c>
      <c r="B451" s="185" t="s">
        <v>483</v>
      </c>
      <c r="C451" s="185" t="s">
        <v>972</v>
      </c>
      <c r="D451" s="185" t="s">
        <v>1835</v>
      </c>
      <c r="E451" s="185" t="s">
        <v>1778</v>
      </c>
      <c r="F451" s="184" t="s">
        <v>1650</v>
      </c>
      <c r="G451" s="184">
        <v>461511103</v>
      </c>
      <c r="H451" s="7" t="s">
        <v>879</v>
      </c>
      <c r="I451" s="7" t="s">
        <v>824</v>
      </c>
      <c r="J451" s="228" t="s">
        <v>803</v>
      </c>
      <c r="K451" s="334">
        <v>0</v>
      </c>
      <c r="L451" s="334">
        <v>0.87034500000000004</v>
      </c>
      <c r="M451" s="334">
        <v>0.67665131000000001</v>
      </c>
      <c r="N451" s="344">
        <f t="shared" si="43"/>
        <v>0.77745182657451928</v>
      </c>
      <c r="O451" s="334">
        <v>30.079924900000002</v>
      </c>
      <c r="P451" s="334">
        <v>31.614670199999999</v>
      </c>
      <c r="Q451" s="228">
        <f t="shared" si="44"/>
        <v>1.0510222450721609</v>
      </c>
      <c r="R451" s="344">
        <f t="shared" si="45"/>
        <v>0.22254817342548072</v>
      </c>
      <c r="S451" s="344">
        <f t="shared" si="46"/>
        <v>0.18288083579819647</v>
      </c>
      <c r="T451" s="228">
        <v>1</v>
      </c>
      <c r="U451" s="228"/>
    </row>
    <row r="452" spans="1:21" ht="15" customHeight="1" x14ac:dyDescent="0.25">
      <c r="A452" s="186">
        <v>449</v>
      </c>
      <c r="B452" s="185" t="s">
        <v>483</v>
      </c>
      <c r="C452" s="185" t="s">
        <v>972</v>
      </c>
      <c r="D452" s="185" t="s">
        <v>1835</v>
      </c>
      <c r="E452" s="185" t="s">
        <v>1778</v>
      </c>
      <c r="F452" s="184" t="s">
        <v>1650</v>
      </c>
      <c r="G452" s="184">
        <v>461511102</v>
      </c>
      <c r="H452" s="7" t="s">
        <v>1180</v>
      </c>
      <c r="I452" s="7" t="s">
        <v>824</v>
      </c>
      <c r="J452" s="228" t="s">
        <v>803</v>
      </c>
      <c r="K452" s="334">
        <v>0</v>
      </c>
      <c r="L452" s="334">
        <v>1.733055</v>
      </c>
      <c r="M452" s="334">
        <v>1.5580747399999999</v>
      </c>
      <c r="N452" s="344">
        <f t="shared" si="43"/>
        <v>0.89903363713211637</v>
      </c>
      <c r="O452" s="334">
        <v>69.322747500000006</v>
      </c>
      <c r="P452" s="334">
        <v>62.758234999999999</v>
      </c>
      <c r="Q452" s="228">
        <f t="shared" si="44"/>
        <v>0.90530507320126041</v>
      </c>
      <c r="R452" s="344">
        <f t="shared" si="45"/>
        <v>0.10096636286788363</v>
      </c>
      <c r="S452" s="344">
        <f t="shared" si="46"/>
        <v>0.18610028732571404</v>
      </c>
      <c r="T452" s="228">
        <v>1</v>
      </c>
      <c r="U452" s="228"/>
    </row>
    <row r="453" spans="1:21" ht="15" customHeight="1" x14ac:dyDescent="0.25">
      <c r="A453" s="186">
        <v>450</v>
      </c>
      <c r="B453" s="185" t="s">
        <v>483</v>
      </c>
      <c r="C453" s="185" t="s">
        <v>972</v>
      </c>
      <c r="D453" s="185" t="s">
        <v>1835</v>
      </c>
      <c r="E453" s="185" t="s">
        <v>1778</v>
      </c>
      <c r="F453" s="184" t="s">
        <v>1653</v>
      </c>
      <c r="G453" s="184">
        <v>461511302</v>
      </c>
      <c r="H453" s="7" t="s">
        <v>1020</v>
      </c>
      <c r="I453" s="7" t="s">
        <v>824</v>
      </c>
      <c r="J453" s="228" t="s">
        <v>803</v>
      </c>
      <c r="K453" s="334">
        <v>0</v>
      </c>
      <c r="L453" s="334">
        <v>3.3409170000000001</v>
      </c>
      <c r="M453" s="334">
        <v>2.60639011</v>
      </c>
      <c r="N453" s="344">
        <f t="shared" si="43"/>
        <v>0.78014213163631418</v>
      </c>
      <c r="O453" s="334">
        <v>126.00880939999999</v>
      </c>
      <c r="P453" s="334">
        <v>123.2229755</v>
      </c>
      <c r="Q453" s="228">
        <f t="shared" si="44"/>
        <v>0.97789175286025687</v>
      </c>
      <c r="R453" s="344">
        <f t="shared" si="45"/>
        <v>0.21985786836368582</v>
      </c>
      <c r="S453" s="344">
        <f t="shared" si="46"/>
        <v>0.23710544341402751</v>
      </c>
      <c r="T453" s="228">
        <v>1</v>
      </c>
      <c r="U453" s="228"/>
    </row>
    <row r="454" spans="1:21" ht="15" customHeight="1" x14ac:dyDescent="0.25">
      <c r="A454" s="186">
        <v>451</v>
      </c>
      <c r="B454" s="185" t="s">
        <v>483</v>
      </c>
      <c r="C454" s="185" t="s">
        <v>972</v>
      </c>
      <c r="D454" s="185" t="s">
        <v>1835</v>
      </c>
      <c r="E454" s="185" t="s">
        <v>1778</v>
      </c>
      <c r="F454" s="184" t="s">
        <v>1651</v>
      </c>
      <c r="G454" s="184">
        <v>461511202</v>
      </c>
      <c r="H454" s="7" t="s">
        <v>1427</v>
      </c>
      <c r="I454" s="7" t="s">
        <v>824</v>
      </c>
      <c r="J454" s="228" t="s">
        <v>803</v>
      </c>
      <c r="K454" s="334">
        <v>0</v>
      </c>
      <c r="L454" s="334">
        <v>0.85838999999999999</v>
      </c>
      <c r="M454" s="334">
        <v>0.74301141000000004</v>
      </c>
      <c r="N454" s="344">
        <f t="shared" si="43"/>
        <v>0.86558721560130014</v>
      </c>
      <c r="O454" s="334">
        <v>34.368512000000003</v>
      </c>
      <c r="P454" s="334">
        <v>31.3095368</v>
      </c>
      <c r="Q454" s="228">
        <f t="shared" si="44"/>
        <v>0.91099483154813332</v>
      </c>
      <c r="R454" s="344">
        <f t="shared" si="45"/>
        <v>0.13441278439869986</v>
      </c>
      <c r="S454" s="344">
        <f t="shared" si="46"/>
        <v>0.21145452033307577</v>
      </c>
      <c r="T454" s="228">
        <v>1</v>
      </c>
      <c r="U454" s="228"/>
    </row>
    <row r="455" spans="1:21" ht="15" customHeight="1" x14ac:dyDescent="0.25">
      <c r="A455" s="186">
        <v>452</v>
      </c>
      <c r="B455" s="185" t="s">
        <v>483</v>
      </c>
      <c r="C455" s="185" t="s">
        <v>972</v>
      </c>
      <c r="D455" s="185" t="s">
        <v>1835</v>
      </c>
      <c r="E455" s="185" t="s">
        <v>1778</v>
      </c>
      <c r="F455" s="184" t="s">
        <v>1651</v>
      </c>
      <c r="G455" s="184">
        <v>461511203</v>
      </c>
      <c r="H455" s="7" t="s">
        <v>1652</v>
      </c>
      <c r="I455" s="7" t="s">
        <v>824</v>
      </c>
      <c r="J455" s="228" t="s">
        <v>803</v>
      </c>
      <c r="K455" s="334">
        <v>0</v>
      </c>
      <c r="L455" s="334">
        <v>0.28832999999999998</v>
      </c>
      <c r="M455" s="334">
        <v>0.20345221999999999</v>
      </c>
      <c r="N455" s="344">
        <f t="shared" si="43"/>
        <v>0.70562279332709055</v>
      </c>
      <c r="O455" s="334">
        <v>7.1985333999999996</v>
      </c>
      <c r="P455" s="334">
        <v>7.7976234999999994</v>
      </c>
      <c r="Q455" s="228">
        <f t="shared" si="44"/>
        <v>1.0832239105815638</v>
      </c>
      <c r="R455" s="344">
        <f t="shared" si="45"/>
        <v>0.29437720667290945</v>
      </c>
      <c r="S455" s="344">
        <f t="shared" si="46"/>
        <v>0.2356525184167424</v>
      </c>
      <c r="T455" s="228">
        <v>1</v>
      </c>
      <c r="U455" s="228"/>
    </row>
    <row r="456" spans="1:21" ht="15" customHeight="1" x14ac:dyDescent="0.25">
      <c r="A456" s="186">
        <v>453</v>
      </c>
      <c r="B456" s="185" t="s">
        <v>483</v>
      </c>
      <c r="C456" s="185" t="s">
        <v>972</v>
      </c>
      <c r="D456" s="185" t="s">
        <v>1835</v>
      </c>
      <c r="E456" s="185" t="s">
        <v>1778</v>
      </c>
      <c r="F456" s="184" t="s">
        <v>1653</v>
      </c>
      <c r="G456" s="184">
        <v>461511303</v>
      </c>
      <c r="H456" s="7" t="s">
        <v>1176</v>
      </c>
      <c r="I456" s="7" t="s">
        <v>824</v>
      </c>
      <c r="J456" s="228" t="s">
        <v>803</v>
      </c>
      <c r="K456" s="334">
        <v>0</v>
      </c>
      <c r="L456" s="334">
        <v>1.5641339999999999</v>
      </c>
      <c r="M456" s="334">
        <v>0.96858069999999996</v>
      </c>
      <c r="N456" s="344">
        <f t="shared" si="43"/>
        <v>0.61924406732415516</v>
      </c>
      <c r="O456" s="334">
        <v>43.979861799999995</v>
      </c>
      <c r="P456" s="334">
        <v>43.1863624</v>
      </c>
      <c r="Q456" s="228">
        <f t="shared" si="44"/>
        <v>0.98195766499657366</v>
      </c>
      <c r="R456" s="344">
        <f t="shared" si="45"/>
        <v>0.38075593267584484</v>
      </c>
      <c r="S456" s="344">
        <f t="shared" si="46"/>
        <v>0.39192854158739154</v>
      </c>
      <c r="T456" s="228">
        <v>1</v>
      </c>
      <c r="U456" s="228"/>
    </row>
    <row r="457" spans="1:21" ht="15" customHeight="1" x14ac:dyDescent="0.25">
      <c r="A457" s="186">
        <v>454</v>
      </c>
      <c r="B457" s="185" t="s">
        <v>483</v>
      </c>
      <c r="C457" s="185" t="s">
        <v>972</v>
      </c>
      <c r="D457" s="185" t="s">
        <v>1835</v>
      </c>
      <c r="E457" s="185" t="s">
        <v>1778</v>
      </c>
      <c r="F457" s="184" t="s">
        <v>1021</v>
      </c>
      <c r="G457" s="184">
        <v>461512403</v>
      </c>
      <c r="H457" s="7" t="s">
        <v>1178</v>
      </c>
      <c r="I457" s="7" t="s">
        <v>824</v>
      </c>
      <c r="J457" s="228" t="s">
        <v>803</v>
      </c>
      <c r="K457" s="334">
        <v>0</v>
      </c>
      <c r="L457" s="334">
        <v>2.2512750000000001</v>
      </c>
      <c r="M457" s="334">
        <v>1.63482335</v>
      </c>
      <c r="N457" s="344">
        <f t="shared" si="43"/>
        <v>0.72617665545080001</v>
      </c>
      <c r="O457" s="334">
        <v>72.870741300000006</v>
      </c>
      <c r="P457" s="334">
        <v>63.960773499999995</v>
      </c>
      <c r="Q457" s="228">
        <f t="shared" si="44"/>
        <v>0.87772914559330806</v>
      </c>
      <c r="R457" s="344">
        <f t="shared" si="45"/>
        <v>0.27382334454919999</v>
      </c>
      <c r="S457" s="344">
        <f t="shared" si="46"/>
        <v>0.36261358466136329</v>
      </c>
      <c r="T457" s="228">
        <v>1</v>
      </c>
      <c r="U457" s="228"/>
    </row>
    <row r="458" spans="1:21" ht="15" customHeight="1" x14ac:dyDescent="0.25">
      <c r="A458" s="186">
        <v>455</v>
      </c>
      <c r="B458" s="185" t="s">
        <v>483</v>
      </c>
      <c r="C458" s="185" t="s">
        <v>972</v>
      </c>
      <c r="D458" s="185" t="s">
        <v>1835</v>
      </c>
      <c r="E458" s="185" t="s">
        <v>1778</v>
      </c>
      <c r="F458" s="184" t="s">
        <v>1021</v>
      </c>
      <c r="G458" s="184">
        <v>461512401</v>
      </c>
      <c r="H458" s="7" t="s">
        <v>1022</v>
      </c>
      <c r="I458" s="7" t="s">
        <v>824</v>
      </c>
      <c r="J458" s="228" t="s">
        <v>803</v>
      </c>
      <c r="K458" s="334">
        <v>0</v>
      </c>
      <c r="L458" s="334">
        <v>1.46018</v>
      </c>
      <c r="M458" s="334">
        <v>1.094943</v>
      </c>
      <c r="N458" s="344">
        <f t="shared" si="43"/>
        <v>0.74986850936185945</v>
      </c>
      <c r="O458" s="334">
        <v>50.408411299999997</v>
      </c>
      <c r="P458" s="334">
        <v>47.174745099999996</v>
      </c>
      <c r="Q458" s="228">
        <f t="shared" si="44"/>
        <v>0.93585066228818048</v>
      </c>
      <c r="R458" s="344">
        <f t="shared" si="45"/>
        <v>0.25013149063814055</v>
      </c>
      <c r="S458" s="344">
        <f t="shared" si="46"/>
        <v>0.29823505888465318</v>
      </c>
      <c r="T458" s="228">
        <v>1</v>
      </c>
      <c r="U458" s="228"/>
    </row>
    <row r="459" spans="1:21" ht="15" customHeight="1" x14ac:dyDescent="0.25">
      <c r="A459" s="186">
        <v>456</v>
      </c>
      <c r="B459" s="185" t="s">
        <v>483</v>
      </c>
      <c r="C459" s="185" t="s">
        <v>972</v>
      </c>
      <c r="D459" s="185" t="s">
        <v>1835</v>
      </c>
      <c r="E459" s="185" t="s">
        <v>1778</v>
      </c>
      <c r="F459" s="184" t="s">
        <v>1021</v>
      </c>
      <c r="G459" s="184">
        <v>461512402</v>
      </c>
      <c r="H459" s="7" t="s">
        <v>1428</v>
      </c>
      <c r="I459" s="7" t="s">
        <v>824</v>
      </c>
      <c r="J459" s="228" t="s">
        <v>803</v>
      </c>
      <c r="K459" s="334">
        <v>0</v>
      </c>
      <c r="L459" s="334">
        <v>1.0069900000000001</v>
      </c>
      <c r="M459" s="334">
        <v>0.87957536000000003</v>
      </c>
      <c r="N459" s="344">
        <f t="shared" si="43"/>
        <v>0.87346980605567082</v>
      </c>
      <c r="O459" s="334">
        <v>37.557347799999995</v>
      </c>
      <c r="P459" s="334">
        <v>35.239152300000001</v>
      </c>
      <c r="Q459" s="228">
        <f t="shared" si="44"/>
        <v>0.93827584651757556</v>
      </c>
      <c r="R459" s="344">
        <f t="shared" si="45"/>
        <v>0.12653019394432918</v>
      </c>
      <c r="S459" s="344">
        <f t="shared" si="46"/>
        <v>0.18044437831557292</v>
      </c>
      <c r="T459" s="228">
        <v>1</v>
      </c>
      <c r="U459" s="228"/>
    </row>
    <row r="460" spans="1:21" ht="15" customHeight="1" x14ac:dyDescent="0.25">
      <c r="A460" s="186">
        <v>457</v>
      </c>
      <c r="B460" s="185" t="s">
        <v>483</v>
      </c>
      <c r="C460" s="185" t="s">
        <v>972</v>
      </c>
      <c r="D460" s="185" t="s">
        <v>1835</v>
      </c>
      <c r="E460" s="185" t="s">
        <v>1779</v>
      </c>
      <c r="F460" s="184" t="s">
        <v>1654</v>
      </c>
      <c r="G460" s="184">
        <v>461521301</v>
      </c>
      <c r="H460" s="7" t="s">
        <v>1426</v>
      </c>
      <c r="I460" s="7" t="s">
        <v>825</v>
      </c>
      <c r="J460" s="228" t="s">
        <v>803</v>
      </c>
      <c r="K460" s="334">
        <v>0</v>
      </c>
      <c r="L460" s="334">
        <v>4.4532999999999996</v>
      </c>
      <c r="M460" s="334">
        <v>2.7678717599999998</v>
      </c>
      <c r="N460" s="344">
        <f t="shared" si="43"/>
        <v>0.62153274201154196</v>
      </c>
      <c r="O460" s="334">
        <v>133.6453822</v>
      </c>
      <c r="P460" s="334">
        <v>132.48107690000001</v>
      </c>
      <c r="Q460" s="228">
        <f t="shared" si="44"/>
        <v>0.99128809929057171</v>
      </c>
      <c r="R460" s="344">
        <f t="shared" si="45"/>
        <v>0.37846725798845804</v>
      </c>
      <c r="S460" s="344">
        <f t="shared" si="46"/>
        <v>0.38388198952452135</v>
      </c>
      <c r="T460" s="228">
        <v>1</v>
      </c>
      <c r="U460" s="228"/>
    </row>
    <row r="461" spans="1:21" ht="15" customHeight="1" x14ac:dyDescent="0.25">
      <c r="A461" s="186">
        <v>458</v>
      </c>
      <c r="B461" s="185" t="s">
        <v>483</v>
      </c>
      <c r="C461" s="185" t="s">
        <v>972</v>
      </c>
      <c r="D461" s="185" t="s">
        <v>1835</v>
      </c>
      <c r="E461" s="185" t="s">
        <v>1779</v>
      </c>
      <c r="F461" s="184" t="s">
        <v>1654</v>
      </c>
      <c r="G461" s="184">
        <v>461521303</v>
      </c>
      <c r="H461" s="7" t="s">
        <v>1175</v>
      </c>
      <c r="I461" s="7" t="s">
        <v>824</v>
      </c>
      <c r="J461" s="228" t="s">
        <v>803</v>
      </c>
      <c r="K461" s="334">
        <v>0</v>
      </c>
      <c r="L461" s="334">
        <v>3.0811890000000002</v>
      </c>
      <c r="M461" s="334">
        <v>1.8435067299999999</v>
      </c>
      <c r="N461" s="344">
        <f t="shared" si="43"/>
        <v>0.59831017506553474</v>
      </c>
      <c r="O461" s="334">
        <v>77.302073300000004</v>
      </c>
      <c r="P461" s="334">
        <v>84.626925099999994</v>
      </c>
      <c r="Q461" s="228">
        <f t="shared" si="44"/>
        <v>1.094756213996656</v>
      </c>
      <c r="R461" s="344">
        <f t="shared" si="45"/>
        <v>0.40168982493446526</v>
      </c>
      <c r="S461" s="344">
        <f t="shared" si="46"/>
        <v>0.34499621794957869</v>
      </c>
      <c r="T461" s="228">
        <v>1</v>
      </c>
      <c r="U461" s="228"/>
    </row>
    <row r="462" spans="1:21" ht="15" customHeight="1" x14ac:dyDescent="0.25">
      <c r="A462" s="186">
        <v>459</v>
      </c>
      <c r="B462" s="185" t="s">
        <v>483</v>
      </c>
      <c r="C462" s="185" t="s">
        <v>972</v>
      </c>
      <c r="D462" s="185" t="s">
        <v>1835</v>
      </c>
      <c r="E462" s="185" t="s">
        <v>1779</v>
      </c>
      <c r="F462" s="184" t="s">
        <v>1654</v>
      </c>
      <c r="G462" s="184">
        <v>461521302</v>
      </c>
      <c r="H462" s="7" t="s">
        <v>1017</v>
      </c>
      <c r="I462" s="7" t="s">
        <v>824</v>
      </c>
      <c r="J462" s="228" t="s">
        <v>803</v>
      </c>
      <c r="K462" s="334">
        <v>0</v>
      </c>
      <c r="L462" s="334">
        <v>2.171163</v>
      </c>
      <c r="M462" s="334">
        <v>1.63582239</v>
      </c>
      <c r="N462" s="344">
        <f t="shared" ref="N462:N500" si="47">M462/L462</f>
        <v>0.75343140519620133</v>
      </c>
      <c r="O462" s="334">
        <v>70.798078899999993</v>
      </c>
      <c r="P462" s="334">
        <v>75.7179115</v>
      </c>
      <c r="Q462" s="228">
        <f t="shared" si="44"/>
        <v>1.0694910465995711</v>
      </c>
      <c r="R462" s="344">
        <f t="shared" si="45"/>
        <v>0.24656859480379867</v>
      </c>
      <c r="S462" s="344">
        <f t="shared" si="46"/>
        <v>0.19421185791572915</v>
      </c>
      <c r="T462" s="228">
        <v>1</v>
      </c>
      <c r="U462" s="228"/>
    </row>
    <row r="463" spans="1:21" ht="15" customHeight="1" x14ac:dyDescent="0.25">
      <c r="A463" s="186">
        <v>460</v>
      </c>
      <c r="B463" s="185" t="s">
        <v>483</v>
      </c>
      <c r="C463" s="185" t="s">
        <v>972</v>
      </c>
      <c r="D463" s="185" t="s">
        <v>1835</v>
      </c>
      <c r="E463" s="185" t="s">
        <v>1779</v>
      </c>
      <c r="F463" s="184" t="s">
        <v>1655</v>
      </c>
      <c r="G463" s="184">
        <v>461522601</v>
      </c>
      <c r="H463" s="7" t="s">
        <v>1656</v>
      </c>
      <c r="I463" s="7" t="s">
        <v>824</v>
      </c>
      <c r="J463" s="228" t="s">
        <v>803</v>
      </c>
      <c r="K463" s="334">
        <v>0</v>
      </c>
      <c r="L463" s="334">
        <v>0.96760000000000002</v>
      </c>
      <c r="M463" s="334">
        <v>0.83164931000000009</v>
      </c>
      <c r="N463" s="344">
        <f t="shared" si="47"/>
        <v>0.85949701322860694</v>
      </c>
      <c r="O463" s="334">
        <v>34.816852699999998</v>
      </c>
      <c r="P463" s="334">
        <v>32.872716000000004</v>
      </c>
      <c r="Q463" s="228">
        <f t="shared" si="44"/>
        <v>0.94416104417157742</v>
      </c>
      <c r="R463" s="344">
        <f t="shared" si="45"/>
        <v>0.14050298677139306</v>
      </c>
      <c r="S463" s="344">
        <f t="shared" si="46"/>
        <v>0.18849640252772637</v>
      </c>
      <c r="T463" s="228">
        <v>1</v>
      </c>
      <c r="U463" s="228"/>
    </row>
    <row r="464" spans="1:21" ht="15" customHeight="1" x14ac:dyDescent="0.25">
      <c r="A464" s="186">
        <v>461</v>
      </c>
      <c r="B464" s="185" t="s">
        <v>483</v>
      </c>
      <c r="C464" s="185" t="s">
        <v>972</v>
      </c>
      <c r="D464" s="185" t="s">
        <v>1835</v>
      </c>
      <c r="E464" s="185" t="s">
        <v>1779</v>
      </c>
      <c r="F464" s="184" t="s">
        <v>1655</v>
      </c>
      <c r="G464" s="184">
        <v>461522602</v>
      </c>
      <c r="H464" s="7" t="s">
        <v>1425</v>
      </c>
      <c r="I464" s="7" t="s">
        <v>824</v>
      </c>
      <c r="J464" s="228" t="s">
        <v>803</v>
      </c>
      <c r="K464" s="334">
        <v>0</v>
      </c>
      <c r="L464" s="334">
        <v>1.3109999999999999</v>
      </c>
      <c r="M464" s="334">
        <v>0.96503499999999998</v>
      </c>
      <c r="N464" s="344">
        <f t="shared" si="47"/>
        <v>0.73610602593440122</v>
      </c>
      <c r="O464" s="334">
        <v>37.823992699999998</v>
      </c>
      <c r="P464" s="334">
        <v>34.598028300000003</v>
      </c>
      <c r="Q464" s="228">
        <f t="shared" si="44"/>
        <v>0.91471116162731292</v>
      </c>
      <c r="R464" s="344">
        <f t="shared" si="45"/>
        <v>0.26389397406559878</v>
      </c>
      <c r="S464" s="344">
        <f t="shared" si="46"/>
        <v>0.32667560193667888</v>
      </c>
      <c r="T464" s="228">
        <v>1</v>
      </c>
      <c r="U464" s="228"/>
    </row>
    <row r="465" spans="1:21" ht="15" customHeight="1" x14ac:dyDescent="0.25">
      <c r="A465" s="186">
        <v>462</v>
      </c>
      <c r="B465" s="185" t="s">
        <v>483</v>
      </c>
      <c r="C465" s="185" t="s">
        <v>972</v>
      </c>
      <c r="D465" s="185" t="s">
        <v>1835</v>
      </c>
      <c r="E465" s="185" t="s">
        <v>1779</v>
      </c>
      <c r="F465" s="184" t="s">
        <v>1655</v>
      </c>
      <c r="G465" s="184">
        <v>461522603</v>
      </c>
      <c r="H465" s="7" t="s">
        <v>1177</v>
      </c>
      <c r="I465" s="7" t="s">
        <v>824</v>
      </c>
      <c r="J465" s="228" t="s">
        <v>803</v>
      </c>
      <c r="K465" s="334">
        <v>0</v>
      </c>
      <c r="L465" s="334">
        <v>0.74339999999999995</v>
      </c>
      <c r="M465" s="334">
        <v>0.55598119999999995</v>
      </c>
      <c r="N465" s="344">
        <f t="shared" si="47"/>
        <v>0.74788969599139088</v>
      </c>
      <c r="O465" s="334">
        <v>20.911917599999999</v>
      </c>
      <c r="P465" s="334">
        <v>22.456292200000004</v>
      </c>
      <c r="Q465" s="228">
        <f t="shared" si="44"/>
        <v>1.0738514099730387</v>
      </c>
      <c r="R465" s="344">
        <f t="shared" si="45"/>
        <v>0.25211030400860912</v>
      </c>
      <c r="S465" s="344">
        <f t="shared" si="46"/>
        <v>0.19687759545533756</v>
      </c>
      <c r="T465" s="228">
        <v>1</v>
      </c>
      <c r="U465" s="228"/>
    </row>
    <row r="466" spans="1:21" ht="15" customHeight="1" x14ac:dyDescent="0.25">
      <c r="A466" s="186">
        <v>463</v>
      </c>
      <c r="B466" s="185" t="s">
        <v>483</v>
      </c>
      <c r="C466" s="185" t="s">
        <v>972</v>
      </c>
      <c r="D466" s="185" t="s">
        <v>1835</v>
      </c>
      <c r="E466" s="185" t="s">
        <v>1779</v>
      </c>
      <c r="F466" s="184" t="s">
        <v>1658</v>
      </c>
      <c r="G466" s="184">
        <v>461523503</v>
      </c>
      <c r="H466" s="7" t="s">
        <v>1423</v>
      </c>
      <c r="I466" s="7" t="s">
        <v>824</v>
      </c>
      <c r="J466" s="228" t="s">
        <v>803</v>
      </c>
      <c r="K466" s="334">
        <v>0</v>
      </c>
      <c r="L466" s="334">
        <v>1.5730599999999999</v>
      </c>
      <c r="M466" s="334">
        <v>0.74475730000000007</v>
      </c>
      <c r="N466" s="344">
        <f t="shared" si="47"/>
        <v>0.4734449417059744</v>
      </c>
      <c r="O466" s="334">
        <v>42.734497500000003</v>
      </c>
      <c r="P466" s="334">
        <v>41.617935699999997</v>
      </c>
      <c r="Q466" s="228">
        <f t="shared" si="44"/>
        <v>0.97387212052744965</v>
      </c>
      <c r="R466" s="344">
        <f t="shared" si="45"/>
        <v>0.5265550582940256</v>
      </c>
      <c r="S466" s="344">
        <f t="shared" si="46"/>
        <v>0.53892517066780798</v>
      </c>
      <c r="T466" s="228">
        <v>1</v>
      </c>
      <c r="U466" s="228"/>
    </row>
    <row r="467" spans="1:21" ht="15" customHeight="1" x14ac:dyDescent="0.25">
      <c r="A467" s="186">
        <v>464</v>
      </c>
      <c r="B467" s="185" t="s">
        <v>483</v>
      </c>
      <c r="C467" s="185" t="s">
        <v>972</v>
      </c>
      <c r="D467" s="185" t="s">
        <v>1835</v>
      </c>
      <c r="E467" s="185" t="s">
        <v>1779</v>
      </c>
      <c r="F467" s="184" t="s">
        <v>1657</v>
      </c>
      <c r="G467" s="184">
        <v>461523102</v>
      </c>
      <c r="H467" s="7" t="s">
        <v>1334</v>
      </c>
      <c r="I467" s="7" t="s">
        <v>892</v>
      </c>
      <c r="J467" s="228" t="s">
        <v>803</v>
      </c>
      <c r="K467" s="334">
        <v>0</v>
      </c>
      <c r="L467" s="334">
        <v>1.9707749999999999</v>
      </c>
      <c r="M467" s="334">
        <v>0.89853400000000005</v>
      </c>
      <c r="N467" s="344">
        <f t="shared" si="47"/>
        <v>0.4559292664053482</v>
      </c>
      <c r="O467" s="334">
        <v>39.935122400000004</v>
      </c>
      <c r="P467" s="334">
        <v>40.675452299999996</v>
      </c>
      <c r="Q467" s="228">
        <f t="shared" si="44"/>
        <v>1.0185383155354994</v>
      </c>
      <c r="R467" s="344">
        <f t="shared" si="45"/>
        <v>0.54407073359465175</v>
      </c>
      <c r="S467" s="344">
        <f t="shared" si="46"/>
        <v>0.53561857299216065</v>
      </c>
      <c r="T467" s="228">
        <v>1</v>
      </c>
      <c r="U467" s="228"/>
    </row>
    <row r="468" spans="1:21" ht="15" customHeight="1" x14ac:dyDescent="0.25">
      <c r="A468" s="186">
        <v>465</v>
      </c>
      <c r="B468" s="185" t="s">
        <v>483</v>
      </c>
      <c r="C468" s="185" t="s">
        <v>972</v>
      </c>
      <c r="D468" s="185" t="s">
        <v>1835</v>
      </c>
      <c r="E468" s="185" t="s">
        <v>1779</v>
      </c>
      <c r="F468" s="184" t="s">
        <v>1658</v>
      </c>
      <c r="G468" s="184">
        <v>461523502</v>
      </c>
      <c r="H468" s="7" t="s">
        <v>1424</v>
      </c>
      <c r="I468" s="7" t="s">
        <v>825</v>
      </c>
      <c r="J468" s="228" t="s">
        <v>803</v>
      </c>
      <c r="K468" s="334">
        <v>0</v>
      </c>
      <c r="L468" s="334">
        <v>2.81582</v>
      </c>
      <c r="M468" s="334">
        <v>1.26846653</v>
      </c>
      <c r="N468" s="344">
        <f t="shared" si="47"/>
        <v>0.45047855686798161</v>
      </c>
      <c r="O468" s="334">
        <v>74.261458500000003</v>
      </c>
      <c r="P468" s="334">
        <v>70.440716899999998</v>
      </c>
      <c r="Q468" s="228">
        <f t="shared" si="44"/>
        <v>0.94855014058200859</v>
      </c>
      <c r="R468" s="344">
        <f t="shared" si="45"/>
        <v>0.54952144313201834</v>
      </c>
      <c r="S468" s="344">
        <f t="shared" si="46"/>
        <v>0.57269850155369562</v>
      </c>
      <c r="T468" s="228">
        <v>1</v>
      </c>
      <c r="U468" s="228"/>
    </row>
    <row r="469" spans="1:21" ht="15" customHeight="1" x14ac:dyDescent="0.25">
      <c r="A469" s="186">
        <v>466</v>
      </c>
      <c r="B469" s="185" t="s">
        <v>483</v>
      </c>
      <c r="C469" s="185" t="s">
        <v>972</v>
      </c>
      <c r="D469" s="185" t="s">
        <v>1835</v>
      </c>
      <c r="E469" s="185" t="s">
        <v>1779</v>
      </c>
      <c r="F469" s="184" t="s">
        <v>1657</v>
      </c>
      <c r="G469" s="184">
        <v>461523103</v>
      </c>
      <c r="H469" s="7" t="s">
        <v>1335</v>
      </c>
      <c r="I469" s="7" t="s">
        <v>892</v>
      </c>
      <c r="J469" s="228" t="s">
        <v>803</v>
      </c>
      <c r="K469" s="334">
        <v>0</v>
      </c>
      <c r="L469" s="334">
        <v>2.5569000000000002</v>
      </c>
      <c r="M469" s="334">
        <v>1.1556928999999998</v>
      </c>
      <c r="N469" s="344">
        <f t="shared" si="47"/>
        <v>0.45198987054636464</v>
      </c>
      <c r="O469" s="334">
        <v>62.188288</v>
      </c>
      <c r="P469" s="334">
        <v>64.058648399999996</v>
      </c>
      <c r="Q469" s="228">
        <f t="shared" si="44"/>
        <v>1.0300757660349162</v>
      </c>
      <c r="R469" s="344">
        <f t="shared" si="45"/>
        <v>0.54801012945363536</v>
      </c>
      <c r="S469" s="344">
        <f t="shared" si="46"/>
        <v>0.5344161878569309</v>
      </c>
      <c r="T469" s="228">
        <v>1</v>
      </c>
      <c r="U469" s="228"/>
    </row>
    <row r="470" spans="1:21" ht="15" customHeight="1" x14ac:dyDescent="0.25">
      <c r="A470" s="186">
        <v>467</v>
      </c>
      <c r="B470" s="185" t="s">
        <v>483</v>
      </c>
      <c r="C470" s="185" t="s">
        <v>972</v>
      </c>
      <c r="D470" s="185" t="s">
        <v>1835</v>
      </c>
      <c r="E470" s="185" t="s">
        <v>1779</v>
      </c>
      <c r="F470" s="184" t="s">
        <v>1659</v>
      </c>
      <c r="G470" s="184">
        <v>461524401</v>
      </c>
      <c r="H470" s="7" t="s">
        <v>1018</v>
      </c>
      <c r="I470" s="7" t="s">
        <v>824</v>
      </c>
      <c r="J470" s="228" t="s">
        <v>803</v>
      </c>
      <c r="K470" s="334">
        <v>0</v>
      </c>
      <c r="L470" s="334">
        <v>2.54575</v>
      </c>
      <c r="M470" s="334">
        <v>1.4635480000000001</v>
      </c>
      <c r="N470" s="344">
        <f t="shared" si="47"/>
        <v>0.57489855641755871</v>
      </c>
      <c r="O470" s="334">
        <v>65.141492800000009</v>
      </c>
      <c r="P470" s="334">
        <v>62.063713200000002</v>
      </c>
      <c r="Q470" s="228">
        <f t="shared" si="44"/>
        <v>0.95275239378609988</v>
      </c>
      <c r="R470" s="344">
        <f t="shared" si="45"/>
        <v>0.42510144358244129</v>
      </c>
      <c r="S470" s="344">
        <f t="shared" si="46"/>
        <v>0.45226402418899769</v>
      </c>
      <c r="T470" s="228">
        <v>1</v>
      </c>
      <c r="U470" s="228"/>
    </row>
    <row r="471" spans="1:21" ht="15" customHeight="1" x14ac:dyDescent="0.25">
      <c r="A471" s="186">
        <v>468</v>
      </c>
      <c r="B471" s="185" t="s">
        <v>483</v>
      </c>
      <c r="C471" s="185" t="s">
        <v>972</v>
      </c>
      <c r="D471" s="185" t="s">
        <v>1835</v>
      </c>
      <c r="E471" s="185" t="s">
        <v>1779</v>
      </c>
      <c r="F471" s="184" t="s">
        <v>1659</v>
      </c>
      <c r="G471" s="184">
        <v>461524403</v>
      </c>
      <c r="H471" s="7" t="s">
        <v>1174</v>
      </c>
      <c r="I471" s="7" t="s">
        <v>824</v>
      </c>
      <c r="J471" s="228" t="s">
        <v>803</v>
      </c>
      <c r="K471" s="334">
        <v>0</v>
      </c>
      <c r="L471" s="334">
        <v>1.62669</v>
      </c>
      <c r="M471" s="334">
        <v>1.2710596999999999</v>
      </c>
      <c r="N471" s="344">
        <f t="shared" si="47"/>
        <v>0.78137795154577694</v>
      </c>
      <c r="O471" s="334">
        <v>81.626349900000008</v>
      </c>
      <c r="P471" s="334">
        <v>72.907461799999993</v>
      </c>
      <c r="Q471" s="228">
        <f t="shared" si="44"/>
        <v>0.89318537321978164</v>
      </c>
      <c r="R471" s="344">
        <f t="shared" si="45"/>
        <v>0.21862204845422306</v>
      </c>
      <c r="S471" s="344">
        <f t="shared" si="46"/>
        <v>0.30208464272287672</v>
      </c>
      <c r="T471" s="228">
        <v>1</v>
      </c>
      <c r="U471" s="228"/>
    </row>
    <row r="472" spans="1:21" ht="15" customHeight="1" x14ac:dyDescent="0.25">
      <c r="A472" s="186">
        <v>469</v>
      </c>
      <c r="B472" s="185" t="s">
        <v>483</v>
      </c>
      <c r="C472" s="185" t="s">
        <v>972</v>
      </c>
      <c r="D472" s="185" t="s">
        <v>1835</v>
      </c>
      <c r="E472" s="185" t="s">
        <v>1780</v>
      </c>
      <c r="F472" s="184" t="s">
        <v>1011</v>
      </c>
      <c r="G472" s="184">
        <v>461531201</v>
      </c>
      <c r="H472" s="7" t="s">
        <v>1011</v>
      </c>
      <c r="I472" s="7" t="s">
        <v>824</v>
      </c>
      <c r="J472" s="228" t="s">
        <v>803</v>
      </c>
      <c r="K472" s="334">
        <v>0</v>
      </c>
      <c r="L472" s="334">
        <v>2.1416040000000001</v>
      </c>
      <c r="M472" s="334">
        <v>1.4932245399999999</v>
      </c>
      <c r="N472" s="344">
        <f t="shared" si="47"/>
        <v>0.69724586805030242</v>
      </c>
      <c r="O472" s="334">
        <v>70.289046999999997</v>
      </c>
      <c r="P472" s="334">
        <v>67.134725599999996</v>
      </c>
      <c r="Q472" s="228">
        <f t="shared" si="44"/>
        <v>0.95512357138659165</v>
      </c>
      <c r="R472" s="344">
        <f t="shared" si="45"/>
        <v>0.30275413194969758</v>
      </c>
      <c r="S472" s="344">
        <f t="shared" si="46"/>
        <v>0.33404403637325086</v>
      </c>
      <c r="T472" s="228">
        <v>1</v>
      </c>
      <c r="U472" s="228"/>
    </row>
    <row r="473" spans="1:21" ht="15" customHeight="1" x14ac:dyDescent="0.25">
      <c r="A473" s="186">
        <v>470</v>
      </c>
      <c r="B473" s="185" t="s">
        <v>483</v>
      </c>
      <c r="C473" s="185" t="s">
        <v>972</v>
      </c>
      <c r="D473" s="185" t="s">
        <v>1835</v>
      </c>
      <c r="E473" s="185" t="s">
        <v>1780</v>
      </c>
      <c r="F473" s="184" t="s">
        <v>1011</v>
      </c>
      <c r="G473" s="184">
        <v>461531204</v>
      </c>
      <c r="H473" s="7" t="s">
        <v>1421</v>
      </c>
      <c r="I473" s="7" t="s">
        <v>824</v>
      </c>
      <c r="J473" s="228" t="s">
        <v>803</v>
      </c>
      <c r="K473" s="334">
        <v>0</v>
      </c>
      <c r="L473" s="334">
        <v>0.41250599999999998</v>
      </c>
      <c r="M473" s="334">
        <v>0.22828100000000001</v>
      </c>
      <c r="N473" s="344">
        <f t="shared" si="47"/>
        <v>0.55340043538760653</v>
      </c>
      <c r="O473" s="334">
        <v>9.927646600000001</v>
      </c>
      <c r="P473" s="334">
        <v>9.5888569999999991</v>
      </c>
      <c r="Q473" s="228">
        <f t="shared" si="44"/>
        <v>0.96587412771119374</v>
      </c>
      <c r="R473" s="344">
        <f t="shared" si="45"/>
        <v>0.44659956461239347</v>
      </c>
      <c r="S473" s="344">
        <f t="shared" si="46"/>
        <v>0.46548483719500067</v>
      </c>
      <c r="T473" s="228">
        <v>1</v>
      </c>
      <c r="U473" s="228"/>
    </row>
    <row r="474" spans="1:21" ht="15" customHeight="1" x14ac:dyDescent="0.25">
      <c r="A474" s="186">
        <v>471</v>
      </c>
      <c r="B474" s="185" t="s">
        <v>483</v>
      </c>
      <c r="C474" s="185" t="s">
        <v>972</v>
      </c>
      <c r="D474" s="185" t="s">
        <v>1835</v>
      </c>
      <c r="E474" s="185" t="s">
        <v>1780</v>
      </c>
      <c r="F474" s="184" t="s">
        <v>1011</v>
      </c>
      <c r="G474" s="184">
        <v>461531203</v>
      </c>
      <c r="H474" s="7" t="s">
        <v>1012</v>
      </c>
      <c r="I474" s="7" t="s">
        <v>824</v>
      </c>
      <c r="J474" s="228" t="s">
        <v>803</v>
      </c>
      <c r="K474" s="334">
        <v>0</v>
      </c>
      <c r="L474" s="334">
        <v>2.2859099999999999</v>
      </c>
      <c r="M474" s="334">
        <v>1.4981124699999999</v>
      </c>
      <c r="N474" s="344">
        <f t="shared" si="47"/>
        <v>0.65536808973231664</v>
      </c>
      <c r="O474" s="334">
        <v>64.660273899999993</v>
      </c>
      <c r="P474" s="334">
        <v>60.256390400000001</v>
      </c>
      <c r="Q474" s="228">
        <f t="shared" si="44"/>
        <v>0.93189197579319272</v>
      </c>
      <c r="R474" s="344">
        <f t="shared" si="45"/>
        <v>0.34463191026768336</v>
      </c>
      <c r="S474" s="344">
        <f t="shared" si="46"/>
        <v>0.38926773598754105</v>
      </c>
      <c r="T474" s="228">
        <v>1</v>
      </c>
      <c r="U474" s="228"/>
    </row>
    <row r="475" spans="1:21" ht="15" customHeight="1" x14ac:dyDescent="0.25">
      <c r="A475" s="186">
        <v>472</v>
      </c>
      <c r="B475" s="185" t="s">
        <v>483</v>
      </c>
      <c r="C475" s="185" t="s">
        <v>972</v>
      </c>
      <c r="D475" s="185" t="s">
        <v>1835</v>
      </c>
      <c r="E475" s="185" t="s">
        <v>1780</v>
      </c>
      <c r="F475" s="184" t="s">
        <v>1660</v>
      </c>
      <c r="G475" s="184">
        <v>461532402</v>
      </c>
      <c r="H475" s="7" t="s">
        <v>899</v>
      </c>
      <c r="I475" s="7" t="s">
        <v>824</v>
      </c>
      <c r="J475" s="228" t="s">
        <v>803</v>
      </c>
      <c r="K475" s="334">
        <v>0</v>
      </c>
      <c r="L475" s="334">
        <v>1.4818454999999999</v>
      </c>
      <c r="M475" s="334">
        <v>0.99770776000000005</v>
      </c>
      <c r="N475" s="344">
        <f t="shared" si="47"/>
        <v>0.67328730289358785</v>
      </c>
      <c r="O475" s="334">
        <v>43.684215000000002</v>
      </c>
      <c r="P475" s="334">
        <v>38.321012500000002</v>
      </c>
      <c r="Q475" s="228">
        <f t="shared" si="44"/>
        <v>0.8772279071513589</v>
      </c>
      <c r="R475" s="344">
        <f t="shared" si="45"/>
        <v>0.32671269710641215</v>
      </c>
      <c r="S475" s="344">
        <f t="shared" si="46"/>
        <v>0.40937358837107485</v>
      </c>
      <c r="T475" s="228">
        <v>1</v>
      </c>
      <c r="U475" s="228"/>
    </row>
    <row r="476" spans="1:21" ht="15" customHeight="1" x14ac:dyDescent="0.25">
      <c r="A476" s="186">
        <v>473</v>
      </c>
      <c r="B476" s="185" t="s">
        <v>483</v>
      </c>
      <c r="C476" s="185" t="s">
        <v>972</v>
      </c>
      <c r="D476" s="185" t="s">
        <v>1835</v>
      </c>
      <c r="E476" s="185" t="s">
        <v>1780</v>
      </c>
      <c r="F476" s="184" t="s">
        <v>1660</v>
      </c>
      <c r="G476" s="184">
        <v>461532403</v>
      </c>
      <c r="H476" s="7" t="s">
        <v>1422</v>
      </c>
      <c r="I476" s="7" t="s">
        <v>824</v>
      </c>
      <c r="J476" s="228" t="s">
        <v>803</v>
      </c>
      <c r="K476" s="334">
        <v>0</v>
      </c>
      <c r="L476" s="334">
        <v>1.0929</v>
      </c>
      <c r="M476" s="334">
        <v>1.0844151899999999</v>
      </c>
      <c r="N476" s="344">
        <f t="shared" si="47"/>
        <v>0.99223642602250883</v>
      </c>
      <c r="O476" s="334">
        <v>47.316056199999998</v>
      </c>
      <c r="P476" s="334">
        <v>45.915106799999997</v>
      </c>
      <c r="Q476" s="228">
        <f t="shared" si="44"/>
        <v>0.97039167013247396</v>
      </c>
      <c r="R476" s="344">
        <f t="shared" si="45"/>
        <v>7.7635739774911672E-3</v>
      </c>
      <c r="S476" s="344">
        <f t="shared" si="46"/>
        <v>3.7142037385740734E-2</v>
      </c>
      <c r="T476" s="228">
        <v>1</v>
      </c>
      <c r="U476" s="228"/>
    </row>
    <row r="477" spans="1:21" ht="15" customHeight="1" x14ac:dyDescent="0.25">
      <c r="A477" s="186">
        <v>474</v>
      </c>
      <c r="B477" s="185" t="s">
        <v>483</v>
      </c>
      <c r="C477" s="185" t="s">
        <v>972</v>
      </c>
      <c r="D477" s="185" t="s">
        <v>1835</v>
      </c>
      <c r="E477" s="185" t="s">
        <v>1780</v>
      </c>
      <c r="F477" s="184" t="s">
        <v>1179</v>
      </c>
      <c r="G477" s="184">
        <v>461533301</v>
      </c>
      <c r="H477" s="7" t="s">
        <v>1014</v>
      </c>
      <c r="I477" s="7" t="s">
        <v>824</v>
      </c>
      <c r="J477" s="228" t="s">
        <v>803</v>
      </c>
      <c r="K477" s="334">
        <v>0</v>
      </c>
      <c r="L477" s="334">
        <v>1.2125600000000001</v>
      </c>
      <c r="M477" s="334">
        <v>0.848441</v>
      </c>
      <c r="N477" s="344">
        <f t="shared" si="47"/>
        <v>0.69971052978821657</v>
      </c>
      <c r="O477" s="334">
        <v>37.196820899999999</v>
      </c>
      <c r="P477" s="334">
        <v>35.122818199999998</v>
      </c>
      <c r="Q477" s="228">
        <f t="shared" si="44"/>
        <v>0.94424247422714558</v>
      </c>
      <c r="R477" s="344">
        <f t="shared" si="45"/>
        <v>0.30028947021178343</v>
      </c>
      <c r="S477" s="344">
        <f t="shared" si="46"/>
        <v>0.33930359810998756</v>
      </c>
      <c r="T477" s="228">
        <v>1</v>
      </c>
      <c r="U477" s="228"/>
    </row>
    <row r="478" spans="1:21" ht="15" customHeight="1" x14ac:dyDescent="0.25">
      <c r="A478" s="186">
        <v>475</v>
      </c>
      <c r="B478" s="185" t="s">
        <v>483</v>
      </c>
      <c r="C478" s="185" t="s">
        <v>972</v>
      </c>
      <c r="D478" s="185" t="s">
        <v>1835</v>
      </c>
      <c r="E478" s="185" t="s">
        <v>1780</v>
      </c>
      <c r="F478" s="184" t="s">
        <v>1179</v>
      </c>
      <c r="G478" s="184">
        <v>461533302</v>
      </c>
      <c r="H478" s="7" t="s">
        <v>1179</v>
      </c>
      <c r="I478" s="7" t="s">
        <v>824</v>
      </c>
      <c r="J478" s="228" t="s">
        <v>803</v>
      </c>
      <c r="K478" s="334">
        <v>0</v>
      </c>
      <c r="L478" s="334">
        <v>1.6247199999999999</v>
      </c>
      <c r="M478" s="334">
        <v>0.74903180000000003</v>
      </c>
      <c r="N478" s="344">
        <f t="shared" si="47"/>
        <v>0.46102208380520954</v>
      </c>
      <c r="O478" s="334">
        <v>32.456769999999999</v>
      </c>
      <c r="P478" s="334">
        <v>32.3239187</v>
      </c>
      <c r="Q478" s="228">
        <f t="shared" si="44"/>
        <v>0.9959068231373609</v>
      </c>
      <c r="R478" s="344">
        <f t="shared" si="45"/>
        <v>0.53897791619479052</v>
      </c>
      <c r="S478" s="344">
        <f t="shared" si="46"/>
        <v>0.5408649611213876</v>
      </c>
      <c r="T478" s="228">
        <v>1</v>
      </c>
      <c r="U478" s="228"/>
    </row>
    <row r="479" spans="1:21" ht="15" customHeight="1" x14ac:dyDescent="0.25">
      <c r="A479" s="186">
        <v>476</v>
      </c>
      <c r="B479" s="185" t="s">
        <v>483</v>
      </c>
      <c r="C479" s="185" t="s">
        <v>972</v>
      </c>
      <c r="D479" s="185" t="s">
        <v>1835</v>
      </c>
      <c r="E479" s="185" t="s">
        <v>1780</v>
      </c>
      <c r="F479" s="184" t="s">
        <v>1661</v>
      </c>
      <c r="G479" s="184">
        <v>461534101</v>
      </c>
      <c r="H479" s="7" t="s">
        <v>833</v>
      </c>
      <c r="I479" s="7" t="s">
        <v>824</v>
      </c>
      <c r="J479" s="228" t="s">
        <v>803</v>
      </c>
      <c r="K479" s="334">
        <v>0</v>
      </c>
      <c r="L479" s="334">
        <v>2.8371</v>
      </c>
      <c r="M479" s="334">
        <v>1.8803765299999999</v>
      </c>
      <c r="N479" s="344">
        <f t="shared" si="47"/>
        <v>0.66278119558704307</v>
      </c>
      <c r="O479" s="334">
        <v>75.075930299999996</v>
      </c>
      <c r="P479" s="334">
        <v>77.775653899999995</v>
      </c>
      <c r="Q479" s="228">
        <f t="shared" si="44"/>
        <v>1.0359599087112477</v>
      </c>
      <c r="R479" s="344">
        <f t="shared" si="45"/>
        <v>0.33721880441295693</v>
      </c>
      <c r="S479" s="344">
        <f t="shared" si="46"/>
        <v>0.31338525312411525</v>
      </c>
      <c r="T479" s="228">
        <v>1</v>
      </c>
      <c r="U479" s="228"/>
    </row>
    <row r="480" spans="1:21" ht="15" customHeight="1" x14ac:dyDescent="0.25">
      <c r="A480" s="186">
        <v>477</v>
      </c>
      <c r="B480" s="185" t="s">
        <v>483</v>
      </c>
      <c r="C480" s="185" t="s">
        <v>972</v>
      </c>
      <c r="D480" s="185" t="s">
        <v>1835</v>
      </c>
      <c r="E480" s="185" t="s">
        <v>1780</v>
      </c>
      <c r="F480" s="184" t="s">
        <v>1661</v>
      </c>
      <c r="G480" s="184">
        <v>461534102</v>
      </c>
      <c r="H480" s="7" t="s">
        <v>1010</v>
      </c>
      <c r="I480" s="7" t="s">
        <v>824</v>
      </c>
      <c r="J480" s="228" t="s">
        <v>803</v>
      </c>
      <c r="K480" s="334">
        <v>0</v>
      </c>
      <c r="L480" s="334">
        <v>0.48838199999999998</v>
      </c>
      <c r="M480" s="334">
        <v>0.37816699999999998</v>
      </c>
      <c r="N480" s="344">
        <f t="shared" si="47"/>
        <v>0.77432624461999011</v>
      </c>
      <c r="O480" s="334">
        <v>17.853393700000002</v>
      </c>
      <c r="P480" s="334">
        <v>15.9774923</v>
      </c>
      <c r="Q480" s="228">
        <f t="shared" si="44"/>
        <v>0.8949274613263023</v>
      </c>
      <c r="R480" s="344">
        <f t="shared" si="45"/>
        <v>0.22567375538000989</v>
      </c>
      <c r="S480" s="344">
        <f t="shared" si="46"/>
        <v>0.3070341796639029</v>
      </c>
      <c r="T480" s="228">
        <v>1</v>
      </c>
      <c r="U480" s="228"/>
    </row>
    <row r="481" spans="1:21" ht="15" customHeight="1" x14ac:dyDescent="0.25">
      <c r="A481" s="186">
        <v>478</v>
      </c>
      <c r="B481" s="185" t="s">
        <v>483</v>
      </c>
      <c r="C481" s="185" t="s">
        <v>1830</v>
      </c>
      <c r="D481" s="185" t="s">
        <v>725</v>
      </c>
      <c r="E481" s="185" t="s">
        <v>1781</v>
      </c>
      <c r="F481" s="184" t="s">
        <v>1663</v>
      </c>
      <c r="G481" s="184">
        <v>462112209</v>
      </c>
      <c r="H481" s="7" t="s">
        <v>1879</v>
      </c>
      <c r="I481" s="7" t="s">
        <v>825</v>
      </c>
      <c r="J481" s="228" t="s">
        <v>803</v>
      </c>
      <c r="K481" s="334">
        <v>0</v>
      </c>
      <c r="L481" s="334">
        <v>1.7845599999999999</v>
      </c>
      <c r="M481" s="334">
        <v>1.06268871</v>
      </c>
      <c r="N481" s="344">
        <f t="shared" si="47"/>
        <v>0.59549060272560184</v>
      </c>
      <c r="O481" s="334">
        <v>59.116306999999999</v>
      </c>
      <c r="P481" s="334">
        <v>53.609459699999995</v>
      </c>
      <c r="Q481" s="228">
        <f t="shared" si="44"/>
        <v>0.90684723759892505</v>
      </c>
      <c r="R481" s="344">
        <f t="shared" si="45"/>
        <v>0.40450939727439816</v>
      </c>
      <c r="S481" s="344">
        <f t="shared" si="46"/>
        <v>0.45998099190216901</v>
      </c>
      <c r="T481" s="228">
        <v>1</v>
      </c>
      <c r="U481" s="228"/>
    </row>
    <row r="482" spans="1:21" ht="15" customHeight="1" x14ac:dyDescent="0.25">
      <c r="A482" s="186">
        <v>479</v>
      </c>
      <c r="B482" s="185" t="s">
        <v>483</v>
      </c>
      <c r="C482" s="185" t="s">
        <v>1830</v>
      </c>
      <c r="D482" s="185" t="s">
        <v>725</v>
      </c>
      <c r="E482" s="185" t="s">
        <v>1781</v>
      </c>
      <c r="F482" s="184" t="s">
        <v>1662</v>
      </c>
      <c r="G482" s="184">
        <v>462112101</v>
      </c>
      <c r="H482" s="7" t="s">
        <v>1064</v>
      </c>
      <c r="I482" s="7" t="s">
        <v>825</v>
      </c>
      <c r="J482" s="228" t="s">
        <v>803</v>
      </c>
      <c r="K482" s="334">
        <v>0</v>
      </c>
      <c r="L482" s="334">
        <v>2.8902000000000001</v>
      </c>
      <c r="M482" s="334">
        <v>2.3317236600000002</v>
      </c>
      <c r="N482" s="344">
        <f t="shared" si="47"/>
        <v>0.80676896408553045</v>
      </c>
      <c r="O482" s="334">
        <v>107.660138</v>
      </c>
      <c r="P482" s="334">
        <v>122.7828375</v>
      </c>
      <c r="Q482" s="228">
        <f t="shared" si="44"/>
        <v>1.1404670268953212</v>
      </c>
      <c r="R482" s="344">
        <f t="shared" si="45"/>
        <v>0.19323103591446955</v>
      </c>
      <c r="S482" s="344">
        <f t="shared" si="46"/>
        <v>7.9906598137956975E-2</v>
      </c>
      <c r="T482" s="228">
        <v>1</v>
      </c>
      <c r="U482" s="228"/>
    </row>
    <row r="483" spans="1:21" ht="15" customHeight="1" x14ac:dyDescent="0.25">
      <c r="A483" s="186">
        <v>480</v>
      </c>
      <c r="B483" s="185" t="s">
        <v>483</v>
      </c>
      <c r="C483" s="185" t="s">
        <v>1830</v>
      </c>
      <c r="D483" s="185" t="s">
        <v>725</v>
      </c>
      <c r="E483" s="185" t="s">
        <v>1781</v>
      </c>
      <c r="F483" s="184" t="s">
        <v>1663</v>
      </c>
      <c r="G483" s="184">
        <v>462112201</v>
      </c>
      <c r="H483" s="7" t="s">
        <v>1008</v>
      </c>
      <c r="I483" s="7" t="s">
        <v>825</v>
      </c>
      <c r="J483" s="228" t="s">
        <v>803</v>
      </c>
      <c r="K483" s="334">
        <v>0</v>
      </c>
      <c r="L483" s="334">
        <v>4.3173599999999999</v>
      </c>
      <c r="M483" s="334">
        <v>3.6269285899999999</v>
      </c>
      <c r="N483" s="344">
        <f t="shared" si="47"/>
        <v>0.84008018557637076</v>
      </c>
      <c r="O483" s="334">
        <v>186.2713522</v>
      </c>
      <c r="P483" s="334">
        <v>178.2449005</v>
      </c>
      <c r="Q483" s="228">
        <f t="shared" si="44"/>
        <v>0.95690989728049014</v>
      </c>
      <c r="R483" s="344">
        <f t="shared" si="45"/>
        <v>0.15991981442362924</v>
      </c>
      <c r="S483" s="344">
        <f t="shared" si="46"/>
        <v>0.19611895591273998</v>
      </c>
      <c r="T483" s="228">
        <v>1</v>
      </c>
      <c r="U483" s="228"/>
    </row>
    <row r="484" spans="1:21" ht="15" customHeight="1" x14ac:dyDescent="0.25">
      <c r="A484" s="186">
        <v>481</v>
      </c>
      <c r="B484" s="185" t="s">
        <v>483</v>
      </c>
      <c r="C484" s="185" t="s">
        <v>1830</v>
      </c>
      <c r="D484" s="185" t="s">
        <v>725</v>
      </c>
      <c r="E484" s="185" t="s">
        <v>1781</v>
      </c>
      <c r="F484" s="184" t="s">
        <v>1663</v>
      </c>
      <c r="G484" s="184">
        <v>462112207</v>
      </c>
      <c r="H484" s="7" t="s">
        <v>1201</v>
      </c>
      <c r="I484" s="7" t="s">
        <v>825</v>
      </c>
      <c r="J484" s="228" t="s">
        <v>803</v>
      </c>
      <c r="K484" s="334">
        <v>0</v>
      </c>
      <c r="L484" s="334">
        <v>0.79851000000000005</v>
      </c>
      <c r="M484" s="334">
        <v>0.63539445999999999</v>
      </c>
      <c r="N484" s="344">
        <f t="shared" si="47"/>
        <v>0.7957251130230053</v>
      </c>
      <c r="O484" s="334">
        <v>29.0422616</v>
      </c>
      <c r="P484" s="334">
        <v>29.6294802</v>
      </c>
      <c r="Q484" s="228">
        <f t="shared" si="44"/>
        <v>1.0202194515044241</v>
      </c>
      <c r="R484" s="344">
        <f t="shared" si="45"/>
        <v>0.2042748869769947</v>
      </c>
      <c r="S484" s="344">
        <f t="shared" si="46"/>
        <v>0.18818576164337364</v>
      </c>
      <c r="T484" s="228">
        <v>1</v>
      </c>
      <c r="U484" s="228"/>
    </row>
    <row r="485" spans="1:21" ht="15" customHeight="1" x14ac:dyDescent="0.25">
      <c r="A485" s="186">
        <v>482</v>
      </c>
      <c r="B485" s="185" t="s">
        <v>483</v>
      </c>
      <c r="C485" s="185" t="s">
        <v>1830</v>
      </c>
      <c r="D485" s="185" t="s">
        <v>725</v>
      </c>
      <c r="E485" s="185" t="s">
        <v>1781</v>
      </c>
      <c r="F485" s="184" t="s">
        <v>1662</v>
      </c>
      <c r="G485" s="184">
        <v>462112103</v>
      </c>
      <c r="H485" s="7" t="s">
        <v>1434</v>
      </c>
      <c r="I485" s="7" t="s">
        <v>825</v>
      </c>
      <c r="J485" s="228" t="s">
        <v>803</v>
      </c>
      <c r="K485" s="334">
        <v>0</v>
      </c>
      <c r="L485" s="334">
        <v>6.5939999999999999E-2</v>
      </c>
      <c r="M485" s="334">
        <v>5.1310949999999994E-2</v>
      </c>
      <c r="N485" s="344">
        <f t="shared" si="47"/>
        <v>0.77814604185623282</v>
      </c>
      <c r="O485" s="334">
        <v>3.4944424000000001</v>
      </c>
      <c r="P485" s="334">
        <v>2.5315368</v>
      </c>
      <c r="Q485" s="228">
        <f t="shared" si="44"/>
        <v>0.72444656692581344</v>
      </c>
      <c r="R485" s="344">
        <f t="shared" si="45"/>
        <v>0.22185395814376718</v>
      </c>
      <c r="S485" s="344">
        <f t="shared" si="46"/>
        <v>0.43627477141034177</v>
      </c>
      <c r="T485" s="228">
        <v>1</v>
      </c>
      <c r="U485" s="228"/>
    </row>
    <row r="486" spans="1:21" ht="15" customHeight="1" x14ac:dyDescent="0.25">
      <c r="A486" s="186">
        <v>483</v>
      </c>
      <c r="B486" s="185" t="s">
        <v>483</v>
      </c>
      <c r="C486" s="185" t="s">
        <v>1830</v>
      </c>
      <c r="D486" s="185" t="s">
        <v>725</v>
      </c>
      <c r="E486" s="185" t="s">
        <v>1781</v>
      </c>
      <c r="F486" s="184" t="s">
        <v>1663</v>
      </c>
      <c r="G486" s="184">
        <v>462112206</v>
      </c>
      <c r="H486" s="7" t="s">
        <v>1433</v>
      </c>
      <c r="I486" s="7" t="s">
        <v>825</v>
      </c>
      <c r="J486" s="228" t="s">
        <v>803</v>
      </c>
      <c r="K486" s="334">
        <v>0</v>
      </c>
      <c r="L486" s="334">
        <v>0.99458000000000002</v>
      </c>
      <c r="M486" s="334">
        <v>0.56875849999999994</v>
      </c>
      <c r="N486" s="344">
        <f t="shared" si="47"/>
        <v>0.57185797019847562</v>
      </c>
      <c r="O486" s="334">
        <v>25.2846516</v>
      </c>
      <c r="P486" s="334">
        <v>26.144927999999997</v>
      </c>
      <c r="Q486" s="228">
        <f t="shared" si="44"/>
        <v>1.0340236604248878</v>
      </c>
      <c r="R486" s="344">
        <f t="shared" si="45"/>
        <v>0.42814202980152438</v>
      </c>
      <c r="S486" s="344">
        <f t="shared" si="46"/>
        <v>0.40868532841222582</v>
      </c>
      <c r="T486" s="228">
        <v>1</v>
      </c>
      <c r="U486" s="228"/>
    </row>
    <row r="487" spans="1:21" ht="15" customHeight="1" x14ac:dyDescent="0.25">
      <c r="A487" s="186">
        <v>484</v>
      </c>
      <c r="B487" s="185" t="s">
        <v>483</v>
      </c>
      <c r="C487" s="185" t="s">
        <v>1830</v>
      </c>
      <c r="D487" s="185" t="s">
        <v>725</v>
      </c>
      <c r="E487" s="185" t="s">
        <v>1782</v>
      </c>
      <c r="F487" s="184" t="s">
        <v>1925</v>
      </c>
      <c r="G487" s="184">
        <v>462121402</v>
      </c>
      <c r="H487" s="7" t="s">
        <v>1203</v>
      </c>
      <c r="I487" s="7" t="s">
        <v>824</v>
      </c>
      <c r="J487" s="228" t="s">
        <v>803</v>
      </c>
      <c r="K487" s="334">
        <v>0</v>
      </c>
      <c r="L487" s="334">
        <v>0.37206</v>
      </c>
      <c r="M487" s="334">
        <v>0.28519188000000001</v>
      </c>
      <c r="N487" s="344">
        <f t="shared" si="47"/>
        <v>0.76652120625705533</v>
      </c>
      <c r="O487" s="334">
        <v>20.877087700000001</v>
      </c>
      <c r="P487" s="334">
        <v>21.1284533</v>
      </c>
      <c r="Q487" s="228">
        <f t="shared" si="44"/>
        <v>1.012040261726735</v>
      </c>
      <c r="R487" s="344">
        <f t="shared" si="45"/>
        <v>0.23347879374294467</v>
      </c>
      <c r="S487" s="344">
        <f t="shared" si="46"/>
        <v>0.22424967780051708</v>
      </c>
      <c r="T487" s="228">
        <v>1</v>
      </c>
      <c r="U487" s="228"/>
    </row>
    <row r="488" spans="1:21" ht="15" customHeight="1" x14ac:dyDescent="0.25">
      <c r="A488" s="186">
        <v>485</v>
      </c>
      <c r="B488" s="185" t="s">
        <v>483</v>
      </c>
      <c r="C488" s="185" t="s">
        <v>1830</v>
      </c>
      <c r="D488" s="185" t="s">
        <v>725</v>
      </c>
      <c r="E488" s="185" t="s">
        <v>1782</v>
      </c>
      <c r="F488" s="184" t="s">
        <v>1664</v>
      </c>
      <c r="G488" s="184">
        <v>462121504</v>
      </c>
      <c r="H488" s="7" t="s">
        <v>1435</v>
      </c>
      <c r="I488" s="7" t="s">
        <v>824</v>
      </c>
      <c r="J488" s="228" t="s">
        <v>803</v>
      </c>
      <c r="K488" s="334">
        <v>0</v>
      </c>
      <c r="L488" s="334">
        <v>0.61277999999999999</v>
      </c>
      <c r="M488" s="334">
        <v>0.55234728</v>
      </c>
      <c r="N488" s="344">
        <f t="shared" si="47"/>
        <v>0.90137941838832858</v>
      </c>
      <c r="O488" s="334">
        <v>20.223740100000001</v>
      </c>
      <c r="P488" s="334">
        <v>21.161252999999999</v>
      </c>
      <c r="Q488" s="228">
        <f t="shared" ref="Q488:Q523" si="48">P488/O488</f>
        <v>1.0463570484670142</v>
      </c>
      <c r="R488" s="344">
        <f t="shared" ref="R488:R523" si="49">1-N488</f>
        <v>9.8620581611671421E-2</v>
      </c>
      <c r="S488" s="344">
        <f t="shared" ref="S488:S523" si="50">1-N488*Q488</f>
        <v>5.6835292226274592E-2</v>
      </c>
      <c r="T488" s="228">
        <v>1</v>
      </c>
      <c r="U488" s="228"/>
    </row>
    <row r="489" spans="1:21" ht="15" customHeight="1" x14ac:dyDescent="0.25">
      <c r="A489" s="186">
        <v>486</v>
      </c>
      <c r="B489" s="185" t="s">
        <v>483</v>
      </c>
      <c r="C489" s="185" t="s">
        <v>1830</v>
      </c>
      <c r="D489" s="185" t="s">
        <v>725</v>
      </c>
      <c r="E489" s="185" t="s">
        <v>1782</v>
      </c>
      <c r="F489" s="184" t="s">
        <v>1737</v>
      </c>
      <c r="G489" s="184">
        <v>462122201</v>
      </c>
      <c r="H489" s="7" t="s">
        <v>1198</v>
      </c>
      <c r="I489" s="7" t="s">
        <v>824</v>
      </c>
      <c r="J489" s="228" t="s">
        <v>803</v>
      </c>
      <c r="K489" s="334">
        <v>0</v>
      </c>
      <c r="L489" s="334">
        <v>0.26518000000000003</v>
      </c>
      <c r="M489" s="334">
        <v>0.17112645999999998</v>
      </c>
      <c r="N489" s="344">
        <f t="shared" si="47"/>
        <v>0.64532189456218403</v>
      </c>
      <c r="O489" s="334">
        <v>4.8998146</v>
      </c>
      <c r="P489" s="334">
        <v>7.2560586000000002</v>
      </c>
      <c r="Q489" s="228">
        <f t="shared" si="48"/>
        <v>1.4808843175413209</v>
      </c>
      <c r="R489" s="344">
        <f t="shared" si="49"/>
        <v>0.35467810543781597</v>
      </c>
      <c r="S489" s="344">
        <f t="shared" si="50"/>
        <v>4.4352926576807894E-2</v>
      </c>
      <c r="T489" s="228">
        <v>1</v>
      </c>
      <c r="U489" s="228"/>
    </row>
    <row r="490" spans="1:21" ht="15" customHeight="1" x14ac:dyDescent="0.25">
      <c r="A490" s="186">
        <v>487</v>
      </c>
      <c r="B490" s="185" t="s">
        <v>483</v>
      </c>
      <c r="C490" s="185" t="s">
        <v>1830</v>
      </c>
      <c r="D490" s="185" t="s">
        <v>725</v>
      </c>
      <c r="E490" s="185" t="s">
        <v>1782</v>
      </c>
      <c r="F490" s="184" t="s">
        <v>1737</v>
      </c>
      <c r="G490" s="184">
        <v>462122203</v>
      </c>
      <c r="H490" s="7" t="s">
        <v>1068</v>
      </c>
      <c r="I490" s="7" t="s">
        <v>824</v>
      </c>
      <c r="J490" s="228" t="s">
        <v>803</v>
      </c>
      <c r="K490" s="334">
        <v>0</v>
      </c>
      <c r="L490" s="334">
        <v>0.86475999999999997</v>
      </c>
      <c r="M490" s="334">
        <v>0.61477281000000006</v>
      </c>
      <c r="N490" s="344">
        <f t="shared" si="47"/>
        <v>0.7109172602803091</v>
      </c>
      <c r="O490" s="334">
        <v>30.428267799999997</v>
      </c>
      <c r="P490" s="334">
        <v>31.960961400000002</v>
      </c>
      <c r="Q490" s="228">
        <f t="shared" si="48"/>
        <v>1.0503707148259029</v>
      </c>
      <c r="R490" s="344">
        <f t="shared" si="49"/>
        <v>0.2890827397196909</v>
      </c>
      <c r="S490" s="344">
        <f t="shared" si="50"/>
        <v>0.25327332913729927</v>
      </c>
      <c r="T490" s="228">
        <v>1</v>
      </c>
      <c r="U490" s="228"/>
    </row>
    <row r="491" spans="1:21" ht="15" customHeight="1" x14ac:dyDescent="0.25">
      <c r="A491" s="186">
        <v>488</v>
      </c>
      <c r="B491" s="185" t="s">
        <v>483</v>
      </c>
      <c r="C491" s="185" t="s">
        <v>1830</v>
      </c>
      <c r="D491" s="185" t="s">
        <v>725</v>
      </c>
      <c r="E491" s="185" t="s">
        <v>1782</v>
      </c>
      <c r="F491" s="184" t="s">
        <v>1071</v>
      </c>
      <c r="G491" s="184">
        <v>462122701</v>
      </c>
      <c r="H491" s="7" t="s">
        <v>1072</v>
      </c>
      <c r="I491" s="7" t="s">
        <v>824</v>
      </c>
      <c r="J491" s="228" t="s">
        <v>803</v>
      </c>
      <c r="K491" s="334">
        <v>0</v>
      </c>
      <c r="L491" s="334">
        <v>1.822101</v>
      </c>
      <c r="M491" s="334">
        <v>1.2497407700000001</v>
      </c>
      <c r="N491" s="344">
        <f t="shared" si="47"/>
        <v>0.68587897707097467</v>
      </c>
      <c r="O491" s="334">
        <v>55.423629800000008</v>
      </c>
      <c r="P491" s="334">
        <v>54.981660999999995</v>
      </c>
      <c r="Q491" s="228">
        <f t="shared" si="48"/>
        <v>0.99202562514229242</v>
      </c>
      <c r="R491" s="344">
        <f t="shared" si="49"/>
        <v>0.31412102292902533</v>
      </c>
      <c r="S491" s="344">
        <f t="shared" si="50"/>
        <v>0.31959047899921034</v>
      </c>
      <c r="T491" s="228">
        <v>1</v>
      </c>
      <c r="U491" s="228"/>
    </row>
    <row r="492" spans="1:21" ht="15" customHeight="1" x14ac:dyDescent="0.25">
      <c r="A492" s="186">
        <v>489</v>
      </c>
      <c r="B492" s="185" t="s">
        <v>483</v>
      </c>
      <c r="C492" s="185" t="s">
        <v>1830</v>
      </c>
      <c r="D492" s="185" t="s">
        <v>725</v>
      </c>
      <c r="E492" s="185" t="s">
        <v>1782</v>
      </c>
      <c r="F492" s="184" t="s">
        <v>1071</v>
      </c>
      <c r="G492" s="184">
        <v>462122706</v>
      </c>
      <c r="H492" s="7" t="s">
        <v>1666</v>
      </c>
      <c r="I492" s="7" t="s">
        <v>824</v>
      </c>
      <c r="J492" s="228" t="s">
        <v>803</v>
      </c>
      <c r="K492" s="334">
        <v>0</v>
      </c>
      <c r="L492" s="334">
        <v>0.21909999999999999</v>
      </c>
      <c r="M492" s="334">
        <v>0.17808599999999999</v>
      </c>
      <c r="N492" s="344">
        <f t="shared" si="47"/>
        <v>0.81280693747147426</v>
      </c>
      <c r="O492" s="334">
        <v>9.4708845999999998</v>
      </c>
      <c r="P492" s="334">
        <v>7.3068575999999998</v>
      </c>
      <c r="Q492" s="228">
        <f t="shared" si="48"/>
        <v>0.77150740491548175</v>
      </c>
      <c r="R492" s="344">
        <f t="shared" si="49"/>
        <v>0.18719306252852574</v>
      </c>
      <c r="S492" s="344">
        <f t="shared" si="50"/>
        <v>0.37291342897408264</v>
      </c>
      <c r="T492" s="228">
        <v>1</v>
      </c>
      <c r="U492" s="228"/>
    </row>
    <row r="493" spans="1:21" ht="15" customHeight="1" x14ac:dyDescent="0.25">
      <c r="A493" s="186">
        <v>490</v>
      </c>
      <c r="B493" s="185" t="s">
        <v>483</v>
      </c>
      <c r="C493" s="185" t="s">
        <v>1830</v>
      </c>
      <c r="D493" s="185" t="s">
        <v>725</v>
      </c>
      <c r="E493" s="185" t="s">
        <v>1782</v>
      </c>
      <c r="F493" s="184" t="s">
        <v>1071</v>
      </c>
      <c r="G493" s="184">
        <v>462122705</v>
      </c>
      <c r="H493" s="7" t="s">
        <v>1926</v>
      </c>
      <c r="I493" s="7" t="s">
        <v>824</v>
      </c>
      <c r="J493" s="228" t="s">
        <v>803</v>
      </c>
      <c r="K493" s="334">
        <v>0</v>
      </c>
      <c r="L493" s="334">
        <v>0.27662999999999999</v>
      </c>
      <c r="M493" s="334">
        <v>0.22011</v>
      </c>
      <c r="N493" s="344">
        <f t="shared" si="47"/>
        <v>0.79568376531829521</v>
      </c>
      <c r="O493" s="334">
        <v>8.4917456999999992</v>
      </c>
      <c r="P493" s="334">
        <v>7.873113</v>
      </c>
      <c r="Q493" s="228">
        <f t="shared" si="48"/>
        <v>0.92714893711430868</v>
      </c>
      <c r="R493" s="344">
        <f t="shared" si="49"/>
        <v>0.20431623468170479</v>
      </c>
      <c r="S493" s="344">
        <f t="shared" si="50"/>
        <v>0.26228264270603152</v>
      </c>
      <c r="T493" s="228">
        <v>1</v>
      </c>
      <c r="U493" s="228"/>
    </row>
    <row r="494" spans="1:21" ht="15" customHeight="1" x14ac:dyDescent="0.25">
      <c r="A494" s="186">
        <v>491</v>
      </c>
      <c r="B494" s="185" t="s">
        <v>483</v>
      </c>
      <c r="C494" s="185" t="s">
        <v>1830</v>
      </c>
      <c r="D494" s="185" t="s">
        <v>725</v>
      </c>
      <c r="E494" s="185" t="s">
        <v>1782</v>
      </c>
      <c r="F494" s="184" t="s">
        <v>1667</v>
      </c>
      <c r="G494" s="184">
        <v>462123104</v>
      </c>
      <c r="H494" s="7" t="s">
        <v>1927</v>
      </c>
      <c r="I494" s="7" t="s">
        <v>824</v>
      </c>
      <c r="J494" s="228" t="s">
        <v>803</v>
      </c>
      <c r="K494" s="334">
        <v>0</v>
      </c>
      <c r="L494" s="334">
        <v>0.34267500000000001</v>
      </c>
      <c r="M494" s="334">
        <v>0.26049949999999999</v>
      </c>
      <c r="N494" s="344">
        <f t="shared" si="47"/>
        <v>0.76019406142846713</v>
      </c>
      <c r="O494" s="334">
        <v>11.999999099999998</v>
      </c>
      <c r="P494" s="334">
        <v>10.771863799999998</v>
      </c>
      <c r="Q494" s="228">
        <f t="shared" si="48"/>
        <v>0.89765538399082045</v>
      </c>
      <c r="R494" s="344">
        <f t="shared" si="49"/>
        <v>0.23980593857153287</v>
      </c>
      <c r="S494" s="344">
        <f t="shared" si="50"/>
        <v>0.31760770788088799</v>
      </c>
      <c r="T494" s="228">
        <v>1</v>
      </c>
      <c r="U494" s="228"/>
    </row>
    <row r="495" spans="1:21" ht="15" customHeight="1" x14ac:dyDescent="0.25">
      <c r="A495" s="186">
        <v>492</v>
      </c>
      <c r="B495" s="185" t="s">
        <v>483</v>
      </c>
      <c r="C495" s="185" t="s">
        <v>1830</v>
      </c>
      <c r="D495" s="185" t="s">
        <v>725</v>
      </c>
      <c r="E495" s="185" t="s">
        <v>1782</v>
      </c>
      <c r="F495" s="184" t="s">
        <v>1669</v>
      </c>
      <c r="G495" s="184">
        <v>462123601</v>
      </c>
      <c r="H495" s="7" t="s">
        <v>1739</v>
      </c>
      <c r="I495" s="7" t="s">
        <v>824</v>
      </c>
      <c r="J495" s="228" t="s">
        <v>803</v>
      </c>
      <c r="K495" s="334">
        <v>0</v>
      </c>
      <c r="L495" s="334">
        <v>0.75735300000000005</v>
      </c>
      <c r="M495" s="334">
        <v>0.56062548999999995</v>
      </c>
      <c r="N495" s="344">
        <f t="shared" si="47"/>
        <v>0.74024330794226723</v>
      </c>
      <c r="O495" s="334">
        <v>22.747632500000002</v>
      </c>
      <c r="P495" s="334">
        <v>22.903872999999997</v>
      </c>
      <c r="Q495" s="228">
        <f t="shared" si="48"/>
        <v>1.0068684290551992</v>
      </c>
      <c r="R495" s="344">
        <f t="shared" si="49"/>
        <v>0.25975669205773277</v>
      </c>
      <c r="S495" s="344">
        <f t="shared" si="50"/>
        <v>0.25467238341354526</v>
      </c>
      <c r="T495" s="228">
        <v>1</v>
      </c>
      <c r="U495" s="228"/>
    </row>
    <row r="496" spans="1:21" ht="15" customHeight="1" x14ac:dyDescent="0.25">
      <c r="A496" s="186">
        <v>493</v>
      </c>
      <c r="B496" s="185" t="s">
        <v>483</v>
      </c>
      <c r="C496" s="185" t="s">
        <v>1830</v>
      </c>
      <c r="D496" s="185" t="s">
        <v>725</v>
      </c>
      <c r="E496" s="185" t="s">
        <v>1782</v>
      </c>
      <c r="F496" s="184" t="s">
        <v>1667</v>
      </c>
      <c r="G496" s="184">
        <v>462123102</v>
      </c>
      <c r="H496" s="7" t="s">
        <v>1067</v>
      </c>
      <c r="I496" s="7" t="s">
        <v>824</v>
      </c>
      <c r="J496" s="228" t="s">
        <v>803</v>
      </c>
      <c r="K496" s="334">
        <v>0</v>
      </c>
      <c r="L496" s="334">
        <v>0.18862200000000001</v>
      </c>
      <c r="M496" s="334">
        <v>0.10721600000000001</v>
      </c>
      <c r="N496" s="344">
        <f t="shared" si="47"/>
        <v>0.56841725779601526</v>
      </c>
      <c r="O496" s="334">
        <v>4.6202041999999999</v>
      </c>
      <c r="P496" s="334">
        <v>4.8105986999999999</v>
      </c>
      <c r="Q496" s="228">
        <f t="shared" si="48"/>
        <v>1.0412091093289773</v>
      </c>
      <c r="R496" s="344">
        <f t="shared" si="49"/>
        <v>0.43158274220398474</v>
      </c>
      <c r="S496" s="344">
        <f t="shared" si="50"/>
        <v>0.40815877328299133</v>
      </c>
      <c r="T496" s="228">
        <v>1</v>
      </c>
      <c r="U496" s="228"/>
    </row>
    <row r="497" spans="1:21" ht="15" customHeight="1" x14ac:dyDescent="0.25">
      <c r="A497" s="186">
        <v>494</v>
      </c>
      <c r="B497" s="185" t="s">
        <v>483</v>
      </c>
      <c r="C497" s="185" t="s">
        <v>1830</v>
      </c>
      <c r="D497" s="185" t="s">
        <v>725</v>
      </c>
      <c r="E497" s="185" t="s">
        <v>1782</v>
      </c>
      <c r="F497" s="184" t="s">
        <v>1669</v>
      </c>
      <c r="G497" s="184">
        <v>462123604</v>
      </c>
      <c r="H497" s="7" t="s">
        <v>1226</v>
      </c>
      <c r="I497" s="7" t="s">
        <v>824</v>
      </c>
      <c r="J497" s="228" t="s">
        <v>803</v>
      </c>
      <c r="K497" s="334">
        <v>0</v>
      </c>
      <c r="L497" s="334">
        <v>0.113565</v>
      </c>
      <c r="M497" s="334">
        <v>0.10124406</v>
      </c>
      <c r="N497" s="344">
        <f t="shared" si="47"/>
        <v>0.89150759476951524</v>
      </c>
      <c r="O497" s="334">
        <v>5.7560669999999998</v>
      </c>
      <c r="P497" s="334">
        <v>5.9529565</v>
      </c>
      <c r="Q497" s="228">
        <f t="shared" si="48"/>
        <v>1.034205560845626</v>
      </c>
      <c r="R497" s="344">
        <f t="shared" si="49"/>
        <v>0.10849240523048476</v>
      </c>
      <c r="S497" s="344">
        <f t="shared" si="50"/>
        <v>7.799788795325846E-2</v>
      </c>
      <c r="T497" s="228">
        <v>1</v>
      </c>
      <c r="U497" s="228"/>
    </row>
    <row r="498" spans="1:21" ht="15" customHeight="1" x14ac:dyDescent="0.25">
      <c r="A498" s="186">
        <v>495</v>
      </c>
      <c r="B498" s="185" t="s">
        <v>483</v>
      </c>
      <c r="C498" s="185" t="s">
        <v>1830</v>
      </c>
      <c r="D498" s="185" t="s">
        <v>725</v>
      </c>
      <c r="E498" s="185" t="s">
        <v>1782</v>
      </c>
      <c r="F498" s="184" t="s">
        <v>1667</v>
      </c>
      <c r="G498" s="184">
        <v>462123105</v>
      </c>
      <c r="H498" s="7" t="s">
        <v>1928</v>
      </c>
      <c r="I498" s="7" t="s">
        <v>824</v>
      </c>
      <c r="J498" s="228" t="s">
        <v>803</v>
      </c>
      <c r="K498" s="334">
        <v>0</v>
      </c>
      <c r="L498" s="334">
        <v>0.49962600000000001</v>
      </c>
      <c r="M498" s="334">
        <v>0.37998199999999999</v>
      </c>
      <c r="N498" s="344">
        <f t="shared" si="47"/>
        <v>0.76053287859318763</v>
      </c>
      <c r="O498" s="334">
        <v>14.195212700000001</v>
      </c>
      <c r="P498" s="334">
        <v>15.6627779</v>
      </c>
      <c r="Q498" s="228">
        <f t="shared" si="48"/>
        <v>1.1033845163869929</v>
      </c>
      <c r="R498" s="344">
        <f t="shared" si="49"/>
        <v>0.23946712140681237</v>
      </c>
      <c r="S498" s="344">
        <f t="shared" si="50"/>
        <v>0.16083979755704814</v>
      </c>
      <c r="T498" s="228">
        <v>1</v>
      </c>
      <c r="U498" s="228"/>
    </row>
    <row r="499" spans="1:21" ht="15" customHeight="1" x14ac:dyDescent="0.25">
      <c r="A499" s="186">
        <v>496</v>
      </c>
      <c r="B499" s="185" t="s">
        <v>483</v>
      </c>
      <c r="C499" s="185" t="s">
        <v>1830</v>
      </c>
      <c r="D499" s="185" t="s">
        <v>725</v>
      </c>
      <c r="E499" s="185" t="s">
        <v>1782</v>
      </c>
      <c r="F499" s="184" t="s">
        <v>1668</v>
      </c>
      <c r="G499" s="184">
        <v>462123302</v>
      </c>
      <c r="H499" s="7" t="s">
        <v>1738</v>
      </c>
      <c r="I499" s="7" t="s">
        <v>824</v>
      </c>
      <c r="J499" s="228" t="s">
        <v>803</v>
      </c>
      <c r="K499" s="334">
        <v>0</v>
      </c>
      <c r="L499" s="334">
        <v>0.109473</v>
      </c>
      <c r="M499" s="334">
        <v>9.3328600000000012E-2</v>
      </c>
      <c r="N499" s="344">
        <f t="shared" si="47"/>
        <v>0.85252619367332594</v>
      </c>
      <c r="O499" s="334">
        <v>4.2055939000000002</v>
      </c>
      <c r="P499" s="334">
        <v>4.0436366999999995</v>
      </c>
      <c r="Q499" s="228">
        <f t="shared" si="48"/>
        <v>0.96149005257022069</v>
      </c>
      <c r="R499" s="344">
        <f t="shared" si="49"/>
        <v>0.14747380632667406</v>
      </c>
      <c r="S499" s="344">
        <f t="shared" si="50"/>
        <v>0.18030454522754369</v>
      </c>
      <c r="T499" s="228">
        <v>1</v>
      </c>
      <c r="U499" s="228"/>
    </row>
    <row r="500" spans="1:21" ht="15" customHeight="1" x14ac:dyDescent="0.25">
      <c r="A500" s="186">
        <v>497</v>
      </c>
      <c r="B500" s="185" t="s">
        <v>483</v>
      </c>
      <c r="C500" s="185" t="s">
        <v>1830</v>
      </c>
      <c r="D500" s="185" t="s">
        <v>725</v>
      </c>
      <c r="E500" s="185" t="s">
        <v>1782</v>
      </c>
      <c r="F500" s="184" t="s">
        <v>1669</v>
      </c>
      <c r="G500" s="184">
        <v>462123603</v>
      </c>
      <c r="H500" s="7" t="s">
        <v>1070</v>
      </c>
      <c r="I500" s="7" t="s">
        <v>824</v>
      </c>
      <c r="J500" s="228" t="s">
        <v>803</v>
      </c>
      <c r="K500" s="334">
        <v>0</v>
      </c>
      <c r="L500" s="334">
        <v>1.7000000000000001E-2</v>
      </c>
      <c r="M500" s="334">
        <v>1.5726E-2</v>
      </c>
      <c r="N500" s="344">
        <f t="shared" si="47"/>
        <v>0.92505882352941171</v>
      </c>
      <c r="O500" s="334">
        <v>1.0760116</v>
      </c>
      <c r="P500" s="334">
        <v>1.0760116</v>
      </c>
      <c r="Q500" s="228">
        <f t="shared" si="48"/>
        <v>1</v>
      </c>
      <c r="R500" s="344">
        <f t="shared" si="49"/>
        <v>7.4941176470588289E-2</v>
      </c>
      <c r="S500" s="344">
        <f t="shared" si="50"/>
        <v>7.4941176470588289E-2</v>
      </c>
      <c r="T500" s="228">
        <v>1</v>
      </c>
      <c r="U500" s="228"/>
    </row>
    <row r="501" spans="1:21" ht="15" customHeight="1" x14ac:dyDescent="0.25">
      <c r="A501" s="186">
        <v>498</v>
      </c>
      <c r="B501" s="185" t="s">
        <v>483</v>
      </c>
      <c r="C501" s="185" t="s">
        <v>1830</v>
      </c>
      <c r="D501" s="185" t="s">
        <v>725</v>
      </c>
      <c r="E501" s="185" t="s">
        <v>1783</v>
      </c>
      <c r="F501" s="184" t="s">
        <v>1677</v>
      </c>
      <c r="G501" s="184">
        <v>462132301</v>
      </c>
      <c r="H501" s="7" t="s">
        <v>1930</v>
      </c>
      <c r="I501" s="7" t="s">
        <v>824</v>
      </c>
      <c r="J501" s="228" t="s">
        <v>803</v>
      </c>
      <c r="K501" s="334">
        <v>0</v>
      </c>
      <c r="L501" s="334">
        <v>0.22003</v>
      </c>
      <c r="M501" s="334">
        <v>0.20432702</v>
      </c>
      <c r="N501" s="344">
        <f t="shared" ref="N501:N536" si="51">M501/L501</f>
        <v>0.92863255010680357</v>
      </c>
      <c r="O501" s="334">
        <v>11.5326831</v>
      </c>
      <c r="P501" s="334">
        <v>11.331803999999998</v>
      </c>
      <c r="Q501" s="228">
        <f t="shared" si="48"/>
        <v>0.98258175497772915</v>
      </c>
      <c r="R501" s="344">
        <f t="shared" si="49"/>
        <v>7.1367449893196433E-2</v>
      </c>
      <c r="S501" s="344">
        <f t="shared" si="50"/>
        <v>8.7542599186613002E-2</v>
      </c>
      <c r="T501" s="228">
        <v>1</v>
      </c>
      <c r="U501" s="228"/>
    </row>
    <row r="502" spans="1:21" ht="15" customHeight="1" x14ac:dyDescent="0.25">
      <c r="A502" s="186">
        <v>499</v>
      </c>
      <c r="B502" s="185" t="s">
        <v>483</v>
      </c>
      <c r="C502" s="185" t="s">
        <v>1830</v>
      </c>
      <c r="D502" s="185" t="s">
        <v>725</v>
      </c>
      <c r="E502" s="185" t="s">
        <v>1783</v>
      </c>
      <c r="F502" s="184" t="s">
        <v>1677</v>
      </c>
      <c r="G502" s="184">
        <v>462132303</v>
      </c>
      <c r="H502" s="7" t="s">
        <v>1678</v>
      </c>
      <c r="I502" s="7" t="s">
        <v>824</v>
      </c>
      <c r="J502" s="228" t="s">
        <v>803</v>
      </c>
      <c r="K502" s="334">
        <v>0</v>
      </c>
      <c r="L502" s="334">
        <v>0.32241999999999998</v>
      </c>
      <c r="M502" s="334">
        <v>0.28565844000000001</v>
      </c>
      <c r="N502" s="344">
        <f t="shared" si="51"/>
        <v>0.88598238322684708</v>
      </c>
      <c r="O502" s="334">
        <v>12.1570628</v>
      </c>
      <c r="P502" s="334">
        <v>12.5512484</v>
      </c>
      <c r="Q502" s="228">
        <f t="shared" si="48"/>
        <v>1.0324244109358389</v>
      </c>
      <c r="R502" s="344">
        <f t="shared" si="49"/>
        <v>0.11401761677315292</v>
      </c>
      <c r="S502" s="344">
        <f t="shared" si="50"/>
        <v>8.5290159897491669E-2</v>
      </c>
      <c r="T502" s="228">
        <v>1</v>
      </c>
      <c r="U502" s="228"/>
    </row>
    <row r="503" spans="1:21" ht="15" customHeight="1" x14ac:dyDescent="0.25">
      <c r="A503" s="186">
        <v>500</v>
      </c>
      <c r="B503" s="185" t="s">
        <v>483</v>
      </c>
      <c r="C503" s="185" t="s">
        <v>1830</v>
      </c>
      <c r="D503" s="185" t="s">
        <v>725</v>
      </c>
      <c r="E503" s="185" t="s">
        <v>1783</v>
      </c>
      <c r="F503" s="184" t="s">
        <v>1677</v>
      </c>
      <c r="G503" s="184">
        <v>462132302</v>
      </c>
      <c r="H503" s="7" t="s">
        <v>1073</v>
      </c>
      <c r="I503" s="7" t="s">
        <v>824</v>
      </c>
      <c r="J503" s="228" t="s">
        <v>803</v>
      </c>
      <c r="K503" s="334">
        <v>0</v>
      </c>
      <c r="L503" s="334">
        <v>0.10128</v>
      </c>
      <c r="M503" s="334">
        <v>8.2123000000000002E-2</v>
      </c>
      <c r="N503" s="344">
        <f t="shared" si="51"/>
        <v>0.81085110584518172</v>
      </c>
      <c r="O503" s="334">
        <v>3.3366072999999998</v>
      </c>
      <c r="P503" s="334">
        <v>3.4070722999999998</v>
      </c>
      <c r="Q503" s="228">
        <f t="shared" si="48"/>
        <v>1.021118757367701</v>
      </c>
      <c r="R503" s="344">
        <f t="shared" si="49"/>
        <v>0.18914889415481828</v>
      </c>
      <c r="S503" s="344">
        <f t="shared" si="50"/>
        <v>0.1720247263891419</v>
      </c>
      <c r="T503" s="228">
        <v>1</v>
      </c>
      <c r="U503" s="228"/>
    </row>
    <row r="504" spans="1:21" ht="15" customHeight="1" x14ac:dyDescent="0.25">
      <c r="A504" s="186">
        <v>501</v>
      </c>
      <c r="B504" s="185" t="s">
        <v>483</v>
      </c>
      <c r="C504" s="185" t="s">
        <v>1830</v>
      </c>
      <c r="D504" s="185" t="s">
        <v>725</v>
      </c>
      <c r="E504" s="185" t="s">
        <v>1783</v>
      </c>
      <c r="F504" s="184" t="s">
        <v>1931</v>
      </c>
      <c r="G504" s="184">
        <v>462132904</v>
      </c>
      <c r="H504" s="7" t="s">
        <v>1932</v>
      </c>
      <c r="I504" s="7" t="s">
        <v>825</v>
      </c>
      <c r="J504" s="228" t="s">
        <v>803</v>
      </c>
      <c r="K504" s="334">
        <v>0</v>
      </c>
      <c r="L504" s="334">
        <v>0.43549500000000002</v>
      </c>
      <c r="M504" s="334">
        <v>0.36331664000000002</v>
      </c>
      <c r="N504" s="344">
        <f t="shared" si="51"/>
        <v>0.83426133480292541</v>
      </c>
      <c r="O504" s="334">
        <v>13.260585900000001</v>
      </c>
      <c r="P504" s="334">
        <v>15.058311999999999</v>
      </c>
      <c r="Q504" s="228">
        <f t="shared" si="48"/>
        <v>1.1355691304710751</v>
      </c>
      <c r="R504" s="344">
        <f t="shared" si="49"/>
        <v>0.16573866519707459</v>
      </c>
      <c r="S504" s="344">
        <f t="shared" si="50"/>
        <v>5.263858145220357E-2</v>
      </c>
      <c r="T504" s="228">
        <v>1</v>
      </c>
      <c r="U504" s="228"/>
    </row>
    <row r="505" spans="1:21" ht="15" customHeight="1" x14ac:dyDescent="0.25">
      <c r="A505" s="186">
        <v>502</v>
      </c>
      <c r="B505" s="185" t="s">
        <v>483</v>
      </c>
      <c r="C505" s="185" t="s">
        <v>1830</v>
      </c>
      <c r="D505" s="185" t="s">
        <v>725</v>
      </c>
      <c r="E505" s="185" t="s">
        <v>1783</v>
      </c>
      <c r="F505" s="184" t="s">
        <v>1672</v>
      </c>
      <c r="G505" s="184">
        <v>462131602</v>
      </c>
      <c r="H505" s="7" t="s">
        <v>1074</v>
      </c>
      <c r="I505" s="7" t="s">
        <v>824</v>
      </c>
      <c r="J505" s="228" t="s">
        <v>803</v>
      </c>
      <c r="K505" s="334">
        <v>0</v>
      </c>
      <c r="L505" s="334">
        <v>0.26022000000000001</v>
      </c>
      <c r="M505" s="334">
        <v>0.20995529000000002</v>
      </c>
      <c r="N505" s="344">
        <f t="shared" si="51"/>
        <v>0.80683763738375225</v>
      </c>
      <c r="O505" s="334">
        <v>5.8637166000000001</v>
      </c>
      <c r="P505" s="334">
        <v>6.6807977000000003</v>
      </c>
      <c r="Q505" s="228">
        <f t="shared" si="48"/>
        <v>1.1393452575794676</v>
      </c>
      <c r="R505" s="344">
        <f t="shared" si="49"/>
        <v>0.19316236261624775</v>
      </c>
      <c r="S505" s="344">
        <f t="shared" si="50"/>
        <v>8.0733364210199721E-2</v>
      </c>
      <c r="T505" s="228">
        <v>1</v>
      </c>
      <c r="U505" s="228"/>
    </row>
    <row r="506" spans="1:21" ht="15" customHeight="1" x14ac:dyDescent="0.25">
      <c r="A506" s="186">
        <v>503</v>
      </c>
      <c r="B506" s="185" t="s">
        <v>483</v>
      </c>
      <c r="C506" s="185" t="s">
        <v>1830</v>
      </c>
      <c r="D506" s="185" t="s">
        <v>725</v>
      </c>
      <c r="E506" s="185" t="s">
        <v>1783</v>
      </c>
      <c r="F506" s="184" t="s">
        <v>1202</v>
      </c>
      <c r="G506" s="184">
        <v>462131801</v>
      </c>
      <c r="H506" s="7" t="s">
        <v>1673</v>
      </c>
      <c r="I506" s="7" t="s">
        <v>824</v>
      </c>
      <c r="J506" s="228" t="s">
        <v>803</v>
      </c>
      <c r="K506" s="334">
        <v>0</v>
      </c>
      <c r="L506" s="334">
        <v>0.28242600000000001</v>
      </c>
      <c r="M506" s="334">
        <v>0.23176113000000001</v>
      </c>
      <c r="N506" s="344">
        <f t="shared" si="51"/>
        <v>0.82060833634297126</v>
      </c>
      <c r="O506" s="334">
        <v>7.6834838000000003</v>
      </c>
      <c r="P506" s="334">
        <v>8.2094684999999998</v>
      </c>
      <c r="Q506" s="228">
        <f t="shared" si="48"/>
        <v>1.0684565379053703</v>
      </c>
      <c r="R506" s="344">
        <f t="shared" si="49"/>
        <v>0.17939166365702874</v>
      </c>
      <c r="S506" s="344">
        <f t="shared" si="50"/>
        <v>0.12321565797470324</v>
      </c>
      <c r="T506" s="228">
        <v>1</v>
      </c>
      <c r="U506" s="228"/>
    </row>
    <row r="507" spans="1:21" ht="15" customHeight="1" x14ac:dyDescent="0.25">
      <c r="A507" s="186">
        <v>504</v>
      </c>
      <c r="B507" s="185" t="s">
        <v>483</v>
      </c>
      <c r="C507" s="185" t="s">
        <v>1830</v>
      </c>
      <c r="D507" s="185" t="s">
        <v>725</v>
      </c>
      <c r="E507" s="185" t="s">
        <v>1783</v>
      </c>
      <c r="F507" s="184" t="s">
        <v>1670</v>
      </c>
      <c r="G507" s="184">
        <v>462131102</v>
      </c>
      <c r="H507" s="7" t="s">
        <v>1671</v>
      </c>
      <c r="I507" s="7" t="s">
        <v>824</v>
      </c>
      <c r="J507" s="228" t="s">
        <v>803</v>
      </c>
      <c r="K507" s="334">
        <v>0</v>
      </c>
      <c r="L507" s="334">
        <v>0.41639100000000001</v>
      </c>
      <c r="M507" s="334">
        <v>0.31546578999999997</v>
      </c>
      <c r="N507" s="344">
        <f t="shared" si="51"/>
        <v>0.75761913682092064</v>
      </c>
      <c r="O507" s="334">
        <v>12.8921007</v>
      </c>
      <c r="P507" s="334">
        <v>12.5025852</v>
      </c>
      <c r="Q507" s="228">
        <f t="shared" si="48"/>
        <v>0.96978649879767076</v>
      </c>
      <c r="R507" s="344">
        <f t="shared" si="49"/>
        <v>0.24238086317907936</v>
      </c>
      <c r="S507" s="344">
        <f t="shared" si="50"/>
        <v>0.26527118988032594</v>
      </c>
      <c r="T507" s="228">
        <v>1</v>
      </c>
      <c r="U507" s="228"/>
    </row>
    <row r="508" spans="1:21" ht="15" customHeight="1" x14ac:dyDescent="0.25">
      <c r="A508" s="186">
        <v>505</v>
      </c>
      <c r="B508" s="185" t="s">
        <v>483</v>
      </c>
      <c r="C508" s="185" t="s">
        <v>1830</v>
      </c>
      <c r="D508" s="185" t="s">
        <v>725</v>
      </c>
      <c r="E508" s="185" t="s">
        <v>1783</v>
      </c>
      <c r="F508" s="184" t="s">
        <v>1202</v>
      </c>
      <c r="G508" s="184">
        <v>462131805</v>
      </c>
      <c r="H508" s="7" t="s">
        <v>1933</v>
      </c>
      <c r="I508" s="7" t="s">
        <v>824</v>
      </c>
      <c r="J508" s="228" t="s">
        <v>803</v>
      </c>
      <c r="K508" s="334">
        <v>0</v>
      </c>
      <c r="L508" s="334">
        <v>0.61751999999999996</v>
      </c>
      <c r="M508" s="334">
        <v>0.35074499999999997</v>
      </c>
      <c r="N508" s="344">
        <f t="shared" si="51"/>
        <v>0.56798970073843758</v>
      </c>
      <c r="O508" s="334">
        <v>15.0997447</v>
      </c>
      <c r="P508" s="334">
        <v>14.856144299999999</v>
      </c>
      <c r="Q508" s="228">
        <f t="shared" si="48"/>
        <v>0.98386725041781653</v>
      </c>
      <c r="R508" s="344">
        <f t="shared" si="49"/>
        <v>0.43201029926156242</v>
      </c>
      <c r="S508" s="344">
        <f t="shared" si="50"/>
        <v>0.44117353486883493</v>
      </c>
      <c r="T508" s="228">
        <v>1</v>
      </c>
      <c r="U508" s="228"/>
    </row>
    <row r="509" spans="1:21" ht="15" customHeight="1" x14ac:dyDescent="0.25">
      <c r="A509" s="186">
        <v>506</v>
      </c>
      <c r="B509" s="185" t="s">
        <v>483</v>
      </c>
      <c r="C509" s="185" t="s">
        <v>1830</v>
      </c>
      <c r="D509" s="185" t="s">
        <v>725</v>
      </c>
      <c r="E509" s="185" t="s">
        <v>1783</v>
      </c>
      <c r="F509" s="184" t="s">
        <v>1202</v>
      </c>
      <c r="G509" s="184">
        <v>462131803</v>
      </c>
      <c r="H509" s="7" t="s">
        <v>1934</v>
      </c>
      <c r="I509" s="7" t="s">
        <v>824</v>
      </c>
      <c r="J509" s="228" t="s">
        <v>803</v>
      </c>
      <c r="K509" s="334">
        <v>0</v>
      </c>
      <c r="L509" s="334">
        <v>0.26422699999999999</v>
      </c>
      <c r="M509" s="334">
        <v>0.22381073000000001</v>
      </c>
      <c r="N509" s="344">
        <f t="shared" si="51"/>
        <v>0.84703959095777503</v>
      </c>
      <c r="O509" s="334">
        <v>10.148750999999999</v>
      </c>
      <c r="P509" s="334">
        <v>7.5197887999999997</v>
      </c>
      <c r="Q509" s="228">
        <f t="shared" si="48"/>
        <v>0.74095706949554685</v>
      </c>
      <c r="R509" s="344">
        <f t="shared" si="49"/>
        <v>0.15296040904222497</v>
      </c>
      <c r="S509" s="344">
        <f t="shared" si="50"/>
        <v>0.37238002693722028</v>
      </c>
      <c r="T509" s="228">
        <v>1</v>
      </c>
      <c r="U509" s="228"/>
    </row>
    <row r="510" spans="1:21" ht="15" customHeight="1" x14ac:dyDescent="0.25">
      <c r="A510" s="186">
        <v>507</v>
      </c>
      <c r="B510" s="185" t="s">
        <v>483</v>
      </c>
      <c r="C510" s="185" t="s">
        <v>1830</v>
      </c>
      <c r="D510" s="185" t="s">
        <v>725</v>
      </c>
      <c r="E510" s="185" t="s">
        <v>1783</v>
      </c>
      <c r="F510" s="184" t="s">
        <v>1670</v>
      </c>
      <c r="G510" s="184">
        <v>462131103</v>
      </c>
      <c r="H510" s="7" t="s">
        <v>1935</v>
      </c>
      <c r="I510" s="7" t="s">
        <v>824</v>
      </c>
      <c r="J510" s="228" t="s">
        <v>803</v>
      </c>
      <c r="K510" s="334">
        <v>0</v>
      </c>
      <c r="L510" s="334">
        <v>0.24342</v>
      </c>
      <c r="M510" s="334">
        <v>0.18078301000000002</v>
      </c>
      <c r="N510" s="344">
        <f t="shared" si="51"/>
        <v>0.74267936077561425</v>
      </c>
      <c r="O510" s="334">
        <v>7.1017892000000007</v>
      </c>
      <c r="P510" s="334">
        <v>6.9256226999999999</v>
      </c>
      <c r="Q510" s="228">
        <f t="shared" si="48"/>
        <v>0.97519406799627328</v>
      </c>
      <c r="R510" s="344">
        <f t="shared" si="49"/>
        <v>0.25732063922438575</v>
      </c>
      <c r="S510" s="344">
        <f t="shared" si="50"/>
        <v>0.27574349294835687</v>
      </c>
      <c r="T510" s="228">
        <v>1</v>
      </c>
      <c r="U510" s="228"/>
    </row>
    <row r="511" spans="1:21" ht="15" customHeight="1" x14ac:dyDescent="0.25">
      <c r="A511" s="186">
        <v>508</v>
      </c>
      <c r="B511" s="185" t="s">
        <v>483</v>
      </c>
      <c r="C511" s="185" t="s">
        <v>1830</v>
      </c>
      <c r="D511" s="185" t="s">
        <v>725</v>
      </c>
      <c r="E511" s="185" t="s">
        <v>1783</v>
      </c>
      <c r="F511" s="184" t="s">
        <v>1672</v>
      </c>
      <c r="G511" s="184">
        <v>462131603</v>
      </c>
      <c r="H511" s="7" t="s">
        <v>1936</v>
      </c>
      <c r="I511" s="7" t="s">
        <v>824</v>
      </c>
      <c r="J511" s="228" t="s">
        <v>803</v>
      </c>
      <c r="K511" s="334">
        <v>0</v>
      </c>
      <c r="L511" s="334">
        <v>0.40495999999999999</v>
      </c>
      <c r="M511" s="334">
        <v>0.37339566999999996</v>
      </c>
      <c r="N511" s="344">
        <f t="shared" si="51"/>
        <v>0.92205568451205044</v>
      </c>
      <c r="O511" s="334">
        <v>12.180385300000001</v>
      </c>
      <c r="P511" s="334">
        <v>12.395585800000001</v>
      </c>
      <c r="Q511" s="228">
        <f t="shared" si="48"/>
        <v>1.0176677908538738</v>
      </c>
      <c r="R511" s="344">
        <f t="shared" si="49"/>
        <v>7.7944315487949556E-2</v>
      </c>
      <c r="S511" s="344">
        <f t="shared" si="50"/>
        <v>6.1653628498365198E-2</v>
      </c>
      <c r="T511" s="228">
        <v>1</v>
      </c>
      <c r="U511" s="228"/>
    </row>
    <row r="512" spans="1:21" ht="15" customHeight="1" x14ac:dyDescent="0.25">
      <c r="A512" s="186">
        <v>509</v>
      </c>
      <c r="B512" s="185" t="s">
        <v>483</v>
      </c>
      <c r="C512" s="185" t="s">
        <v>1830</v>
      </c>
      <c r="D512" s="185" t="s">
        <v>725</v>
      </c>
      <c r="E512" s="185" t="s">
        <v>1783</v>
      </c>
      <c r="F512" s="184" t="s">
        <v>1202</v>
      </c>
      <c r="G512" s="184">
        <v>462131804</v>
      </c>
      <c r="H512" s="7" t="s">
        <v>1204</v>
      </c>
      <c r="I512" s="7" t="s">
        <v>824</v>
      </c>
      <c r="J512" s="228" t="s">
        <v>803</v>
      </c>
      <c r="K512" s="334">
        <v>0</v>
      </c>
      <c r="L512" s="334">
        <v>0.41016900000000001</v>
      </c>
      <c r="M512" s="334">
        <v>0.32999796000000003</v>
      </c>
      <c r="N512" s="344">
        <f t="shared" si="51"/>
        <v>0.80454144511164916</v>
      </c>
      <c r="O512" s="334">
        <v>11.302173999999999</v>
      </c>
      <c r="P512" s="334">
        <v>12.5897323</v>
      </c>
      <c r="Q512" s="228">
        <f t="shared" si="48"/>
        <v>1.113921295141979</v>
      </c>
      <c r="R512" s="344">
        <f t="shared" si="49"/>
        <v>0.19545855488835084</v>
      </c>
      <c r="S512" s="344">
        <f t="shared" si="50"/>
        <v>0.10380415146583233</v>
      </c>
      <c r="T512" s="228">
        <v>1</v>
      </c>
      <c r="U512" s="228"/>
    </row>
    <row r="513" spans="1:21" ht="15" customHeight="1" x14ac:dyDescent="0.25">
      <c r="A513" s="186">
        <v>510</v>
      </c>
      <c r="B513" s="185" t="s">
        <v>483</v>
      </c>
      <c r="C513" s="185" t="s">
        <v>1830</v>
      </c>
      <c r="D513" s="185" t="s">
        <v>725</v>
      </c>
      <c r="E513" s="185" t="s">
        <v>1783</v>
      </c>
      <c r="F513" s="184" t="s">
        <v>1680</v>
      </c>
      <c r="G513" s="184">
        <v>462133402</v>
      </c>
      <c r="H513" s="7" t="s">
        <v>1682</v>
      </c>
      <c r="I513" s="7" t="s">
        <v>824</v>
      </c>
      <c r="J513" s="228" t="s">
        <v>803</v>
      </c>
      <c r="K513" s="334">
        <v>0</v>
      </c>
      <c r="L513" s="334">
        <v>0.11457000000000001</v>
      </c>
      <c r="M513" s="334">
        <v>8.7055979999999991E-2</v>
      </c>
      <c r="N513" s="344">
        <f t="shared" si="51"/>
        <v>0.75984969887405074</v>
      </c>
      <c r="O513" s="334">
        <v>3.4310456999999999</v>
      </c>
      <c r="P513" s="334">
        <v>3.3515990000000002</v>
      </c>
      <c r="Q513" s="228">
        <f t="shared" si="48"/>
        <v>0.97684475610453114</v>
      </c>
      <c r="R513" s="344">
        <f t="shared" si="49"/>
        <v>0.24015030112594926</v>
      </c>
      <c r="S513" s="344">
        <f t="shared" si="50"/>
        <v>0.25774480622727647</v>
      </c>
      <c r="T513" s="228">
        <v>1</v>
      </c>
      <c r="U513" s="228"/>
    </row>
    <row r="514" spans="1:21" ht="15" customHeight="1" x14ac:dyDescent="0.25">
      <c r="A514" s="186">
        <v>511</v>
      </c>
      <c r="B514" s="185" t="s">
        <v>483</v>
      </c>
      <c r="C514" s="185" t="s">
        <v>1830</v>
      </c>
      <c r="D514" s="185" t="s">
        <v>725</v>
      </c>
      <c r="E514" s="185" t="s">
        <v>1783</v>
      </c>
      <c r="F514" s="184" t="s">
        <v>1680</v>
      </c>
      <c r="G514" s="184">
        <v>462133403</v>
      </c>
      <c r="H514" s="7" t="s">
        <v>958</v>
      </c>
      <c r="I514" s="7" t="s">
        <v>824</v>
      </c>
      <c r="J514" s="228" t="s">
        <v>803</v>
      </c>
      <c r="K514" s="334">
        <v>0</v>
      </c>
      <c r="L514" s="334">
        <v>0.26268999999999998</v>
      </c>
      <c r="M514" s="334">
        <v>0.22046932999999999</v>
      </c>
      <c r="N514" s="344">
        <f t="shared" si="51"/>
        <v>0.83927568617001036</v>
      </c>
      <c r="O514" s="334">
        <v>9.3372530000000005</v>
      </c>
      <c r="P514" s="334">
        <v>9.4819278000000011</v>
      </c>
      <c r="Q514" s="228">
        <f t="shared" si="48"/>
        <v>1.0154943643489152</v>
      </c>
      <c r="R514" s="344">
        <f t="shared" si="49"/>
        <v>0.16072431382998964</v>
      </c>
      <c r="S514" s="344">
        <f t="shared" si="50"/>
        <v>0.14772027055928572</v>
      </c>
      <c r="T514" s="228">
        <v>1</v>
      </c>
      <c r="U514" s="228"/>
    </row>
    <row r="515" spans="1:21" ht="15" customHeight="1" x14ac:dyDescent="0.25">
      <c r="A515" s="186">
        <v>512</v>
      </c>
      <c r="B515" s="185" t="s">
        <v>483</v>
      </c>
      <c r="C515" s="185" t="s">
        <v>1830</v>
      </c>
      <c r="D515" s="185" t="s">
        <v>725</v>
      </c>
      <c r="E515" s="185" t="s">
        <v>1783</v>
      </c>
      <c r="F515" s="184" t="s">
        <v>1683</v>
      </c>
      <c r="G515" s="184">
        <v>462133503</v>
      </c>
      <c r="H515" s="7" t="s">
        <v>1937</v>
      </c>
      <c r="I515" s="7" t="s">
        <v>824</v>
      </c>
      <c r="J515" s="228" t="s">
        <v>803</v>
      </c>
      <c r="K515" s="334">
        <v>0</v>
      </c>
      <c r="L515" s="334">
        <v>0.23472999999999999</v>
      </c>
      <c r="M515" s="334">
        <v>0.206174</v>
      </c>
      <c r="N515" s="344">
        <f t="shared" si="51"/>
        <v>0.87834533293571337</v>
      </c>
      <c r="O515" s="334">
        <v>7.7401043999999999</v>
      </c>
      <c r="P515" s="334">
        <v>7.1497497000000001</v>
      </c>
      <c r="Q515" s="228">
        <f t="shared" si="48"/>
        <v>0.92372781173339213</v>
      </c>
      <c r="R515" s="344">
        <f t="shared" si="49"/>
        <v>0.12165466706428663</v>
      </c>
      <c r="S515" s="344">
        <f t="shared" si="50"/>
        <v>0.18864798766105573</v>
      </c>
      <c r="T515" s="228">
        <v>1</v>
      </c>
      <c r="U515" s="228"/>
    </row>
    <row r="516" spans="1:21" ht="15" customHeight="1" x14ac:dyDescent="0.25">
      <c r="A516" s="186">
        <v>513</v>
      </c>
      <c r="B516" s="185" t="s">
        <v>483</v>
      </c>
      <c r="C516" s="185" t="s">
        <v>1830</v>
      </c>
      <c r="D516" s="185" t="s">
        <v>725</v>
      </c>
      <c r="E516" s="185" t="s">
        <v>1783</v>
      </c>
      <c r="F516" s="184" t="s">
        <v>1683</v>
      </c>
      <c r="G516" s="184">
        <v>462133502</v>
      </c>
      <c r="H516" s="7" t="s">
        <v>1075</v>
      </c>
      <c r="I516" s="7" t="s">
        <v>824</v>
      </c>
      <c r="J516" s="228" t="s">
        <v>803</v>
      </c>
      <c r="K516" s="334">
        <v>0</v>
      </c>
      <c r="L516" s="334">
        <v>0.27488000000000001</v>
      </c>
      <c r="M516" s="334">
        <v>0.229216</v>
      </c>
      <c r="N516" s="344">
        <f t="shared" si="51"/>
        <v>0.83387660069848657</v>
      </c>
      <c r="O516" s="334">
        <v>8.8403293000000005</v>
      </c>
      <c r="P516" s="334">
        <v>9.6672470999999991</v>
      </c>
      <c r="Q516" s="228">
        <f t="shared" si="48"/>
        <v>1.0935392531135688</v>
      </c>
      <c r="R516" s="344">
        <f t="shared" si="49"/>
        <v>0.16612339930151343</v>
      </c>
      <c r="S516" s="344">
        <f t="shared" si="50"/>
        <v>8.8123204883295392E-2</v>
      </c>
      <c r="T516" s="228">
        <v>1</v>
      </c>
      <c r="U516" s="228"/>
    </row>
    <row r="517" spans="1:21" ht="15" customHeight="1" x14ac:dyDescent="0.25">
      <c r="A517" s="186">
        <v>514</v>
      </c>
      <c r="B517" s="185" t="s">
        <v>483</v>
      </c>
      <c r="C517" s="185" t="s">
        <v>1830</v>
      </c>
      <c r="D517" s="185" t="s">
        <v>725</v>
      </c>
      <c r="E517" s="185" t="s">
        <v>1783</v>
      </c>
      <c r="F517" s="184" t="s">
        <v>1684</v>
      </c>
      <c r="G517" s="184">
        <v>462133701</v>
      </c>
      <c r="H517" s="7" t="s">
        <v>1200</v>
      </c>
      <c r="I517" s="7" t="s">
        <v>824</v>
      </c>
      <c r="J517" s="228" t="s">
        <v>803</v>
      </c>
      <c r="K517" s="334">
        <v>0</v>
      </c>
      <c r="L517" s="334">
        <v>1.2458009999999999</v>
      </c>
      <c r="M517" s="334">
        <v>1.0036478900000001</v>
      </c>
      <c r="N517" s="344">
        <f t="shared" si="51"/>
        <v>0.80562456604224919</v>
      </c>
      <c r="O517" s="334">
        <v>53.855465199999998</v>
      </c>
      <c r="P517" s="334">
        <v>52.143732</v>
      </c>
      <c r="Q517" s="228">
        <f t="shared" si="48"/>
        <v>0.96821616536700161</v>
      </c>
      <c r="R517" s="344">
        <f t="shared" si="49"/>
        <v>0.19437543395775081</v>
      </c>
      <c r="S517" s="344">
        <f t="shared" si="50"/>
        <v>0.21998127194111872</v>
      </c>
      <c r="T517" s="228">
        <v>1</v>
      </c>
      <c r="U517" s="228"/>
    </row>
    <row r="518" spans="1:21" ht="15" customHeight="1" x14ac:dyDescent="0.25">
      <c r="A518" s="186">
        <v>515</v>
      </c>
      <c r="B518" s="185" t="s">
        <v>483</v>
      </c>
      <c r="C518" s="185" t="s">
        <v>1830</v>
      </c>
      <c r="D518" s="185" t="s">
        <v>1836</v>
      </c>
      <c r="E518" s="185" t="s">
        <v>1784</v>
      </c>
      <c r="F518" s="184" t="s">
        <v>1685</v>
      </c>
      <c r="G518" s="184">
        <v>462211101</v>
      </c>
      <c r="H518" s="7" t="s">
        <v>1193</v>
      </c>
      <c r="I518" s="7" t="s">
        <v>892</v>
      </c>
      <c r="J518" s="228" t="s">
        <v>803</v>
      </c>
      <c r="K518" s="334">
        <v>0</v>
      </c>
      <c r="L518" s="334">
        <v>4.7994149999999998</v>
      </c>
      <c r="M518" s="334">
        <v>3.6503123199999998</v>
      </c>
      <c r="N518" s="344">
        <f t="shared" si="51"/>
        <v>0.76057442834178746</v>
      </c>
      <c r="O518" s="334">
        <v>130.01272399999999</v>
      </c>
      <c r="P518" s="334">
        <v>169.63802800000002</v>
      </c>
      <c r="Q518" s="228">
        <f t="shared" si="48"/>
        <v>1.3047801998210578</v>
      </c>
      <c r="R518" s="344">
        <f t="shared" si="49"/>
        <v>0.23942557165821254</v>
      </c>
      <c r="S518" s="344">
        <f t="shared" si="50"/>
        <v>7.6175454094158379E-3</v>
      </c>
      <c r="T518" s="228">
        <v>1</v>
      </c>
      <c r="U518" s="228"/>
    </row>
    <row r="519" spans="1:21" ht="15" customHeight="1" x14ac:dyDescent="0.25">
      <c r="A519" s="186">
        <v>516</v>
      </c>
      <c r="B519" s="185" t="s">
        <v>483</v>
      </c>
      <c r="C519" s="185" t="s">
        <v>1830</v>
      </c>
      <c r="D519" s="185" t="s">
        <v>1836</v>
      </c>
      <c r="E519" s="185" t="s">
        <v>1784</v>
      </c>
      <c r="F519" s="184" t="s">
        <v>1685</v>
      </c>
      <c r="G519" s="184">
        <v>462211102</v>
      </c>
      <c r="H519" s="7" t="s">
        <v>1062</v>
      </c>
      <c r="I519" s="7" t="s">
        <v>825</v>
      </c>
      <c r="J519" s="228" t="s">
        <v>803</v>
      </c>
      <c r="K519" s="334">
        <v>0</v>
      </c>
      <c r="L519" s="334">
        <v>1.793625</v>
      </c>
      <c r="M519" s="334">
        <v>1.04266535</v>
      </c>
      <c r="N519" s="344">
        <f t="shared" si="51"/>
        <v>0.58131736009478019</v>
      </c>
      <c r="O519" s="334">
        <v>42.160898899999999</v>
      </c>
      <c r="P519" s="334">
        <v>45.297537499999997</v>
      </c>
      <c r="Q519" s="228">
        <f t="shared" si="48"/>
        <v>1.07439686253938</v>
      </c>
      <c r="R519" s="344">
        <f t="shared" si="49"/>
        <v>0.41868263990521981</v>
      </c>
      <c r="S519" s="344">
        <f t="shared" si="50"/>
        <v>0.37543445217449312</v>
      </c>
      <c r="T519" s="228">
        <v>1</v>
      </c>
      <c r="U519" s="228"/>
    </row>
    <row r="520" spans="1:21" ht="15" customHeight="1" x14ac:dyDescent="0.25">
      <c r="A520" s="186">
        <v>517</v>
      </c>
      <c r="B520" s="185" t="s">
        <v>483</v>
      </c>
      <c r="C520" s="185" t="s">
        <v>1830</v>
      </c>
      <c r="D520" s="185" t="s">
        <v>1836</v>
      </c>
      <c r="E520" s="185" t="s">
        <v>1784</v>
      </c>
      <c r="F520" s="184" t="s">
        <v>1686</v>
      </c>
      <c r="G520" s="184">
        <v>462212201</v>
      </c>
      <c r="H520" s="7" t="s">
        <v>1192</v>
      </c>
      <c r="I520" s="7" t="s">
        <v>824</v>
      </c>
      <c r="J520" s="228" t="s">
        <v>803</v>
      </c>
      <c r="K520" s="334">
        <v>0</v>
      </c>
      <c r="L520" s="334">
        <v>1.8204959999999999</v>
      </c>
      <c r="M520" s="334">
        <v>1.31337773</v>
      </c>
      <c r="N520" s="344">
        <f t="shared" si="51"/>
        <v>0.72143950330019957</v>
      </c>
      <c r="O520" s="334">
        <v>52.007004999999999</v>
      </c>
      <c r="P520" s="334">
        <v>58.084575300000004</v>
      </c>
      <c r="Q520" s="228">
        <f t="shared" si="48"/>
        <v>1.1168606094505924</v>
      </c>
      <c r="R520" s="344">
        <f t="shared" si="49"/>
        <v>0.27856049669980043</v>
      </c>
      <c r="S520" s="344">
        <f t="shared" si="50"/>
        <v>0.19425263666240644</v>
      </c>
      <c r="T520" s="228">
        <v>1</v>
      </c>
      <c r="U520" s="228"/>
    </row>
    <row r="521" spans="1:21" ht="15" customHeight="1" x14ac:dyDescent="0.25">
      <c r="A521" s="186">
        <v>518</v>
      </c>
      <c r="B521" s="185" t="s">
        <v>483</v>
      </c>
      <c r="C521" s="185" t="s">
        <v>1830</v>
      </c>
      <c r="D521" s="185" t="s">
        <v>1836</v>
      </c>
      <c r="E521" s="185" t="s">
        <v>1784</v>
      </c>
      <c r="F521" s="184" t="s">
        <v>1686</v>
      </c>
      <c r="G521" s="184">
        <v>462212202</v>
      </c>
      <c r="H521" s="7" t="s">
        <v>1184</v>
      </c>
      <c r="I521" s="7" t="s">
        <v>824</v>
      </c>
      <c r="J521" s="228" t="s">
        <v>803</v>
      </c>
      <c r="K521" s="334">
        <v>0</v>
      </c>
      <c r="L521" s="334">
        <v>3.8599000000000001</v>
      </c>
      <c r="M521" s="334">
        <v>2.57100499</v>
      </c>
      <c r="N521" s="344">
        <f t="shared" si="51"/>
        <v>0.66608072488924586</v>
      </c>
      <c r="O521" s="334">
        <v>172.46450469999999</v>
      </c>
      <c r="P521" s="334">
        <v>184.27720500000001</v>
      </c>
      <c r="Q521" s="228">
        <f t="shared" si="48"/>
        <v>1.0684935159298319</v>
      </c>
      <c r="R521" s="344">
        <f t="shared" si="49"/>
        <v>0.33391927511075414</v>
      </c>
      <c r="S521" s="344">
        <f t="shared" si="50"/>
        <v>0.28829706436999858</v>
      </c>
      <c r="T521" s="228">
        <v>1</v>
      </c>
      <c r="U521" s="228"/>
    </row>
    <row r="522" spans="1:21" ht="15" customHeight="1" x14ac:dyDescent="0.25">
      <c r="A522" s="186">
        <v>519</v>
      </c>
      <c r="B522" s="185" t="s">
        <v>483</v>
      </c>
      <c r="C522" s="185" t="s">
        <v>1830</v>
      </c>
      <c r="D522" s="185" t="s">
        <v>1836</v>
      </c>
      <c r="E522" s="185" t="s">
        <v>1785</v>
      </c>
      <c r="F522" s="184" t="s">
        <v>1687</v>
      </c>
      <c r="G522" s="184">
        <v>462221103</v>
      </c>
      <c r="H522" s="7" t="s">
        <v>1688</v>
      </c>
      <c r="I522" s="7" t="s">
        <v>824</v>
      </c>
      <c r="J522" s="228" t="s">
        <v>803</v>
      </c>
      <c r="K522" s="334">
        <v>0</v>
      </c>
      <c r="L522" s="334">
        <v>0.18417999999999998</v>
      </c>
      <c r="M522" s="334">
        <v>0.156643</v>
      </c>
      <c r="N522" s="344">
        <f t="shared" si="51"/>
        <v>0.85048865240525584</v>
      </c>
      <c r="O522" s="334">
        <v>1.342541</v>
      </c>
      <c r="P522" s="334">
        <v>1.342541</v>
      </c>
      <c r="Q522" s="228">
        <f t="shared" si="48"/>
        <v>1</v>
      </c>
      <c r="R522" s="344">
        <f t="shared" si="49"/>
        <v>0.14951134759474416</v>
      </c>
      <c r="S522" s="344">
        <f t="shared" si="50"/>
        <v>0.14951134759474416</v>
      </c>
      <c r="T522" s="228">
        <v>1</v>
      </c>
      <c r="U522" s="228"/>
    </row>
    <row r="523" spans="1:21" ht="15" customHeight="1" x14ac:dyDescent="0.25">
      <c r="A523" s="186">
        <v>520</v>
      </c>
      <c r="B523" s="185" t="s">
        <v>483</v>
      </c>
      <c r="C523" s="185" t="s">
        <v>1830</v>
      </c>
      <c r="D523" s="185" t="s">
        <v>1836</v>
      </c>
      <c r="E523" s="185" t="s">
        <v>1785</v>
      </c>
      <c r="F523" s="184" t="s">
        <v>1689</v>
      </c>
      <c r="G523" s="184">
        <v>462221502</v>
      </c>
      <c r="H523" s="7" t="s">
        <v>1615</v>
      </c>
      <c r="I523" s="7" t="s">
        <v>824</v>
      </c>
      <c r="J523" s="228" t="s">
        <v>803</v>
      </c>
      <c r="K523" s="334">
        <v>0</v>
      </c>
      <c r="L523" s="334">
        <v>0.42177999999999999</v>
      </c>
      <c r="M523" s="334">
        <v>0.32212021000000002</v>
      </c>
      <c r="N523" s="344">
        <f t="shared" si="51"/>
        <v>0.76371617905069</v>
      </c>
      <c r="O523" s="334">
        <v>13.4118882</v>
      </c>
      <c r="P523" s="334">
        <v>13.6634583</v>
      </c>
      <c r="Q523" s="228">
        <f t="shared" si="48"/>
        <v>1.018757247022086</v>
      </c>
      <c r="R523" s="344">
        <f t="shared" si="49"/>
        <v>0.23628382094931</v>
      </c>
      <c r="S523" s="344">
        <f t="shared" si="50"/>
        <v>0.2219586079240925</v>
      </c>
      <c r="T523" s="228">
        <v>1</v>
      </c>
      <c r="U523" s="228"/>
    </row>
    <row r="524" spans="1:21" ht="15" customHeight="1" x14ac:dyDescent="0.25">
      <c r="A524" s="186">
        <v>521</v>
      </c>
      <c r="B524" s="185" t="s">
        <v>483</v>
      </c>
      <c r="C524" s="185" t="s">
        <v>1830</v>
      </c>
      <c r="D524" s="185" t="s">
        <v>1836</v>
      </c>
      <c r="E524" s="185" t="s">
        <v>1785</v>
      </c>
      <c r="F524" s="184" t="s">
        <v>1689</v>
      </c>
      <c r="G524" s="184">
        <v>462221503</v>
      </c>
      <c r="H524" s="7" t="s">
        <v>1056</v>
      </c>
      <c r="I524" s="7" t="s">
        <v>824</v>
      </c>
      <c r="J524" s="228" t="s">
        <v>803</v>
      </c>
      <c r="K524" s="334">
        <v>0</v>
      </c>
      <c r="L524" s="334">
        <v>1.27824</v>
      </c>
      <c r="M524" s="334">
        <v>0.95951565000000005</v>
      </c>
      <c r="N524" s="344">
        <f t="shared" si="51"/>
        <v>0.75065375046939542</v>
      </c>
      <c r="O524" s="334">
        <v>30.801921099999998</v>
      </c>
      <c r="P524" s="334">
        <v>39.904387700000001</v>
      </c>
      <c r="Q524" s="228">
        <f t="shared" ref="Q524:Q556" si="52">P524/O524</f>
        <v>1.2955161975270433</v>
      </c>
      <c r="R524" s="344">
        <f t="shared" ref="R524:R556" si="53">1-N524</f>
        <v>0.24934624953060458</v>
      </c>
      <c r="S524" s="344">
        <f t="shared" ref="S524:S556" si="54">1-N524*Q524</f>
        <v>2.7515907532474904E-2</v>
      </c>
      <c r="T524" s="228">
        <v>1</v>
      </c>
      <c r="U524" s="228"/>
    </row>
    <row r="525" spans="1:21" ht="15" customHeight="1" x14ac:dyDescent="0.25">
      <c r="A525" s="186">
        <v>522</v>
      </c>
      <c r="B525" s="185" t="s">
        <v>483</v>
      </c>
      <c r="C525" s="185" t="s">
        <v>1830</v>
      </c>
      <c r="D525" s="185" t="s">
        <v>1836</v>
      </c>
      <c r="E525" s="185" t="s">
        <v>1785</v>
      </c>
      <c r="F525" s="184" t="s">
        <v>1689</v>
      </c>
      <c r="G525" s="184">
        <v>462221501</v>
      </c>
      <c r="H525" s="7" t="s">
        <v>1058</v>
      </c>
      <c r="I525" s="7" t="s">
        <v>824</v>
      </c>
      <c r="J525" s="228" t="s">
        <v>803</v>
      </c>
      <c r="K525" s="334">
        <v>0</v>
      </c>
      <c r="L525" s="334">
        <v>0.38486999999999999</v>
      </c>
      <c r="M525" s="334">
        <v>0.24597107999999998</v>
      </c>
      <c r="N525" s="344">
        <f t="shared" si="51"/>
        <v>0.6391017226595993</v>
      </c>
      <c r="O525" s="334">
        <v>11.619400800000001</v>
      </c>
      <c r="P525" s="334">
        <v>12.045143100000001</v>
      </c>
      <c r="Q525" s="228">
        <f t="shared" si="52"/>
        <v>1.0366406415724982</v>
      </c>
      <c r="R525" s="344">
        <f t="shared" si="53"/>
        <v>0.3608982773404007</v>
      </c>
      <c r="S525" s="344">
        <f t="shared" si="54"/>
        <v>0.33748118019206419</v>
      </c>
      <c r="T525" s="228">
        <v>1</v>
      </c>
      <c r="U525" s="228"/>
    </row>
    <row r="526" spans="1:21" ht="15" customHeight="1" x14ac:dyDescent="0.25">
      <c r="A526" s="186">
        <v>523</v>
      </c>
      <c r="B526" s="185" t="s">
        <v>483</v>
      </c>
      <c r="C526" s="185" t="s">
        <v>1830</v>
      </c>
      <c r="D526" s="185" t="s">
        <v>1836</v>
      </c>
      <c r="E526" s="185" t="s">
        <v>1785</v>
      </c>
      <c r="F526" s="184" t="s">
        <v>1690</v>
      </c>
      <c r="G526" s="184">
        <v>462221601</v>
      </c>
      <c r="H526" s="7" t="s">
        <v>1691</v>
      </c>
      <c r="I526" s="7" t="s">
        <v>824</v>
      </c>
      <c r="J526" s="228" t="s">
        <v>803</v>
      </c>
      <c r="K526" s="334">
        <v>0</v>
      </c>
      <c r="L526" s="334">
        <v>0.16867499999999999</v>
      </c>
      <c r="M526" s="334">
        <v>0.12131699999999999</v>
      </c>
      <c r="N526" s="344">
        <f t="shared" si="51"/>
        <v>0.71923521565140058</v>
      </c>
      <c r="O526" s="334">
        <v>5.2495514999999999</v>
      </c>
      <c r="P526" s="334">
        <v>6.5902153000000006</v>
      </c>
      <c r="Q526" s="228">
        <f t="shared" si="52"/>
        <v>1.2553863506244296</v>
      </c>
      <c r="R526" s="344">
        <f t="shared" si="53"/>
        <v>0.28076478434859942</v>
      </c>
      <c r="S526" s="344">
        <f t="shared" si="54"/>
        <v>9.7081927382813626E-2</v>
      </c>
      <c r="T526" s="228">
        <v>1</v>
      </c>
      <c r="U526" s="228"/>
    </row>
    <row r="527" spans="1:21" ht="15" customHeight="1" x14ac:dyDescent="0.25">
      <c r="A527" s="186">
        <v>524</v>
      </c>
      <c r="B527" s="185" t="s">
        <v>483</v>
      </c>
      <c r="C527" s="185" t="s">
        <v>1830</v>
      </c>
      <c r="D527" s="185" t="s">
        <v>1836</v>
      </c>
      <c r="E527" s="185" t="s">
        <v>1785</v>
      </c>
      <c r="F527" s="184" t="s">
        <v>1690</v>
      </c>
      <c r="G527" s="184">
        <v>462221602</v>
      </c>
      <c r="H527" s="7" t="s">
        <v>1060</v>
      </c>
      <c r="I527" s="7" t="s">
        <v>824</v>
      </c>
      <c r="J527" s="228" t="s">
        <v>803</v>
      </c>
      <c r="K527" s="334">
        <v>0</v>
      </c>
      <c r="L527" s="334">
        <v>0.42364499999999999</v>
      </c>
      <c r="M527" s="334">
        <v>0.30977713000000001</v>
      </c>
      <c r="N527" s="344">
        <f t="shared" si="51"/>
        <v>0.73121866185131423</v>
      </c>
      <c r="O527" s="334">
        <v>9.8380501000000002</v>
      </c>
      <c r="P527" s="334">
        <v>12.0626756</v>
      </c>
      <c r="Q527" s="228">
        <f t="shared" si="52"/>
        <v>1.226124636222375</v>
      </c>
      <c r="R527" s="344">
        <f t="shared" si="53"/>
        <v>0.26878133814868577</v>
      </c>
      <c r="S527" s="344">
        <f t="shared" si="54"/>
        <v>0.10343478423854546</v>
      </c>
      <c r="T527" s="228">
        <v>1</v>
      </c>
      <c r="U527" s="228"/>
    </row>
    <row r="528" spans="1:21" ht="15" customHeight="1" x14ac:dyDescent="0.25">
      <c r="A528" s="186">
        <v>525</v>
      </c>
      <c r="B528" s="185" t="s">
        <v>483</v>
      </c>
      <c r="C528" s="185" t="s">
        <v>1830</v>
      </c>
      <c r="D528" s="185" t="s">
        <v>1836</v>
      </c>
      <c r="E528" s="185" t="s">
        <v>1785</v>
      </c>
      <c r="F528" s="184" t="s">
        <v>1690</v>
      </c>
      <c r="G528" s="184">
        <v>462221603</v>
      </c>
      <c r="H528" s="7" t="s">
        <v>1183</v>
      </c>
      <c r="I528" s="7" t="s">
        <v>824</v>
      </c>
      <c r="J528" s="228" t="s">
        <v>803</v>
      </c>
      <c r="K528" s="334">
        <v>0</v>
      </c>
      <c r="L528" s="334">
        <v>0.49132500000000001</v>
      </c>
      <c r="M528" s="334">
        <v>0.35125890999999998</v>
      </c>
      <c r="N528" s="344">
        <f t="shared" si="51"/>
        <v>0.71492171169795959</v>
      </c>
      <c r="O528" s="334">
        <v>12.3159715</v>
      </c>
      <c r="P528" s="334">
        <v>13.202348700000002</v>
      </c>
      <c r="Q528" s="228">
        <f t="shared" si="52"/>
        <v>1.0719697345840726</v>
      </c>
      <c r="R528" s="344">
        <f t="shared" si="53"/>
        <v>0.28507828830204041</v>
      </c>
      <c r="S528" s="344">
        <f t="shared" si="54"/>
        <v>0.23362556246274735</v>
      </c>
      <c r="T528" s="228">
        <v>1</v>
      </c>
      <c r="U528" s="228"/>
    </row>
    <row r="529" spans="1:21" ht="15" customHeight="1" x14ac:dyDescent="0.25">
      <c r="A529" s="186">
        <v>526</v>
      </c>
      <c r="B529" s="185" t="s">
        <v>483</v>
      </c>
      <c r="C529" s="185" t="s">
        <v>1830</v>
      </c>
      <c r="D529" s="185" t="s">
        <v>1836</v>
      </c>
      <c r="E529" s="185" t="s">
        <v>1785</v>
      </c>
      <c r="F529" s="184" t="s">
        <v>1690</v>
      </c>
      <c r="G529" s="184">
        <v>462221604</v>
      </c>
      <c r="H529" s="7" t="s">
        <v>1059</v>
      </c>
      <c r="I529" s="7" t="s">
        <v>824</v>
      </c>
      <c r="J529" s="228" t="s">
        <v>803</v>
      </c>
      <c r="K529" s="334">
        <v>0</v>
      </c>
      <c r="L529" s="334">
        <v>0.70635000000000003</v>
      </c>
      <c r="M529" s="334">
        <v>0.55316399999999999</v>
      </c>
      <c r="N529" s="344">
        <f t="shared" si="51"/>
        <v>0.78313017625822889</v>
      </c>
      <c r="O529" s="334">
        <v>21.465381400000002</v>
      </c>
      <c r="P529" s="334">
        <v>22.3768362</v>
      </c>
      <c r="Q529" s="228">
        <f t="shared" si="52"/>
        <v>1.0424616168245675</v>
      </c>
      <c r="R529" s="344">
        <f t="shared" si="53"/>
        <v>0.21686982374177111</v>
      </c>
      <c r="S529" s="344">
        <f t="shared" si="54"/>
        <v>0.1836168502737382</v>
      </c>
      <c r="T529" s="228">
        <v>1</v>
      </c>
      <c r="U529" s="228"/>
    </row>
    <row r="530" spans="1:21" ht="15" customHeight="1" x14ac:dyDescent="0.25">
      <c r="A530" s="186">
        <v>527</v>
      </c>
      <c r="B530" s="185" t="s">
        <v>483</v>
      </c>
      <c r="C530" s="185" t="s">
        <v>1830</v>
      </c>
      <c r="D530" s="185" t="s">
        <v>1836</v>
      </c>
      <c r="E530" s="185" t="s">
        <v>1785</v>
      </c>
      <c r="F530" s="184" t="s">
        <v>1939</v>
      </c>
      <c r="G530" s="184">
        <v>462222402</v>
      </c>
      <c r="H530" s="7" t="s">
        <v>1055</v>
      </c>
      <c r="I530" s="7" t="s">
        <v>824</v>
      </c>
      <c r="J530" s="228" t="s">
        <v>803</v>
      </c>
      <c r="K530" s="334">
        <v>0</v>
      </c>
      <c r="L530" s="334">
        <v>1.03016</v>
      </c>
      <c r="M530" s="334">
        <v>0.67195300000000002</v>
      </c>
      <c r="N530" s="344">
        <f t="shared" si="51"/>
        <v>0.6522802283140483</v>
      </c>
      <c r="O530" s="334">
        <v>26.534835099999999</v>
      </c>
      <c r="P530" s="334">
        <v>26.910575399999999</v>
      </c>
      <c r="Q530" s="228">
        <f t="shared" si="52"/>
        <v>1.0141602651225823</v>
      </c>
      <c r="R530" s="344">
        <f t="shared" si="53"/>
        <v>0.3477197716859517</v>
      </c>
      <c r="S530" s="344">
        <f t="shared" si="54"/>
        <v>0.33848331071880622</v>
      </c>
      <c r="T530" s="228">
        <v>1</v>
      </c>
      <c r="U530" s="228"/>
    </row>
    <row r="531" spans="1:21" ht="15" customHeight="1" x14ac:dyDescent="0.25">
      <c r="A531" s="186">
        <v>528</v>
      </c>
      <c r="B531" s="185" t="s">
        <v>483</v>
      </c>
      <c r="C531" s="185" t="s">
        <v>1830</v>
      </c>
      <c r="D531" s="185" t="s">
        <v>1836</v>
      </c>
      <c r="E531" s="185" t="s">
        <v>1785</v>
      </c>
      <c r="F531" s="184" t="s">
        <v>1939</v>
      </c>
      <c r="G531" s="184">
        <v>462222404</v>
      </c>
      <c r="H531" s="7" t="s">
        <v>1615</v>
      </c>
      <c r="I531" s="7" t="s">
        <v>824</v>
      </c>
      <c r="J531" s="228" t="s">
        <v>803</v>
      </c>
      <c r="K531" s="334">
        <v>0</v>
      </c>
      <c r="L531" s="334">
        <v>0.85407</v>
      </c>
      <c r="M531" s="334">
        <v>0.58720340000000004</v>
      </c>
      <c r="N531" s="344">
        <f t="shared" si="51"/>
        <v>0.68753544791410548</v>
      </c>
      <c r="O531" s="334">
        <v>20.958195199999999</v>
      </c>
      <c r="P531" s="334">
        <v>23.5544315</v>
      </c>
      <c r="Q531" s="228">
        <f t="shared" si="52"/>
        <v>1.1238769023393771</v>
      </c>
      <c r="R531" s="344">
        <f t="shared" si="53"/>
        <v>0.31246455208589452</v>
      </c>
      <c r="S531" s="344">
        <f t="shared" si="54"/>
        <v>0.22729479054977897</v>
      </c>
      <c r="T531" s="228">
        <v>1</v>
      </c>
      <c r="U531" s="228"/>
    </row>
    <row r="532" spans="1:21" ht="15" customHeight="1" x14ac:dyDescent="0.25">
      <c r="A532" s="186">
        <v>529</v>
      </c>
      <c r="B532" s="185" t="s">
        <v>483</v>
      </c>
      <c r="C532" s="185" t="s">
        <v>1830</v>
      </c>
      <c r="D532" s="185" t="s">
        <v>1836</v>
      </c>
      <c r="E532" s="185" t="s">
        <v>1785</v>
      </c>
      <c r="F532" s="184" t="s">
        <v>1052</v>
      </c>
      <c r="G532" s="184">
        <v>462223303</v>
      </c>
      <c r="H532" s="7" t="s">
        <v>1053</v>
      </c>
      <c r="I532" s="7" t="s">
        <v>824</v>
      </c>
      <c r="J532" s="228" t="s">
        <v>803</v>
      </c>
      <c r="K532" s="334">
        <v>0</v>
      </c>
      <c r="L532" s="334">
        <v>1.0845180000000001</v>
      </c>
      <c r="M532" s="334">
        <v>0.64929142000000006</v>
      </c>
      <c r="N532" s="344">
        <f t="shared" si="51"/>
        <v>0.59869123426259407</v>
      </c>
      <c r="O532" s="334">
        <v>23.517423300000001</v>
      </c>
      <c r="P532" s="334">
        <v>24.945057799999997</v>
      </c>
      <c r="Q532" s="228">
        <f t="shared" si="52"/>
        <v>1.0607053962412625</v>
      </c>
      <c r="R532" s="344">
        <f t="shared" si="53"/>
        <v>0.40130876573740593</v>
      </c>
      <c r="S532" s="344">
        <f t="shared" si="54"/>
        <v>0.36496497713532461</v>
      </c>
      <c r="T532" s="228">
        <v>1</v>
      </c>
      <c r="U532" s="228"/>
    </row>
    <row r="533" spans="1:21" ht="15" customHeight="1" x14ac:dyDescent="0.25">
      <c r="A533" s="186">
        <v>530</v>
      </c>
      <c r="B533" s="185" t="s">
        <v>483</v>
      </c>
      <c r="C533" s="185" t="s">
        <v>1830</v>
      </c>
      <c r="D533" s="185" t="s">
        <v>1836</v>
      </c>
      <c r="E533" s="185" t="s">
        <v>1786</v>
      </c>
      <c r="F533" s="184" t="s">
        <v>1692</v>
      </c>
      <c r="G533" s="184">
        <v>462231101</v>
      </c>
      <c r="H533" s="7" t="s">
        <v>875</v>
      </c>
      <c r="I533" s="7" t="s">
        <v>825</v>
      </c>
      <c r="J533" s="228" t="s">
        <v>803</v>
      </c>
      <c r="K533" s="334">
        <v>0</v>
      </c>
      <c r="L533" s="334">
        <v>3.387648</v>
      </c>
      <c r="M533" s="334">
        <v>2.5056336299999997</v>
      </c>
      <c r="N533" s="344">
        <f t="shared" si="51"/>
        <v>0.73963812946327356</v>
      </c>
      <c r="O533" s="334">
        <v>105.72260300000001</v>
      </c>
      <c r="P533" s="334">
        <v>109.5995647</v>
      </c>
      <c r="Q533" s="228">
        <f t="shared" si="52"/>
        <v>1.0366710768557221</v>
      </c>
      <c r="R533" s="344">
        <f t="shared" si="53"/>
        <v>0.26036187053672644</v>
      </c>
      <c r="S533" s="344">
        <f t="shared" si="54"/>
        <v>0.23323854384575615</v>
      </c>
      <c r="T533" s="228">
        <v>1</v>
      </c>
      <c r="U533" s="228"/>
    </row>
    <row r="534" spans="1:21" ht="15" customHeight="1" x14ac:dyDescent="0.25">
      <c r="A534" s="186">
        <v>531</v>
      </c>
      <c r="B534" s="185" t="s">
        <v>483</v>
      </c>
      <c r="C534" s="185" t="s">
        <v>1830</v>
      </c>
      <c r="D534" s="185" t="s">
        <v>1836</v>
      </c>
      <c r="E534" s="185" t="s">
        <v>1786</v>
      </c>
      <c r="F534" s="184" t="s">
        <v>1692</v>
      </c>
      <c r="G534" s="184">
        <v>462231104</v>
      </c>
      <c r="H534" s="7" t="s">
        <v>1693</v>
      </c>
      <c r="I534" s="7" t="s">
        <v>825</v>
      </c>
      <c r="J534" s="228" t="s">
        <v>803</v>
      </c>
      <c r="K534" s="334">
        <v>0</v>
      </c>
      <c r="L534" s="334">
        <v>0.11434925999999999</v>
      </c>
      <c r="M534" s="334">
        <v>0.11434900000000001</v>
      </c>
      <c r="N534" s="344">
        <f t="shared" si="51"/>
        <v>0.99999772626425398</v>
      </c>
      <c r="O534" s="334">
        <v>8.3760306999999994</v>
      </c>
      <c r="P534" s="334">
        <v>8.3760306999999994</v>
      </c>
      <c r="Q534" s="228">
        <f t="shared" si="52"/>
        <v>1</v>
      </c>
      <c r="R534" s="344">
        <f t="shared" si="53"/>
        <v>2.2737357460167473E-6</v>
      </c>
      <c r="S534" s="344">
        <f t="shared" si="54"/>
        <v>2.2737357460167473E-6</v>
      </c>
      <c r="T534" s="228">
        <v>1</v>
      </c>
      <c r="U534" s="228"/>
    </row>
    <row r="535" spans="1:21" ht="15" customHeight="1" x14ac:dyDescent="0.25">
      <c r="A535" s="186">
        <v>532</v>
      </c>
      <c r="B535" s="185" t="s">
        <v>483</v>
      </c>
      <c r="C535" s="185" t="s">
        <v>1830</v>
      </c>
      <c r="D535" s="185" t="s">
        <v>1836</v>
      </c>
      <c r="E535" s="185" t="s">
        <v>1786</v>
      </c>
      <c r="F535" s="184" t="s">
        <v>1692</v>
      </c>
      <c r="G535" s="184">
        <v>462231103</v>
      </c>
      <c r="H535" s="7" t="s">
        <v>1188</v>
      </c>
      <c r="I535" s="7" t="s">
        <v>825</v>
      </c>
      <c r="J535" s="228" t="s">
        <v>803</v>
      </c>
      <c r="K535" s="334">
        <v>0</v>
      </c>
      <c r="L535" s="334">
        <v>4.3178039999999998</v>
      </c>
      <c r="M535" s="334">
        <v>3.4415237300000001</v>
      </c>
      <c r="N535" s="344">
        <f t="shared" si="51"/>
        <v>0.79705418078263868</v>
      </c>
      <c r="O535" s="334">
        <v>218.8378955</v>
      </c>
      <c r="P535" s="334">
        <v>191.92618510000003</v>
      </c>
      <c r="Q535" s="228">
        <f t="shared" si="52"/>
        <v>0.87702445073092938</v>
      </c>
      <c r="R535" s="344">
        <f t="shared" si="53"/>
        <v>0.20294581921736132</v>
      </c>
      <c r="S535" s="344">
        <f t="shared" si="54"/>
        <v>0.30096399489631542</v>
      </c>
      <c r="T535" s="228">
        <v>1</v>
      </c>
      <c r="U535" s="228"/>
    </row>
    <row r="536" spans="1:21" ht="15" customHeight="1" x14ac:dyDescent="0.25">
      <c r="A536" s="186">
        <v>533</v>
      </c>
      <c r="B536" s="185" t="s">
        <v>483</v>
      </c>
      <c r="C536" s="185" t="s">
        <v>1830</v>
      </c>
      <c r="D536" s="185" t="s">
        <v>1836</v>
      </c>
      <c r="E536" s="185" t="s">
        <v>1786</v>
      </c>
      <c r="F536" s="184" t="s">
        <v>1692</v>
      </c>
      <c r="G536" s="184">
        <v>462231106</v>
      </c>
      <c r="H536" s="7" t="s">
        <v>1194</v>
      </c>
      <c r="I536" s="7" t="s">
        <v>825</v>
      </c>
      <c r="J536" s="228" t="s">
        <v>803</v>
      </c>
      <c r="K536" s="334">
        <v>0</v>
      </c>
      <c r="L536" s="334">
        <v>2.1143909999999999</v>
      </c>
      <c r="M536" s="334">
        <v>1.8631774399999999</v>
      </c>
      <c r="N536" s="344">
        <f t="shared" si="51"/>
        <v>0.88118869215769458</v>
      </c>
      <c r="O536" s="334">
        <v>76.547535999999994</v>
      </c>
      <c r="P536" s="334">
        <v>83.908477699999992</v>
      </c>
      <c r="Q536" s="228">
        <f t="shared" si="52"/>
        <v>1.0961617066289371</v>
      </c>
      <c r="R536" s="344">
        <f t="shared" si="53"/>
        <v>0.11881130784230542</v>
      </c>
      <c r="S536" s="344">
        <f t="shared" si="54"/>
        <v>3.4074699342300452E-2</v>
      </c>
      <c r="T536" s="228">
        <v>1</v>
      </c>
      <c r="U536" s="228"/>
    </row>
    <row r="537" spans="1:21" ht="15" customHeight="1" x14ac:dyDescent="0.25">
      <c r="A537" s="186">
        <v>534</v>
      </c>
      <c r="B537" s="185" t="s">
        <v>483</v>
      </c>
      <c r="C537" s="185" t="s">
        <v>1830</v>
      </c>
      <c r="D537" s="185" t="s">
        <v>1836</v>
      </c>
      <c r="E537" s="185" t="s">
        <v>1786</v>
      </c>
      <c r="F537" s="184" t="s">
        <v>1694</v>
      </c>
      <c r="G537" s="184">
        <v>462233203</v>
      </c>
      <c r="H537" s="7" t="s">
        <v>1940</v>
      </c>
      <c r="I537" s="7" t="s">
        <v>824</v>
      </c>
      <c r="J537" s="228" t="s">
        <v>803</v>
      </c>
      <c r="K537" s="334">
        <v>0</v>
      </c>
      <c r="L537" s="334">
        <v>0.23699999999999999</v>
      </c>
      <c r="M537" s="334">
        <v>0.221334</v>
      </c>
      <c r="N537" s="344">
        <f t="shared" ref="N537:N563" si="55">M537/L537</f>
        <v>0.93389873417721525</v>
      </c>
      <c r="O537" s="334">
        <v>40.649206599999999</v>
      </c>
      <c r="P537" s="334">
        <v>36.456127799999997</v>
      </c>
      <c r="Q537" s="228">
        <f t="shared" si="52"/>
        <v>0.89684721669327727</v>
      </c>
      <c r="R537" s="344">
        <f t="shared" si="53"/>
        <v>6.6101265822784749E-2</v>
      </c>
      <c r="S537" s="344">
        <f t="shared" si="54"/>
        <v>0.16243551957978963</v>
      </c>
      <c r="T537" s="228">
        <v>1</v>
      </c>
      <c r="U537" s="228"/>
    </row>
    <row r="538" spans="1:21" ht="15" customHeight="1" x14ac:dyDescent="0.25">
      <c r="A538" s="186">
        <v>535</v>
      </c>
      <c r="B538" s="185" t="s">
        <v>483</v>
      </c>
      <c r="C538" s="185" t="s">
        <v>1830</v>
      </c>
      <c r="D538" s="185" t="s">
        <v>1836</v>
      </c>
      <c r="E538" s="185" t="s">
        <v>1786</v>
      </c>
      <c r="F538" s="184" t="s">
        <v>1336</v>
      </c>
      <c r="G538" s="184">
        <v>462233301</v>
      </c>
      <c r="H538" s="7" t="s">
        <v>1336</v>
      </c>
      <c r="I538" s="7" t="s">
        <v>824</v>
      </c>
      <c r="J538" s="228" t="s">
        <v>803</v>
      </c>
      <c r="K538" s="334">
        <v>0</v>
      </c>
      <c r="L538" s="334">
        <v>2.0413139999999999</v>
      </c>
      <c r="M538" s="334">
        <v>1.36874311</v>
      </c>
      <c r="N538" s="344">
        <f t="shared" si="55"/>
        <v>0.67052061074386404</v>
      </c>
      <c r="O538" s="334">
        <v>82.09901570000001</v>
      </c>
      <c r="P538" s="334">
        <v>59.884226100000006</v>
      </c>
      <c r="Q538" s="228">
        <f t="shared" si="52"/>
        <v>0.72941466580822845</v>
      </c>
      <c r="R538" s="344">
        <f t="shared" si="53"/>
        <v>0.32947938925613596</v>
      </c>
      <c r="S538" s="344">
        <f t="shared" si="54"/>
        <v>0.51091243279673515</v>
      </c>
      <c r="T538" s="228">
        <v>1</v>
      </c>
      <c r="U538" s="228"/>
    </row>
    <row r="539" spans="1:21" ht="15" customHeight="1" x14ac:dyDescent="0.25">
      <c r="A539" s="186">
        <v>536</v>
      </c>
      <c r="B539" s="185" t="s">
        <v>483</v>
      </c>
      <c r="C539" s="185" t="s">
        <v>1830</v>
      </c>
      <c r="D539" s="185" t="s">
        <v>740</v>
      </c>
      <c r="E539" s="185" t="s">
        <v>1787</v>
      </c>
      <c r="F539" s="184" t="s">
        <v>1024</v>
      </c>
      <c r="G539" s="184">
        <v>462312202</v>
      </c>
      <c r="H539" s="7" t="s">
        <v>1025</v>
      </c>
      <c r="I539" s="7" t="s">
        <v>824</v>
      </c>
      <c r="J539" s="228" t="s">
        <v>803</v>
      </c>
      <c r="K539" s="334">
        <v>0</v>
      </c>
      <c r="L539" s="334">
        <v>2.6549900000000002</v>
      </c>
      <c r="M539" s="334">
        <v>2.02407424</v>
      </c>
      <c r="N539" s="344">
        <f t="shared" si="55"/>
        <v>0.76236605034293914</v>
      </c>
      <c r="O539" s="334">
        <v>105.5860828</v>
      </c>
      <c r="P539" s="334">
        <v>105.28805749999999</v>
      </c>
      <c r="Q539" s="228">
        <f t="shared" si="52"/>
        <v>0.9971774187270066</v>
      </c>
      <c r="R539" s="344">
        <f t="shared" si="53"/>
        <v>0.23763394965706086</v>
      </c>
      <c r="S539" s="344">
        <f t="shared" si="54"/>
        <v>0.23978578979392473</v>
      </c>
      <c r="T539" s="228">
        <v>1</v>
      </c>
      <c r="U539" s="228"/>
    </row>
    <row r="540" spans="1:21" ht="15" customHeight="1" x14ac:dyDescent="0.25">
      <c r="A540" s="186">
        <v>537</v>
      </c>
      <c r="B540" s="185" t="s">
        <v>483</v>
      </c>
      <c r="C540" s="185" t="s">
        <v>1830</v>
      </c>
      <c r="D540" s="185" t="s">
        <v>740</v>
      </c>
      <c r="E540" s="185" t="s">
        <v>1787</v>
      </c>
      <c r="F540" s="184" t="s">
        <v>1024</v>
      </c>
      <c r="G540" s="184">
        <v>462312203</v>
      </c>
      <c r="H540" s="7" t="s">
        <v>1181</v>
      </c>
      <c r="I540" s="7" t="s">
        <v>824</v>
      </c>
      <c r="J540" s="228" t="s">
        <v>803</v>
      </c>
      <c r="K540" s="334">
        <v>0</v>
      </c>
      <c r="L540" s="334">
        <v>1.8771729099999999</v>
      </c>
      <c r="M540" s="334">
        <v>1.2417946899999999</v>
      </c>
      <c r="N540" s="344">
        <f t="shared" si="55"/>
        <v>0.66152387102155652</v>
      </c>
      <c r="O540" s="334">
        <v>50.678839199999999</v>
      </c>
      <c r="P540" s="334">
        <v>49.7479625</v>
      </c>
      <c r="Q540" s="228">
        <f t="shared" si="52"/>
        <v>0.98163184645318402</v>
      </c>
      <c r="R540" s="344">
        <f t="shared" si="53"/>
        <v>0.33847612897844348</v>
      </c>
      <c r="S540" s="344">
        <f t="shared" si="54"/>
        <v>0.3506271010162515</v>
      </c>
      <c r="T540" s="228">
        <v>1</v>
      </c>
      <c r="U540" s="228"/>
    </row>
    <row r="541" spans="1:21" ht="15" customHeight="1" x14ac:dyDescent="0.25">
      <c r="A541" s="186">
        <v>538</v>
      </c>
      <c r="B541" s="185" t="s">
        <v>483</v>
      </c>
      <c r="C541" s="185" t="s">
        <v>1830</v>
      </c>
      <c r="D541" s="185" t="s">
        <v>740</v>
      </c>
      <c r="E541" s="185" t="s">
        <v>1787</v>
      </c>
      <c r="F541" s="184" t="s">
        <v>1024</v>
      </c>
      <c r="G541" s="184">
        <v>462312201</v>
      </c>
      <c r="H541" s="7" t="s">
        <v>1024</v>
      </c>
      <c r="I541" s="7" t="s">
        <v>824</v>
      </c>
      <c r="J541" s="228" t="s">
        <v>803</v>
      </c>
      <c r="K541" s="334">
        <v>0</v>
      </c>
      <c r="L541" s="334">
        <v>1.96193</v>
      </c>
      <c r="M541" s="334">
        <v>1.7368562400000001</v>
      </c>
      <c r="N541" s="344">
        <f t="shared" si="55"/>
        <v>0.88527941363861096</v>
      </c>
      <c r="O541" s="334">
        <v>89.141191300000003</v>
      </c>
      <c r="P541" s="334">
        <v>89.776159199999995</v>
      </c>
      <c r="Q541" s="228">
        <f t="shared" si="52"/>
        <v>1.0071231704528498</v>
      </c>
      <c r="R541" s="344">
        <f t="shared" si="53"/>
        <v>0.11472058636138904</v>
      </c>
      <c r="S541" s="344">
        <f t="shared" si="54"/>
        <v>0.10841459019964228</v>
      </c>
      <c r="T541" s="228">
        <v>1</v>
      </c>
      <c r="U541" s="228"/>
    </row>
    <row r="542" spans="1:21" ht="15" customHeight="1" x14ac:dyDescent="0.25">
      <c r="A542" s="186">
        <v>539</v>
      </c>
      <c r="B542" s="185" t="s">
        <v>483</v>
      </c>
      <c r="C542" s="185" t="s">
        <v>1830</v>
      </c>
      <c r="D542" s="185" t="s">
        <v>740</v>
      </c>
      <c r="E542" s="185" t="s">
        <v>1787</v>
      </c>
      <c r="F542" s="184" t="s">
        <v>1024</v>
      </c>
      <c r="G542" s="184">
        <v>462312205</v>
      </c>
      <c r="H542" s="7" t="s">
        <v>1026</v>
      </c>
      <c r="I542" s="7" t="s">
        <v>824</v>
      </c>
      <c r="J542" s="228" t="s">
        <v>803</v>
      </c>
      <c r="K542" s="334">
        <v>0</v>
      </c>
      <c r="L542" s="334">
        <v>1.839915</v>
      </c>
      <c r="M542" s="334">
        <v>1.15626636</v>
      </c>
      <c r="N542" s="344">
        <f t="shared" si="55"/>
        <v>0.62843466138381399</v>
      </c>
      <c r="O542" s="334">
        <v>48.668251900000001</v>
      </c>
      <c r="P542" s="334">
        <v>47.667881600000001</v>
      </c>
      <c r="Q542" s="228">
        <f t="shared" si="52"/>
        <v>0.97944511543057911</v>
      </c>
      <c r="R542" s="344">
        <f t="shared" si="53"/>
        <v>0.37156533861618601</v>
      </c>
      <c r="S542" s="344">
        <f t="shared" si="54"/>
        <v>0.38448274054035336</v>
      </c>
      <c r="T542" s="228">
        <v>1</v>
      </c>
      <c r="U542" s="228"/>
    </row>
    <row r="543" spans="1:21" ht="15" customHeight="1" x14ac:dyDescent="0.25">
      <c r="A543" s="186">
        <v>540</v>
      </c>
      <c r="B543" s="185" t="s">
        <v>483</v>
      </c>
      <c r="C543" s="185" t="s">
        <v>1830</v>
      </c>
      <c r="D543" s="185" t="s">
        <v>740</v>
      </c>
      <c r="E543" s="185" t="s">
        <v>1787</v>
      </c>
      <c r="F543" s="184" t="s">
        <v>1697</v>
      </c>
      <c r="G543" s="184">
        <v>462313301</v>
      </c>
      <c r="H543" s="7" t="s">
        <v>1030</v>
      </c>
      <c r="I543" s="7" t="s">
        <v>824</v>
      </c>
      <c r="J543" s="228" t="s">
        <v>803</v>
      </c>
      <c r="K543" s="334">
        <v>0</v>
      </c>
      <c r="L543" s="334">
        <v>1.43567</v>
      </c>
      <c r="M543" s="334">
        <v>1.0955946699999999</v>
      </c>
      <c r="N543" s="344">
        <f t="shared" si="55"/>
        <v>0.76312430433177536</v>
      </c>
      <c r="O543" s="334">
        <v>40.788261200000001</v>
      </c>
      <c r="P543" s="334">
        <v>44.335122999999996</v>
      </c>
      <c r="Q543" s="228">
        <f t="shared" si="52"/>
        <v>1.0869579064086212</v>
      </c>
      <c r="R543" s="344">
        <f t="shared" si="53"/>
        <v>0.23687569566822464</v>
      </c>
      <c r="S543" s="344">
        <f t="shared" si="54"/>
        <v>0.1705160038339979</v>
      </c>
      <c r="T543" s="228">
        <v>1</v>
      </c>
      <c r="U543" s="228"/>
    </row>
    <row r="544" spans="1:21" ht="15" customHeight="1" x14ac:dyDescent="0.25">
      <c r="A544" s="186">
        <v>541</v>
      </c>
      <c r="B544" s="185" t="s">
        <v>483</v>
      </c>
      <c r="C544" s="185" t="s">
        <v>1830</v>
      </c>
      <c r="D544" s="185" t="s">
        <v>740</v>
      </c>
      <c r="E544" s="185" t="s">
        <v>1787</v>
      </c>
      <c r="F544" s="184" t="s">
        <v>1697</v>
      </c>
      <c r="G544" s="184">
        <v>462313302</v>
      </c>
      <c r="H544" s="7" t="s">
        <v>1031</v>
      </c>
      <c r="I544" s="7" t="s">
        <v>824</v>
      </c>
      <c r="J544" s="228" t="s">
        <v>803</v>
      </c>
      <c r="K544" s="334">
        <v>0</v>
      </c>
      <c r="L544" s="334">
        <v>0.78039000000000003</v>
      </c>
      <c r="M544" s="334">
        <v>0.62777137000000005</v>
      </c>
      <c r="N544" s="344">
        <f t="shared" si="55"/>
        <v>0.80443287330693636</v>
      </c>
      <c r="O544" s="334">
        <v>27.853155400000002</v>
      </c>
      <c r="P544" s="334">
        <v>26.064891299999999</v>
      </c>
      <c r="Q544" s="228">
        <f t="shared" si="52"/>
        <v>0.93579671407714182</v>
      </c>
      <c r="R544" s="344">
        <f t="shared" si="53"/>
        <v>0.19556712669306364</v>
      </c>
      <c r="S544" s="344">
        <f t="shared" si="54"/>
        <v>0.24721436046373524</v>
      </c>
      <c r="T544" s="228">
        <v>1</v>
      </c>
      <c r="U544" s="228"/>
    </row>
    <row r="545" spans="1:21" ht="15" customHeight="1" x14ac:dyDescent="0.25">
      <c r="A545" s="186">
        <v>542</v>
      </c>
      <c r="B545" s="185" t="s">
        <v>483</v>
      </c>
      <c r="C545" s="185" t="s">
        <v>1830</v>
      </c>
      <c r="D545" s="185" t="s">
        <v>740</v>
      </c>
      <c r="E545" s="185" t="s">
        <v>1787</v>
      </c>
      <c r="F545" s="184" t="s">
        <v>1698</v>
      </c>
      <c r="G545" s="184">
        <v>462314402</v>
      </c>
      <c r="H545" s="7" t="s">
        <v>1029</v>
      </c>
      <c r="I545" s="7" t="s">
        <v>824</v>
      </c>
      <c r="J545" s="228" t="s">
        <v>803</v>
      </c>
      <c r="K545" s="334">
        <v>0</v>
      </c>
      <c r="L545" s="334">
        <v>1.705295</v>
      </c>
      <c r="M545" s="334">
        <v>0.93998558999999993</v>
      </c>
      <c r="N545" s="344">
        <f t="shared" si="55"/>
        <v>0.55121582482796228</v>
      </c>
      <c r="O545" s="334">
        <v>33.859014299999998</v>
      </c>
      <c r="P545" s="334">
        <v>33.898077400000005</v>
      </c>
      <c r="Q545" s="228">
        <f t="shared" si="52"/>
        <v>1.0011536986769283</v>
      </c>
      <c r="R545" s="344">
        <f t="shared" si="53"/>
        <v>0.44878417517203772</v>
      </c>
      <c r="S545" s="344">
        <f t="shared" si="54"/>
        <v>0.44814823820423177</v>
      </c>
      <c r="T545" s="228">
        <v>1</v>
      </c>
      <c r="U545" s="228"/>
    </row>
    <row r="546" spans="1:21" ht="15" customHeight="1" x14ac:dyDescent="0.25">
      <c r="A546" s="186">
        <v>543</v>
      </c>
      <c r="B546" s="185" t="s">
        <v>483</v>
      </c>
      <c r="C546" s="185" t="s">
        <v>1830</v>
      </c>
      <c r="D546" s="185" t="s">
        <v>740</v>
      </c>
      <c r="E546" s="185" t="s">
        <v>1787</v>
      </c>
      <c r="F546" s="184" t="s">
        <v>1699</v>
      </c>
      <c r="G546" s="184">
        <v>462314701</v>
      </c>
      <c r="H546" s="7" t="s">
        <v>1034</v>
      </c>
      <c r="I546" s="7" t="s">
        <v>824</v>
      </c>
      <c r="J546" s="228" t="s">
        <v>803</v>
      </c>
      <c r="K546" s="334">
        <v>0</v>
      </c>
      <c r="L546" s="334">
        <v>1.02576</v>
      </c>
      <c r="M546" s="334">
        <v>0.80668342000000004</v>
      </c>
      <c r="N546" s="344">
        <f t="shared" si="55"/>
        <v>0.78642510918733433</v>
      </c>
      <c r="O546" s="334">
        <v>27.105845800000001</v>
      </c>
      <c r="P546" s="334">
        <v>29.495861600000001</v>
      </c>
      <c r="Q546" s="228">
        <f t="shared" si="52"/>
        <v>1.0881734448588947</v>
      </c>
      <c r="R546" s="344">
        <f t="shared" si="53"/>
        <v>0.21357489081266567</v>
      </c>
      <c r="S546" s="344">
        <f t="shared" si="54"/>
        <v>0.144233079812086</v>
      </c>
      <c r="T546" s="228">
        <v>1</v>
      </c>
      <c r="U546" s="228"/>
    </row>
    <row r="547" spans="1:21" ht="15" customHeight="1" x14ac:dyDescent="0.25">
      <c r="A547" s="186">
        <v>544</v>
      </c>
      <c r="B547" s="185" t="s">
        <v>483</v>
      </c>
      <c r="C547" s="185" t="s">
        <v>1830</v>
      </c>
      <c r="D547" s="185" t="s">
        <v>740</v>
      </c>
      <c r="E547" s="185" t="s">
        <v>1787</v>
      </c>
      <c r="F547" s="184" t="s">
        <v>1699</v>
      </c>
      <c r="G547" s="184">
        <v>462314702</v>
      </c>
      <c r="H547" s="7" t="s">
        <v>1033</v>
      </c>
      <c r="I547" s="7" t="s">
        <v>824</v>
      </c>
      <c r="J547" s="228" t="s">
        <v>803</v>
      </c>
      <c r="K547" s="334">
        <v>0</v>
      </c>
      <c r="L547" s="334">
        <v>1.05491</v>
      </c>
      <c r="M547" s="334">
        <v>0.65050281999999993</v>
      </c>
      <c r="N547" s="344">
        <f t="shared" si="55"/>
        <v>0.6166429553232029</v>
      </c>
      <c r="O547" s="334">
        <v>21.240913299999999</v>
      </c>
      <c r="P547" s="334">
        <v>21.140925200000002</v>
      </c>
      <c r="Q547" s="228">
        <f t="shared" si="52"/>
        <v>0.99529266474620004</v>
      </c>
      <c r="R547" s="344">
        <f t="shared" si="53"/>
        <v>0.3833570446767971</v>
      </c>
      <c r="S547" s="344">
        <f t="shared" si="54"/>
        <v>0.38625978979939746</v>
      </c>
      <c r="T547" s="228">
        <v>1</v>
      </c>
      <c r="U547" s="228"/>
    </row>
    <row r="548" spans="1:21" ht="15" customHeight="1" x14ac:dyDescent="0.25">
      <c r="A548" s="186">
        <v>545</v>
      </c>
      <c r="B548" s="185" t="s">
        <v>483</v>
      </c>
      <c r="C548" s="185" t="s">
        <v>1830</v>
      </c>
      <c r="D548" s="185" t="s">
        <v>740</v>
      </c>
      <c r="E548" s="185" t="s">
        <v>1787</v>
      </c>
      <c r="F548" s="184" t="s">
        <v>1699</v>
      </c>
      <c r="G548" s="184">
        <v>462314703</v>
      </c>
      <c r="H548" s="7" t="s">
        <v>1032</v>
      </c>
      <c r="I548" s="7" t="s">
        <v>824</v>
      </c>
      <c r="J548" s="228" t="s">
        <v>803</v>
      </c>
      <c r="K548" s="334">
        <v>0</v>
      </c>
      <c r="L548" s="334">
        <v>0.70348999999999995</v>
      </c>
      <c r="M548" s="334">
        <v>0.67210552000000001</v>
      </c>
      <c r="N548" s="344">
        <f t="shared" si="55"/>
        <v>0.95538745397944547</v>
      </c>
      <c r="O548" s="334">
        <v>25.976239400000001</v>
      </c>
      <c r="P548" s="334">
        <v>25.8589144</v>
      </c>
      <c r="Q548" s="228">
        <f t="shared" si="52"/>
        <v>0.99548337239300311</v>
      </c>
      <c r="R548" s="344">
        <f t="shared" si="53"/>
        <v>4.4612546020554533E-2</v>
      </c>
      <c r="S548" s="344">
        <f t="shared" si="54"/>
        <v>4.8927675370576518E-2</v>
      </c>
      <c r="T548" s="228">
        <v>1</v>
      </c>
      <c r="U548" s="228"/>
    </row>
    <row r="549" spans="1:21" ht="15" customHeight="1" x14ac:dyDescent="0.25">
      <c r="A549" s="186">
        <v>546</v>
      </c>
      <c r="B549" s="185" t="s">
        <v>483</v>
      </c>
      <c r="C549" s="185" t="s">
        <v>1830</v>
      </c>
      <c r="D549" s="185" t="s">
        <v>740</v>
      </c>
      <c r="E549" s="185" t="s">
        <v>1787</v>
      </c>
      <c r="F549" s="184" t="s">
        <v>1698</v>
      </c>
      <c r="G549" s="184">
        <v>462314405</v>
      </c>
      <c r="H549" s="7" t="s">
        <v>1942</v>
      </c>
      <c r="I549" s="7" t="s">
        <v>824</v>
      </c>
      <c r="J549" s="228" t="s">
        <v>803</v>
      </c>
      <c r="K549" s="334">
        <v>0</v>
      </c>
      <c r="L549" s="334">
        <v>0.93902399999999997</v>
      </c>
      <c r="M549" s="334">
        <v>0.73881267000000006</v>
      </c>
      <c r="N549" s="344">
        <f t="shared" si="55"/>
        <v>0.78678784567806581</v>
      </c>
      <c r="O549" s="334">
        <v>27.724586299999999</v>
      </c>
      <c r="P549" s="334">
        <v>31.699747599999998</v>
      </c>
      <c r="Q549" s="228">
        <f t="shared" si="52"/>
        <v>1.1433803648857332</v>
      </c>
      <c r="R549" s="344">
        <f t="shared" si="53"/>
        <v>0.21321215432193419</v>
      </c>
      <c r="S549" s="344">
        <f t="shared" si="54"/>
        <v>0.10040222592095316</v>
      </c>
      <c r="T549" s="228">
        <v>1</v>
      </c>
      <c r="U549" s="228"/>
    </row>
    <row r="550" spans="1:21" ht="15" customHeight="1" x14ac:dyDescent="0.25">
      <c r="A550" s="186">
        <v>547</v>
      </c>
      <c r="B550" s="185" t="s">
        <v>483</v>
      </c>
      <c r="C550" s="185" t="s">
        <v>1830</v>
      </c>
      <c r="D550" s="185" t="s">
        <v>740</v>
      </c>
      <c r="E550" s="185" t="s">
        <v>1788</v>
      </c>
      <c r="F550" s="184" t="s">
        <v>1810</v>
      </c>
      <c r="G550" s="184">
        <v>462321402</v>
      </c>
      <c r="H550" s="7" t="s">
        <v>1041</v>
      </c>
      <c r="I550" s="7" t="s">
        <v>824</v>
      </c>
      <c r="J550" s="228" t="s">
        <v>803</v>
      </c>
      <c r="K550" s="334">
        <v>0</v>
      </c>
      <c r="L550" s="334">
        <v>2.6077599999999999</v>
      </c>
      <c r="M550" s="334">
        <v>1.44482501</v>
      </c>
      <c r="N550" s="344">
        <f t="shared" si="55"/>
        <v>0.55404830582568954</v>
      </c>
      <c r="O550" s="334">
        <v>46.973225599999999</v>
      </c>
      <c r="P550" s="334">
        <v>54.628177199999996</v>
      </c>
      <c r="Q550" s="228">
        <f t="shared" si="52"/>
        <v>1.162964146111354</v>
      </c>
      <c r="R550" s="344">
        <f t="shared" si="53"/>
        <v>0.44595169417431046</v>
      </c>
      <c r="S550" s="344">
        <f t="shared" si="54"/>
        <v>0.35566168511098462</v>
      </c>
      <c r="T550" s="228">
        <v>1</v>
      </c>
      <c r="U550" s="228"/>
    </row>
    <row r="551" spans="1:21" ht="15" customHeight="1" x14ac:dyDescent="0.25">
      <c r="A551" s="186">
        <v>548</v>
      </c>
      <c r="B551" s="185" t="s">
        <v>483</v>
      </c>
      <c r="C551" s="185" t="s">
        <v>1830</v>
      </c>
      <c r="D551" s="185" t="s">
        <v>740</v>
      </c>
      <c r="E551" s="185" t="s">
        <v>1788</v>
      </c>
      <c r="F551" s="184" t="s">
        <v>1700</v>
      </c>
      <c r="G551" s="184">
        <v>462321204</v>
      </c>
      <c r="H551" s="7" t="s">
        <v>1038</v>
      </c>
      <c r="I551" s="7" t="s">
        <v>824</v>
      </c>
      <c r="J551" s="228" t="s">
        <v>803</v>
      </c>
      <c r="K551" s="334">
        <v>0</v>
      </c>
      <c r="L551" s="334">
        <v>0.40420499999999998</v>
      </c>
      <c r="M551" s="334">
        <v>0.29178284999999998</v>
      </c>
      <c r="N551" s="344">
        <f t="shared" si="55"/>
        <v>0.72186848257691028</v>
      </c>
      <c r="O551" s="334">
        <v>6.0239859999999998</v>
      </c>
      <c r="P551" s="334">
        <v>8.0147948000000007</v>
      </c>
      <c r="Q551" s="228">
        <f t="shared" si="52"/>
        <v>1.3304803165213201</v>
      </c>
      <c r="R551" s="344">
        <f t="shared" si="53"/>
        <v>0.27813151742308972</v>
      </c>
      <c r="S551" s="344">
        <f t="shared" si="54"/>
        <v>3.9568192814307346E-2</v>
      </c>
      <c r="T551" s="228">
        <v>1</v>
      </c>
      <c r="U551" s="228"/>
    </row>
    <row r="552" spans="1:21" ht="15" customHeight="1" x14ac:dyDescent="0.25">
      <c r="A552" s="186">
        <v>549</v>
      </c>
      <c r="B552" s="185" t="s">
        <v>483</v>
      </c>
      <c r="C552" s="185" t="s">
        <v>1830</v>
      </c>
      <c r="D552" s="185" t="s">
        <v>740</v>
      </c>
      <c r="E552" s="185" t="s">
        <v>1788</v>
      </c>
      <c r="F552" s="184" t="s">
        <v>1700</v>
      </c>
      <c r="G552" s="184">
        <v>462321201</v>
      </c>
      <c r="H552" s="7" t="s">
        <v>1039</v>
      </c>
      <c r="I552" s="7" t="s">
        <v>824</v>
      </c>
      <c r="J552" s="228" t="s">
        <v>803</v>
      </c>
      <c r="K552" s="334">
        <v>0</v>
      </c>
      <c r="L552" s="334">
        <v>1.1871750000000001</v>
      </c>
      <c r="M552" s="334">
        <v>0.82647694999999999</v>
      </c>
      <c r="N552" s="344">
        <f t="shared" si="55"/>
        <v>0.6961711205171941</v>
      </c>
      <c r="O552" s="334">
        <v>20.708326400000001</v>
      </c>
      <c r="P552" s="334">
        <v>28.1867807</v>
      </c>
      <c r="Q552" s="228">
        <f t="shared" si="52"/>
        <v>1.3611327229225052</v>
      </c>
      <c r="R552" s="344">
        <f t="shared" si="53"/>
        <v>0.3038288794828059</v>
      </c>
      <c r="S552" s="344">
        <f t="shared" si="54"/>
        <v>5.2418707110420071E-2</v>
      </c>
      <c r="T552" s="228">
        <v>1</v>
      </c>
      <c r="U552" s="228"/>
    </row>
    <row r="553" spans="1:21" ht="15" customHeight="1" x14ac:dyDescent="0.25">
      <c r="A553" s="186">
        <v>550</v>
      </c>
      <c r="B553" s="185" t="s">
        <v>483</v>
      </c>
      <c r="C553" s="185" t="s">
        <v>1830</v>
      </c>
      <c r="D553" s="185" t="s">
        <v>740</v>
      </c>
      <c r="E553" s="185" t="s">
        <v>1788</v>
      </c>
      <c r="F553" s="184" t="s">
        <v>1810</v>
      </c>
      <c r="G553" s="184">
        <v>462321403</v>
      </c>
      <c r="H553" s="7" t="s">
        <v>1701</v>
      </c>
      <c r="I553" s="7" t="s">
        <v>824</v>
      </c>
      <c r="J553" s="228" t="s">
        <v>803</v>
      </c>
      <c r="K553" s="334">
        <v>0</v>
      </c>
      <c r="L553" s="334">
        <v>1.4321010000000001</v>
      </c>
      <c r="M553" s="334">
        <v>1.1010877999999999</v>
      </c>
      <c r="N553" s="344">
        <f t="shared" si="55"/>
        <v>0.76886183306903622</v>
      </c>
      <c r="O553" s="334">
        <v>45.514702300000003</v>
      </c>
      <c r="P553" s="334">
        <v>41.816780099999995</v>
      </c>
      <c r="Q553" s="228">
        <f t="shared" si="52"/>
        <v>0.91875323767634509</v>
      </c>
      <c r="R553" s="344">
        <f t="shared" si="53"/>
        <v>0.23113816693096378</v>
      </c>
      <c r="S553" s="344">
        <f t="shared" si="54"/>
        <v>0.29360570154205345</v>
      </c>
      <c r="T553" s="228">
        <v>1</v>
      </c>
      <c r="U553" s="228"/>
    </row>
    <row r="554" spans="1:21" ht="15" customHeight="1" x14ac:dyDescent="0.25">
      <c r="A554" s="186">
        <v>551</v>
      </c>
      <c r="B554" s="185" t="s">
        <v>483</v>
      </c>
      <c r="C554" s="185" t="s">
        <v>1830</v>
      </c>
      <c r="D554" s="185" t="s">
        <v>740</v>
      </c>
      <c r="E554" s="185" t="s">
        <v>1788</v>
      </c>
      <c r="F554" s="184" t="s">
        <v>1702</v>
      </c>
      <c r="G554" s="184">
        <v>462321503</v>
      </c>
      <c r="H554" s="7" t="s">
        <v>1944</v>
      </c>
      <c r="I554" s="7" t="s">
        <v>824</v>
      </c>
      <c r="J554" s="228" t="s">
        <v>803</v>
      </c>
      <c r="K554" s="334">
        <v>0</v>
      </c>
      <c r="L554" s="334">
        <v>0.60911000000000004</v>
      </c>
      <c r="M554" s="334">
        <v>0.32629165999999998</v>
      </c>
      <c r="N554" s="344">
        <f t="shared" si="55"/>
        <v>0.53568593521695584</v>
      </c>
      <c r="O554" s="334">
        <v>8.7556492000000006</v>
      </c>
      <c r="P554" s="334">
        <v>11.816997199999999</v>
      </c>
      <c r="Q554" s="228">
        <f t="shared" si="52"/>
        <v>1.3496426055991368</v>
      </c>
      <c r="R554" s="344">
        <f t="shared" si="53"/>
        <v>0.46431406478304416</v>
      </c>
      <c r="S554" s="344">
        <f t="shared" si="54"/>
        <v>0.27701543861097733</v>
      </c>
      <c r="T554" s="228">
        <v>1</v>
      </c>
      <c r="U554" s="228"/>
    </row>
    <row r="555" spans="1:21" ht="15" customHeight="1" x14ac:dyDescent="0.25">
      <c r="A555" s="186">
        <v>552</v>
      </c>
      <c r="B555" s="185" t="s">
        <v>483</v>
      </c>
      <c r="C555" s="185" t="s">
        <v>1830</v>
      </c>
      <c r="D555" s="185" t="s">
        <v>740</v>
      </c>
      <c r="E555" s="185" t="s">
        <v>1788</v>
      </c>
      <c r="F555" s="184" t="s">
        <v>1705</v>
      </c>
      <c r="G555" s="184">
        <v>462322302</v>
      </c>
      <c r="H555" s="7" t="s">
        <v>1291</v>
      </c>
      <c r="I555" s="7" t="s">
        <v>824</v>
      </c>
      <c r="J555" s="228" t="s">
        <v>803</v>
      </c>
      <c r="K555" s="334">
        <v>0</v>
      </c>
      <c r="L555" s="334">
        <v>0.58960000000000001</v>
      </c>
      <c r="M555" s="334">
        <v>0.48260517999999997</v>
      </c>
      <c r="N555" s="344">
        <f t="shared" si="55"/>
        <v>0.81852981682496595</v>
      </c>
      <c r="O555" s="334">
        <v>20.5609213</v>
      </c>
      <c r="P555" s="334">
        <v>18.340315400000001</v>
      </c>
      <c r="Q555" s="228">
        <f t="shared" si="52"/>
        <v>0.89199871603029779</v>
      </c>
      <c r="R555" s="344">
        <f t="shared" si="53"/>
        <v>0.18147018317503405</v>
      </c>
      <c r="S555" s="344">
        <f t="shared" si="54"/>
        <v>0.26987245435961549</v>
      </c>
      <c r="T555" s="228">
        <v>1</v>
      </c>
      <c r="U555" s="228"/>
    </row>
    <row r="556" spans="1:21" ht="15" customHeight="1" x14ac:dyDescent="0.25">
      <c r="A556" s="186">
        <v>553</v>
      </c>
      <c r="B556" s="185" t="s">
        <v>483</v>
      </c>
      <c r="C556" s="185" t="s">
        <v>1830</v>
      </c>
      <c r="D556" s="185" t="s">
        <v>740</v>
      </c>
      <c r="E556" s="185" t="s">
        <v>1788</v>
      </c>
      <c r="F556" s="184" t="s">
        <v>1703</v>
      </c>
      <c r="G556" s="184">
        <v>462322102</v>
      </c>
      <c r="H556" s="7" t="s">
        <v>1037</v>
      </c>
      <c r="I556" s="7" t="s">
        <v>824</v>
      </c>
      <c r="J556" s="228" t="s">
        <v>803</v>
      </c>
      <c r="K556" s="334">
        <v>0</v>
      </c>
      <c r="L556" s="334">
        <v>0.97353000000000001</v>
      </c>
      <c r="M556" s="334">
        <v>0.79967200000000005</v>
      </c>
      <c r="N556" s="344">
        <f t="shared" si="55"/>
        <v>0.82141485110885137</v>
      </c>
      <c r="O556" s="334">
        <v>39.9698627</v>
      </c>
      <c r="P556" s="334">
        <v>33.352184399999999</v>
      </c>
      <c r="Q556" s="228">
        <f t="shared" si="52"/>
        <v>0.83443329916667441</v>
      </c>
      <c r="R556" s="344">
        <f t="shared" si="53"/>
        <v>0.17858514889114863</v>
      </c>
      <c r="S556" s="344">
        <f t="shared" si="54"/>
        <v>0.31458409580473845</v>
      </c>
      <c r="T556" s="228">
        <v>1</v>
      </c>
      <c r="U556" s="228"/>
    </row>
    <row r="557" spans="1:21" ht="15" customHeight="1" x14ac:dyDescent="0.25">
      <c r="A557" s="186">
        <v>554</v>
      </c>
      <c r="B557" s="185" t="s">
        <v>483</v>
      </c>
      <c r="C557" s="185" t="s">
        <v>1830</v>
      </c>
      <c r="D557" s="185" t="s">
        <v>740</v>
      </c>
      <c r="E557" s="185" t="s">
        <v>1788</v>
      </c>
      <c r="F557" s="184" t="s">
        <v>1703</v>
      </c>
      <c r="G557" s="184">
        <v>462322104</v>
      </c>
      <c r="H557" s="7" t="s">
        <v>1535</v>
      </c>
      <c r="I557" s="7" t="s">
        <v>824</v>
      </c>
      <c r="J557" s="228" t="s">
        <v>803</v>
      </c>
      <c r="K557" s="334">
        <v>0</v>
      </c>
      <c r="L557" s="334">
        <v>0.20837800000000001</v>
      </c>
      <c r="M557" s="334">
        <v>0.20837800000000001</v>
      </c>
      <c r="N557" s="344">
        <f t="shared" si="55"/>
        <v>1</v>
      </c>
      <c r="O557" s="334">
        <v>14.3600523</v>
      </c>
      <c r="P557" s="334">
        <v>0</v>
      </c>
      <c r="Q557" s="228">
        <f t="shared" ref="Q557:Q566" si="56">P557/O557</f>
        <v>0</v>
      </c>
      <c r="R557" s="344">
        <f t="shared" ref="R557:R566" si="57">1-N557</f>
        <v>0</v>
      </c>
      <c r="S557" s="344">
        <f t="shared" ref="S557:S566" si="58">1-N557*Q557</f>
        <v>1</v>
      </c>
      <c r="T557" s="228">
        <v>1</v>
      </c>
      <c r="U557" s="228"/>
    </row>
    <row r="558" spans="1:21" ht="15" customHeight="1" x14ac:dyDescent="0.25">
      <c r="A558" s="186">
        <v>555</v>
      </c>
      <c r="B558" s="185" t="s">
        <v>483</v>
      </c>
      <c r="C558" s="185" t="s">
        <v>1830</v>
      </c>
      <c r="D558" s="185" t="s">
        <v>740</v>
      </c>
      <c r="E558" s="185" t="s">
        <v>1789</v>
      </c>
      <c r="F558" s="184" t="s">
        <v>1707</v>
      </c>
      <c r="G558" s="184">
        <v>462332602</v>
      </c>
      <c r="H558" s="7" t="s">
        <v>1708</v>
      </c>
      <c r="I558" s="7" t="s">
        <v>824</v>
      </c>
      <c r="J558" s="228" t="s">
        <v>803</v>
      </c>
      <c r="K558" s="334">
        <v>0</v>
      </c>
      <c r="L558" s="334">
        <v>0.53533500000000001</v>
      </c>
      <c r="M558" s="334">
        <v>0.45099973999999998</v>
      </c>
      <c r="N558" s="344">
        <f t="shared" si="55"/>
        <v>0.84246264488591249</v>
      </c>
      <c r="O558" s="334">
        <v>13.5628779</v>
      </c>
      <c r="P558" s="334">
        <v>10.703356999999999</v>
      </c>
      <c r="Q558" s="228">
        <f t="shared" si="56"/>
        <v>0.78916562391231126</v>
      </c>
      <c r="R558" s="344">
        <f t="shared" si="57"/>
        <v>0.15753735511408751</v>
      </c>
      <c r="S558" s="344">
        <f t="shared" si="58"/>
        <v>0.33515744122579294</v>
      </c>
      <c r="T558" s="228">
        <v>1</v>
      </c>
      <c r="U558" s="228"/>
    </row>
    <row r="559" spans="1:21" ht="15" customHeight="1" x14ac:dyDescent="0.25">
      <c r="A559" s="186">
        <v>556</v>
      </c>
      <c r="B559" s="185" t="s">
        <v>483</v>
      </c>
      <c r="C559" s="185" t="s">
        <v>1830</v>
      </c>
      <c r="D559" s="185" t="s">
        <v>740</v>
      </c>
      <c r="E559" s="185" t="s">
        <v>1789</v>
      </c>
      <c r="F559" s="184" t="s">
        <v>1707</v>
      </c>
      <c r="G559" s="7">
        <v>462332603</v>
      </c>
      <c r="H559" s="7" t="s">
        <v>1945</v>
      </c>
      <c r="I559" s="7" t="s">
        <v>824</v>
      </c>
      <c r="J559" s="228" t="s">
        <v>803</v>
      </c>
      <c r="K559" s="334">
        <v>0</v>
      </c>
      <c r="L559" s="334">
        <v>0.18451500000000001</v>
      </c>
      <c r="M559" s="334">
        <v>0.17911099999999999</v>
      </c>
      <c r="N559" s="344">
        <f t="shared" si="55"/>
        <v>0.97071240820529481</v>
      </c>
      <c r="O559" s="334">
        <v>7.3787060999999996</v>
      </c>
      <c r="P559" s="334">
        <v>6.9260536999999998</v>
      </c>
      <c r="Q559" s="228">
        <f t="shared" si="56"/>
        <v>0.93865423099044432</v>
      </c>
      <c r="R559" s="344">
        <f t="shared" si="57"/>
        <v>2.9287591794705192E-2</v>
      </c>
      <c r="S559" s="344">
        <f t="shared" si="58"/>
        <v>8.8836690963176701E-2</v>
      </c>
      <c r="T559" s="228">
        <v>1</v>
      </c>
      <c r="U559" s="228"/>
    </row>
    <row r="560" spans="1:21" ht="15" customHeight="1" x14ac:dyDescent="0.25">
      <c r="A560" s="186">
        <v>557</v>
      </c>
      <c r="B560" s="185" t="s">
        <v>483</v>
      </c>
      <c r="C560" s="185" t="s">
        <v>1830</v>
      </c>
      <c r="D560" s="185" t="s">
        <v>740</v>
      </c>
      <c r="E560" s="185" t="s">
        <v>1789</v>
      </c>
      <c r="F560" s="184" t="s">
        <v>1709</v>
      </c>
      <c r="G560" s="7">
        <v>462332702</v>
      </c>
      <c r="H560" s="7" t="s">
        <v>1050</v>
      </c>
      <c r="I560" s="7" t="s">
        <v>824</v>
      </c>
      <c r="J560" s="228" t="s">
        <v>803</v>
      </c>
      <c r="K560" s="334">
        <v>0</v>
      </c>
      <c r="L560" s="334">
        <v>0.79622999999999999</v>
      </c>
      <c r="M560" s="334">
        <v>0.75178707</v>
      </c>
      <c r="N560" s="344">
        <f t="shared" si="55"/>
        <v>0.94418330130741124</v>
      </c>
      <c r="O560" s="334">
        <v>49.921160399999998</v>
      </c>
      <c r="P560" s="334">
        <v>50.1595449</v>
      </c>
      <c r="Q560" s="228">
        <f t="shared" si="56"/>
        <v>1.00477521952795</v>
      </c>
      <c r="R560" s="344">
        <f t="shared" si="57"/>
        <v>5.5816698692588762E-2</v>
      </c>
      <c r="S560" s="344">
        <f t="shared" si="58"/>
        <v>5.1308016154221314E-2</v>
      </c>
      <c r="T560" s="228">
        <v>1</v>
      </c>
      <c r="U560" s="228"/>
    </row>
    <row r="561" spans="1:21" ht="15" customHeight="1" x14ac:dyDescent="0.25">
      <c r="A561" s="186">
        <v>558</v>
      </c>
      <c r="B561" s="185" t="s">
        <v>483</v>
      </c>
      <c r="C561" s="185" t="s">
        <v>1830</v>
      </c>
      <c r="D561" s="185" t="s">
        <v>740</v>
      </c>
      <c r="E561" s="185" t="s">
        <v>1789</v>
      </c>
      <c r="F561" s="184" t="s">
        <v>1045</v>
      </c>
      <c r="G561" s="7">
        <v>462333205</v>
      </c>
      <c r="H561" s="7" t="s">
        <v>1947</v>
      </c>
      <c r="I561" s="7" t="s">
        <v>824</v>
      </c>
      <c r="J561" s="228" t="s">
        <v>803</v>
      </c>
      <c r="K561" s="334">
        <v>0</v>
      </c>
      <c r="L561" s="334">
        <v>3.3370000000000004E-2</v>
      </c>
      <c r="M561" s="334">
        <v>3.0196999999999998E-2</v>
      </c>
      <c r="N561" s="344">
        <f t="shared" si="55"/>
        <v>0.90491459394665852</v>
      </c>
      <c r="O561" s="334">
        <v>5.6110000000000005E-3</v>
      </c>
      <c r="P561" s="334">
        <v>5.6110000000000005E-3</v>
      </c>
      <c r="Q561" s="228">
        <f t="shared" si="56"/>
        <v>1</v>
      </c>
      <c r="R561" s="344">
        <f t="shared" si="57"/>
        <v>9.5085406053341481E-2</v>
      </c>
      <c r="S561" s="344">
        <f t="shared" si="58"/>
        <v>9.5085406053341481E-2</v>
      </c>
      <c r="T561" s="228">
        <v>1</v>
      </c>
      <c r="U561" s="228"/>
    </row>
    <row r="562" spans="1:21" ht="15" customHeight="1" x14ac:dyDescent="0.25">
      <c r="A562" s="186">
        <v>559</v>
      </c>
      <c r="B562" s="185" t="s">
        <v>483</v>
      </c>
      <c r="C562" s="185" t="s">
        <v>1830</v>
      </c>
      <c r="D562" s="185" t="s">
        <v>740</v>
      </c>
      <c r="E562" s="185" t="s">
        <v>1789</v>
      </c>
      <c r="F562" s="184" t="s">
        <v>1715</v>
      </c>
      <c r="G562" s="7">
        <v>462333504</v>
      </c>
      <c r="H562" s="7" t="s">
        <v>1716</v>
      </c>
      <c r="I562" s="7" t="s">
        <v>824</v>
      </c>
      <c r="J562" s="228" t="s">
        <v>803</v>
      </c>
      <c r="K562" s="334">
        <v>0</v>
      </c>
      <c r="L562" s="334">
        <v>0.16438</v>
      </c>
      <c r="M562" s="334">
        <v>0.128187</v>
      </c>
      <c r="N562" s="344">
        <f t="shared" si="55"/>
        <v>0.77982114612483266</v>
      </c>
      <c r="O562" s="334">
        <v>4.6078437000000001</v>
      </c>
      <c r="P562" s="334">
        <v>5.5805147999999996</v>
      </c>
      <c r="Q562" s="228">
        <f t="shared" si="56"/>
        <v>1.211090298049823</v>
      </c>
      <c r="R562" s="344">
        <f t="shared" si="57"/>
        <v>0.22017885387516734</v>
      </c>
      <c r="S562" s="344">
        <f t="shared" si="58"/>
        <v>5.5566175714121813E-2</v>
      </c>
      <c r="T562" s="228">
        <v>1</v>
      </c>
      <c r="U562" s="228"/>
    </row>
    <row r="563" spans="1:21" ht="15" customHeight="1" x14ac:dyDescent="0.25">
      <c r="A563" s="186">
        <v>560</v>
      </c>
      <c r="B563" s="185" t="s">
        <v>483</v>
      </c>
      <c r="C563" s="185" t="s">
        <v>1830</v>
      </c>
      <c r="D563" s="185" t="s">
        <v>740</v>
      </c>
      <c r="E563" s="185" t="s">
        <v>1789</v>
      </c>
      <c r="F563" s="184" t="s">
        <v>1710</v>
      </c>
      <c r="G563" s="7">
        <v>462333101</v>
      </c>
      <c r="H563" s="7" t="s">
        <v>1044</v>
      </c>
      <c r="I563" s="7" t="s">
        <v>824</v>
      </c>
      <c r="J563" s="228" t="s">
        <v>803</v>
      </c>
      <c r="K563" s="334">
        <v>0</v>
      </c>
      <c r="L563" s="334">
        <v>0.43080000000000002</v>
      </c>
      <c r="M563" s="334">
        <v>0.33916800000000003</v>
      </c>
      <c r="N563" s="344">
        <f t="shared" si="55"/>
        <v>0.78729805013927578</v>
      </c>
      <c r="O563" s="334">
        <v>11.282892</v>
      </c>
      <c r="P563" s="334">
        <v>13.4495231</v>
      </c>
      <c r="Q563" s="228">
        <f t="shared" si="56"/>
        <v>1.1920279924685977</v>
      </c>
      <c r="R563" s="344">
        <f t="shared" si="57"/>
        <v>0.21270194986072422</v>
      </c>
      <c r="S563" s="344">
        <f t="shared" si="58"/>
        <v>6.1518685818037766E-2</v>
      </c>
      <c r="T563" s="228">
        <v>1</v>
      </c>
      <c r="U563" s="228"/>
    </row>
    <row r="564" spans="1:21" ht="15" customHeight="1" x14ac:dyDescent="0.25">
      <c r="A564" s="186">
        <v>561</v>
      </c>
      <c r="B564" s="185" t="s">
        <v>483</v>
      </c>
      <c r="C564" s="185" t="s">
        <v>1830</v>
      </c>
      <c r="D564" s="185" t="s">
        <v>740</v>
      </c>
      <c r="E564" s="185" t="s">
        <v>1789</v>
      </c>
      <c r="F564" s="184" t="s">
        <v>1712</v>
      </c>
      <c r="G564" s="7">
        <v>462333402</v>
      </c>
      <c r="H564" s="7" t="s">
        <v>1049</v>
      </c>
      <c r="I564" s="7" t="s">
        <v>824</v>
      </c>
      <c r="J564" s="228" t="s">
        <v>803</v>
      </c>
      <c r="K564" s="334">
        <v>0</v>
      </c>
      <c r="L564" s="334">
        <v>1.16073</v>
      </c>
      <c r="M564" s="334">
        <v>1.08309817</v>
      </c>
      <c r="N564" s="344">
        <f t="shared" ref="N564:N566" si="59">M564/L564</f>
        <v>0.93311809809344115</v>
      </c>
      <c r="O564" s="334">
        <v>37.730314</v>
      </c>
      <c r="P564" s="334">
        <v>38.942545899999999</v>
      </c>
      <c r="Q564" s="228">
        <f t="shared" si="56"/>
        <v>1.0321288579787595</v>
      </c>
      <c r="R564" s="344">
        <f t="shared" si="57"/>
        <v>6.6881901906558849E-2</v>
      </c>
      <c r="S564" s="344">
        <f t="shared" si="58"/>
        <v>3.6901883055504459E-2</v>
      </c>
      <c r="T564" s="228">
        <v>1</v>
      </c>
      <c r="U564" s="228"/>
    </row>
    <row r="565" spans="1:21" ht="15" customHeight="1" x14ac:dyDescent="0.25">
      <c r="A565" s="186">
        <v>562</v>
      </c>
      <c r="B565" s="185" t="s">
        <v>483</v>
      </c>
      <c r="C565" s="185" t="s">
        <v>1830</v>
      </c>
      <c r="D565" s="185" t="s">
        <v>740</v>
      </c>
      <c r="E565" s="185" t="s">
        <v>1789</v>
      </c>
      <c r="F565" s="184" t="s">
        <v>1712</v>
      </c>
      <c r="G565" s="7">
        <v>462333403</v>
      </c>
      <c r="H565" s="7" t="s">
        <v>932</v>
      </c>
      <c r="I565" s="7" t="s">
        <v>824</v>
      </c>
      <c r="J565" s="228" t="s">
        <v>803</v>
      </c>
      <c r="K565" s="334">
        <v>0</v>
      </c>
      <c r="L565" s="334">
        <v>7.4999999999999997E-2</v>
      </c>
      <c r="M565" s="334">
        <v>7.0947999999999997E-2</v>
      </c>
      <c r="N565" s="344">
        <f t="shared" si="59"/>
        <v>0.94597333333333333</v>
      </c>
      <c r="O565" s="334">
        <v>7.8935534999999994</v>
      </c>
      <c r="P565" s="334">
        <v>6.9637685999999999</v>
      </c>
      <c r="Q565" s="228">
        <f t="shared" si="56"/>
        <v>0.88220959039550439</v>
      </c>
      <c r="R565" s="344">
        <f t="shared" si="57"/>
        <v>5.4026666666666667E-2</v>
      </c>
      <c r="S565" s="344">
        <f t="shared" si="58"/>
        <v>0.16545325307493008</v>
      </c>
      <c r="T565" s="228">
        <v>1</v>
      </c>
      <c r="U565" s="228"/>
    </row>
    <row r="566" spans="1:21" ht="15" customHeight="1" x14ac:dyDescent="0.25">
      <c r="A566" s="186">
        <v>563</v>
      </c>
      <c r="B566" s="185" t="s">
        <v>483</v>
      </c>
      <c r="C566" s="185" t="s">
        <v>1830</v>
      </c>
      <c r="D566" s="185" t="s">
        <v>740</v>
      </c>
      <c r="E566" s="185" t="s">
        <v>1789</v>
      </c>
      <c r="F566" s="184" t="s">
        <v>1715</v>
      </c>
      <c r="G566" s="7">
        <v>462333502</v>
      </c>
      <c r="H566" s="7" t="s">
        <v>1433</v>
      </c>
      <c r="I566" s="7" t="s">
        <v>824</v>
      </c>
      <c r="J566" s="228" t="s">
        <v>803</v>
      </c>
      <c r="K566" s="334">
        <v>0</v>
      </c>
      <c r="L566" s="334">
        <v>0.81996999999999998</v>
      </c>
      <c r="M566" s="334">
        <v>0.73389362999999996</v>
      </c>
      <c r="N566" s="344">
        <f t="shared" si="59"/>
        <v>0.8950249765235313</v>
      </c>
      <c r="O566" s="334">
        <v>25.523427999999999</v>
      </c>
      <c r="P566" s="334">
        <v>27.055042</v>
      </c>
      <c r="Q566" s="228">
        <f t="shared" si="56"/>
        <v>1.0600081619130473</v>
      </c>
      <c r="R566" s="344">
        <f t="shared" si="57"/>
        <v>0.1049750234764687</v>
      </c>
      <c r="S566" s="344">
        <f t="shared" si="58"/>
        <v>5.1266219769023347E-2</v>
      </c>
      <c r="T566" s="228">
        <v>1</v>
      </c>
      <c r="U566" s="228"/>
    </row>
  </sheetData>
  <autoFilter ref="A3:U566" xr:uid="{A3B13D4F-9FFD-43E7-8AB3-3D4EBB6C823E}"/>
  <mergeCells count="3">
    <mergeCell ref="A1:U1"/>
    <mergeCell ref="A2:U2"/>
    <mergeCell ref="U4:U12"/>
  </mergeCells>
  <conditionalFormatting sqref="G559:G1048576 G1:G57">
    <cfRule type="duplicateValues" dxfId="0" priority="1"/>
  </conditionalFormatting>
  <pageMargins left="0.19685039370078741" right="0.19" top="0.23622047244094491" bottom="0.27559055118110237" header="0.23622047244094491" footer="0.23622047244094491"/>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9EAC4-BB66-4805-A52E-7823A612F5A3}">
  <dimension ref="A1:U3475"/>
  <sheetViews>
    <sheetView zoomScaleNormal="100" workbookViewId="0">
      <selection activeCell="A3" sqref="A3:A4"/>
    </sheetView>
  </sheetViews>
  <sheetFormatPr defaultRowHeight="15" x14ac:dyDescent="0.25"/>
  <cols>
    <col min="1" max="1" width="15.7109375" style="353" bestFit="1" customWidth="1"/>
    <col min="2" max="2" width="17.28515625" style="353" bestFit="1" customWidth="1"/>
    <col min="3" max="3" width="19.5703125" style="353" bestFit="1" customWidth="1"/>
    <col min="4" max="5" width="29.85546875" style="353" bestFit="1" customWidth="1"/>
    <col min="6" max="6" width="21.28515625" style="353" bestFit="1" customWidth="1"/>
    <col min="7" max="7" width="23.7109375" style="353" bestFit="1" customWidth="1"/>
    <col min="8" max="8" width="17.85546875" style="353" bestFit="1" customWidth="1"/>
    <col min="9" max="9" width="47.7109375" style="353" bestFit="1" customWidth="1"/>
    <col min="10" max="10" width="15.140625" style="353" bestFit="1" customWidth="1"/>
    <col min="11" max="11" width="17.42578125" style="353" bestFit="1" customWidth="1"/>
    <col min="12" max="12" width="25.7109375" style="353" bestFit="1" customWidth="1"/>
    <col min="13" max="13" width="20.140625" style="353" bestFit="1" customWidth="1"/>
    <col min="14" max="14" width="16" style="353" bestFit="1" customWidth="1"/>
    <col min="15" max="15" width="18" style="353" bestFit="1" customWidth="1"/>
    <col min="16" max="16" width="16.5703125" style="353" bestFit="1" customWidth="1"/>
    <col min="17" max="18" width="13" style="353" bestFit="1" customWidth="1"/>
    <col min="19" max="19" width="11.5703125" style="353" bestFit="1" customWidth="1"/>
    <col min="20" max="20" width="15.85546875" style="353" bestFit="1" customWidth="1"/>
    <col min="21" max="21" width="45.42578125" style="353" customWidth="1"/>
    <col min="22" max="16384" width="9.140625" style="353"/>
  </cols>
  <sheetData>
    <row r="1" spans="1:20" ht="15.75" x14ac:dyDescent="0.25">
      <c r="A1" s="570" t="s">
        <v>1952</v>
      </c>
      <c r="B1" s="570"/>
      <c r="C1" s="570"/>
      <c r="D1" s="570"/>
      <c r="E1" s="570"/>
      <c r="F1" s="570"/>
      <c r="G1" s="570"/>
      <c r="H1" s="570"/>
      <c r="I1" s="570"/>
      <c r="J1" s="570"/>
      <c r="K1" s="570"/>
      <c r="L1" s="570"/>
      <c r="M1" s="352"/>
      <c r="N1" s="352"/>
      <c r="O1" s="352"/>
      <c r="P1" s="352"/>
      <c r="Q1" s="352"/>
      <c r="R1" s="352"/>
      <c r="S1" s="352"/>
      <c r="T1" s="352"/>
    </row>
    <row r="2" spans="1:20" s="354" customFormat="1" ht="15.75" x14ac:dyDescent="0.25">
      <c r="A2" s="575" t="s">
        <v>1953</v>
      </c>
      <c r="B2" s="575"/>
      <c r="C2" s="575"/>
      <c r="D2" s="575"/>
      <c r="E2" s="575"/>
      <c r="F2" s="575"/>
      <c r="G2" s="575"/>
      <c r="H2" s="575"/>
      <c r="I2" s="575"/>
      <c r="J2" s="575"/>
      <c r="K2" s="575"/>
      <c r="L2" s="575"/>
      <c r="M2" s="352"/>
      <c r="N2" s="352"/>
      <c r="O2" s="352"/>
      <c r="P2" s="352"/>
      <c r="Q2" s="352"/>
      <c r="R2" s="352"/>
      <c r="S2" s="352"/>
      <c r="T2" s="352"/>
    </row>
    <row r="3" spans="1:20" ht="15.75" x14ac:dyDescent="0.25">
      <c r="A3" s="574" t="s">
        <v>1954</v>
      </c>
      <c r="B3" s="574" t="s">
        <v>1955</v>
      </c>
      <c r="C3" s="574" t="s">
        <v>1956</v>
      </c>
      <c r="D3" s="574" t="s">
        <v>2</v>
      </c>
      <c r="E3" s="574" t="s">
        <v>1957</v>
      </c>
      <c r="F3" s="574" t="s">
        <v>1958</v>
      </c>
      <c r="G3" s="576" t="s">
        <v>1959</v>
      </c>
      <c r="H3" s="577"/>
      <c r="I3" s="578"/>
      <c r="J3" s="576" t="s">
        <v>1960</v>
      </c>
      <c r="K3" s="578"/>
      <c r="L3" s="574" t="s">
        <v>4</v>
      </c>
      <c r="M3" s="352"/>
      <c r="N3" s="352"/>
      <c r="O3" s="352"/>
      <c r="P3" s="352"/>
      <c r="Q3" s="352"/>
      <c r="R3" s="352"/>
      <c r="S3" s="352"/>
      <c r="T3" s="352"/>
    </row>
    <row r="4" spans="1:20" ht="60" x14ac:dyDescent="0.25">
      <c r="A4" s="574"/>
      <c r="B4" s="574"/>
      <c r="C4" s="574"/>
      <c r="D4" s="574"/>
      <c r="E4" s="574"/>
      <c r="F4" s="574"/>
      <c r="G4" s="351" t="s">
        <v>1961</v>
      </c>
      <c r="H4" s="351" t="s">
        <v>1962</v>
      </c>
      <c r="I4" s="351" t="s">
        <v>1963</v>
      </c>
      <c r="J4" s="351" t="s">
        <v>1964</v>
      </c>
      <c r="K4" s="351" t="s">
        <v>1965</v>
      </c>
      <c r="L4" s="574"/>
      <c r="M4" s="352"/>
      <c r="N4" s="352"/>
      <c r="O4" s="352"/>
      <c r="P4" s="352"/>
      <c r="Q4" s="352"/>
      <c r="R4" s="352"/>
      <c r="S4" s="352"/>
      <c r="T4" s="352"/>
    </row>
    <row r="5" spans="1:20" ht="15.75" x14ac:dyDescent="0.25">
      <c r="A5" s="350">
        <v>1</v>
      </c>
      <c r="B5" s="350">
        <v>2</v>
      </c>
      <c r="C5" s="350">
        <v>3</v>
      </c>
      <c r="D5" s="350">
        <v>4</v>
      </c>
      <c r="E5" s="350" t="s">
        <v>819</v>
      </c>
      <c r="F5" s="350">
        <v>6</v>
      </c>
      <c r="G5" s="350">
        <v>7</v>
      </c>
      <c r="H5" s="350">
        <v>8</v>
      </c>
      <c r="I5" s="350">
        <v>9</v>
      </c>
      <c r="J5" s="350">
        <v>10</v>
      </c>
      <c r="K5" s="350">
        <v>11</v>
      </c>
      <c r="L5" s="350"/>
      <c r="M5" s="352"/>
      <c r="N5" s="352"/>
      <c r="O5" s="352"/>
      <c r="P5" s="352"/>
      <c r="Q5" s="352"/>
      <c r="R5" s="352"/>
      <c r="S5" s="352"/>
      <c r="T5" s="352"/>
    </row>
    <row r="6" spans="1:20" ht="15.75" x14ac:dyDescent="0.25">
      <c r="A6" s="355" t="s">
        <v>483</v>
      </c>
      <c r="B6" s="355" t="s">
        <v>822</v>
      </c>
      <c r="C6" s="355" t="s">
        <v>1229</v>
      </c>
      <c r="D6" s="355" t="s">
        <v>1294</v>
      </c>
      <c r="E6" s="355">
        <v>2353</v>
      </c>
      <c r="F6" s="355">
        <f>E6-H6</f>
        <v>1834</v>
      </c>
      <c r="G6" s="355" t="s">
        <v>723</v>
      </c>
      <c r="H6" s="355">
        <v>519</v>
      </c>
      <c r="I6" s="355" t="s">
        <v>723</v>
      </c>
      <c r="J6" s="355">
        <v>461</v>
      </c>
      <c r="K6" s="355">
        <f>H6-J6</f>
        <v>58</v>
      </c>
      <c r="L6" s="571" t="s">
        <v>1793</v>
      </c>
      <c r="M6" s="352"/>
      <c r="N6" s="352"/>
      <c r="O6" s="352"/>
      <c r="P6" s="352"/>
      <c r="Q6" s="352"/>
      <c r="R6" s="352"/>
      <c r="S6" s="352"/>
      <c r="T6" s="352"/>
    </row>
    <row r="7" spans="1:20" ht="15.75" x14ac:dyDescent="0.25">
      <c r="A7" s="355" t="s">
        <v>483</v>
      </c>
      <c r="B7" s="355" t="s">
        <v>822</v>
      </c>
      <c r="C7" s="355" t="s">
        <v>1230</v>
      </c>
      <c r="D7" s="355" t="s">
        <v>1294</v>
      </c>
      <c r="E7" s="355">
        <v>4370</v>
      </c>
      <c r="F7" s="355">
        <f t="shared" ref="F7:F21" si="0">E7-H7</f>
        <v>3911</v>
      </c>
      <c r="G7" s="355" t="s">
        <v>723</v>
      </c>
      <c r="H7" s="355">
        <v>459</v>
      </c>
      <c r="I7" s="355" t="s">
        <v>723</v>
      </c>
      <c r="J7" s="355">
        <v>412</v>
      </c>
      <c r="K7" s="355">
        <f t="shared" ref="K7:K21" si="1">H7-J7</f>
        <v>47</v>
      </c>
      <c r="L7" s="572"/>
      <c r="M7" s="352"/>
      <c r="N7" s="352"/>
      <c r="O7" s="352"/>
      <c r="P7" s="352"/>
      <c r="Q7" s="352"/>
      <c r="R7" s="352"/>
      <c r="S7" s="352"/>
      <c r="T7" s="352"/>
    </row>
    <row r="8" spans="1:20" ht="15.75" x14ac:dyDescent="0.25">
      <c r="A8" s="355" t="s">
        <v>483</v>
      </c>
      <c r="B8" s="355" t="s">
        <v>822</v>
      </c>
      <c r="C8" s="355" t="s">
        <v>1234</v>
      </c>
      <c r="D8" s="355" t="s">
        <v>1294</v>
      </c>
      <c r="E8" s="355">
        <v>6259</v>
      </c>
      <c r="F8" s="355">
        <f t="shared" si="0"/>
        <v>5494</v>
      </c>
      <c r="G8" s="355" t="s">
        <v>723</v>
      </c>
      <c r="H8" s="355">
        <v>765</v>
      </c>
      <c r="I8" s="355" t="s">
        <v>723</v>
      </c>
      <c r="J8" s="355">
        <v>688</v>
      </c>
      <c r="K8" s="355">
        <f t="shared" si="1"/>
        <v>77</v>
      </c>
      <c r="L8" s="572"/>
      <c r="M8" s="352"/>
      <c r="N8" s="352"/>
      <c r="O8" s="352"/>
      <c r="P8" s="352"/>
      <c r="Q8" s="352"/>
      <c r="R8" s="352"/>
      <c r="S8" s="352"/>
      <c r="T8" s="352"/>
    </row>
    <row r="9" spans="1:20" ht="15.75" x14ac:dyDescent="0.25">
      <c r="A9" s="355" t="s">
        <v>483</v>
      </c>
      <c r="B9" s="355" t="s">
        <v>822</v>
      </c>
      <c r="C9" s="355" t="s">
        <v>1233</v>
      </c>
      <c r="D9" s="355" t="s">
        <v>1294</v>
      </c>
      <c r="E9" s="355">
        <v>4608</v>
      </c>
      <c r="F9" s="355">
        <f t="shared" si="0"/>
        <v>3963</v>
      </c>
      <c r="G9" s="355" t="s">
        <v>723</v>
      </c>
      <c r="H9" s="355">
        <v>645</v>
      </c>
      <c r="I9" s="355" t="s">
        <v>723</v>
      </c>
      <c r="J9" s="355">
        <v>598</v>
      </c>
      <c r="K9" s="355">
        <f t="shared" si="1"/>
        <v>47</v>
      </c>
      <c r="L9" s="572"/>
      <c r="M9" s="352"/>
      <c r="N9" s="352"/>
      <c r="O9" s="352"/>
      <c r="P9" s="352"/>
      <c r="Q9" s="352"/>
      <c r="R9" s="352"/>
      <c r="S9" s="352"/>
      <c r="T9" s="352"/>
    </row>
    <row r="10" spans="1:20" ht="15.75" x14ac:dyDescent="0.25">
      <c r="A10" s="355" t="s">
        <v>483</v>
      </c>
      <c r="B10" s="355" t="s">
        <v>822</v>
      </c>
      <c r="C10" s="355" t="s">
        <v>1239</v>
      </c>
      <c r="D10" s="355" t="s">
        <v>1294</v>
      </c>
      <c r="E10" s="355">
        <v>6118</v>
      </c>
      <c r="F10" s="355">
        <f t="shared" si="0"/>
        <v>5349</v>
      </c>
      <c r="G10" s="355" t="s">
        <v>723</v>
      </c>
      <c r="H10" s="355">
        <v>769</v>
      </c>
      <c r="I10" s="355" t="s">
        <v>723</v>
      </c>
      <c r="J10" s="355">
        <v>736</v>
      </c>
      <c r="K10" s="355">
        <f t="shared" si="1"/>
        <v>33</v>
      </c>
      <c r="L10" s="572"/>
      <c r="M10" s="352"/>
      <c r="N10" s="352"/>
      <c r="O10" s="352"/>
      <c r="P10" s="352"/>
      <c r="Q10" s="352"/>
      <c r="R10" s="352"/>
      <c r="S10" s="352"/>
      <c r="T10" s="352"/>
    </row>
    <row r="11" spans="1:20" ht="15.75" x14ac:dyDescent="0.25">
      <c r="A11" s="355" t="s">
        <v>483</v>
      </c>
      <c r="B11" s="355" t="s">
        <v>1278</v>
      </c>
      <c r="C11" s="355" t="s">
        <v>1261</v>
      </c>
      <c r="D11" s="355" t="s">
        <v>1294</v>
      </c>
      <c r="E11" s="355">
        <v>6598</v>
      </c>
      <c r="F11" s="355">
        <f t="shared" si="0"/>
        <v>5958</v>
      </c>
      <c r="G11" s="355" t="s">
        <v>723</v>
      </c>
      <c r="H11" s="355">
        <v>640</v>
      </c>
      <c r="I11" s="355" t="s">
        <v>723</v>
      </c>
      <c r="J11" s="355">
        <v>588</v>
      </c>
      <c r="K11" s="355">
        <f t="shared" si="1"/>
        <v>52</v>
      </c>
      <c r="L11" s="572"/>
      <c r="M11" s="352"/>
      <c r="N11" s="352"/>
      <c r="O11" s="352"/>
      <c r="P11" s="352"/>
      <c r="Q11" s="352"/>
      <c r="R11" s="352"/>
      <c r="S11" s="352"/>
      <c r="T11" s="352"/>
    </row>
    <row r="12" spans="1:20" ht="15.75" x14ac:dyDescent="0.25">
      <c r="A12" s="355" t="s">
        <v>483</v>
      </c>
      <c r="B12" s="355" t="s">
        <v>1278</v>
      </c>
      <c r="C12" s="355" t="s">
        <v>1264</v>
      </c>
      <c r="D12" s="355" t="s">
        <v>1294</v>
      </c>
      <c r="E12" s="355">
        <v>6359</v>
      </c>
      <c r="F12" s="355">
        <f t="shared" si="0"/>
        <v>5841</v>
      </c>
      <c r="G12" s="355" t="s">
        <v>723</v>
      </c>
      <c r="H12" s="355">
        <v>518</v>
      </c>
      <c r="I12" s="355" t="s">
        <v>723</v>
      </c>
      <c r="J12" s="355">
        <v>487</v>
      </c>
      <c r="K12" s="355">
        <f t="shared" si="1"/>
        <v>31</v>
      </c>
      <c r="L12" s="572"/>
      <c r="M12" s="352"/>
      <c r="N12" s="352"/>
      <c r="O12" s="352"/>
      <c r="P12" s="352"/>
      <c r="Q12" s="352"/>
      <c r="R12" s="352"/>
      <c r="S12" s="352"/>
      <c r="T12" s="352"/>
    </row>
    <row r="13" spans="1:20" ht="15.75" x14ac:dyDescent="0.25">
      <c r="A13" s="355" t="s">
        <v>483</v>
      </c>
      <c r="B13" s="355" t="s">
        <v>1278</v>
      </c>
      <c r="C13" s="355" t="s">
        <v>1263</v>
      </c>
      <c r="D13" s="355" t="s">
        <v>1294</v>
      </c>
      <c r="E13" s="355">
        <v>3601</v>
      </c>
      <c r="F13" s="355">
        <f t="shared" si="0"/>
        <v>3339</v>
      </c>
      <c r="G13" s="355" t="s">
        <v>723</v>
      </c>
      <c r="H13" s="355">
        <v>262</v>
      </c>
      <c r="I13" s="355" t="s">
        <v>723</v>
      </c>
      <c r="J13" s="355">
        <v>250</v>
      </c>
      <c r="K13" s="355">
        <f t="shared" si="1"/>
        <v>12</v>
      </c>
      <c r="L13" s="572"/>
      <c r="M13" s="352"/>
      <c r="N13" s="352"/>
      <c r="O13" s="352"/>
      <c r="P13" s="352"/>
      <c r="Q13" s="352"/>
      <c r="R13" s="352"/>
      <c r="S13" s="352"/>
      <c r="T13" s="352"/>
    </row>
    <row r="14" spans="1:20" ht="15.75" x14ac:dyDescent="0.25">
      <c r="A14" s="355" t="s">
        <v>483</v>
      </c>
      <c r="B14" s="355" t="s">
        <v>921</v>
      </c>
      <c r="C14" s="355" t="s">
        <v>1247</v>
      </c>
      <c r="D14" s="355" t="s">
        <v>1294</v>
      </c>
      <c r="E14" s="355">
        <v>8555</v>
      </c>
      <c r="F14" s="355">
        <f t="shared" si="0"/>
        <v>7642</v>
      </c>
      <c r="G14" s="355" t="s">
        <v>723</v>
      </c>
      <c r="H14" s="355">
        <v>913</v>
      </c>
      <c r="I14" s="355" t="s">
        <v>723</v>
      </c>
      <c r="J14" s="355">
        <v>859</v>
      </c>
      <c r="K14" s="355">
        <f t="shared" si="1"/>
        <v>54</v>
      </c>
      <c r="L14" s="572"/>
      <c r="M14" s="352"/>
      <c r="N14" s="352"/>
      <c r="O14" s="352"/>
      <c r="P14" s="352"/>
      <c r="Q14" s="352"/>
      <c r="R14" s="352"/>
      <c r="S14" s="352"/>
      <c r="T14" s="352"/>
    </row>
    <row r="15" spans="1:20" ht="15.75" x14ac:dyDescent="0.25">
      <c r="A15" s="355" t="s">
        <v>483</v>
      </c>
      <c r="B15" s="355" t="s">
        <v>921</v>
      </c>
      <c r="C15" s="355" t="s">
        <v>1258</v>
      </c>
      <c r="D15" s="355" t="s">
        <v>1294</v>
      </c>
      <c r="E15" s="355">
        <v>5269</v>
      </c>
      <c r="F15" s="355">
        <f t="shared" si="0"/>
        <v>4285</v>
      </c>
      <c r="G15" s="355" t="s">
        <v>723</v>
      </c>
      <c r="H15" s="355">
        <v>984</v>
      </c>
      <c r="I15" s="355" t="s">
        <v>723</v>
      </c>
      <c r="J15" s="355">
        <v>934</v>
      </c>
      <c r="K15" s="355">
        <f t="shared" si="1"/>
        <v>50</v>
      </c>
      <c r="L15" s="572"/>
      <c r="M15" s="352"/>
      <c r="N15" s="352"/>
      <c r="O15" s="352"/>
      <c r="P15" s="352"/>
      <c r="Q15" s="352"/>
      <c r="R15" s="352"/>
      <c r="S15" s="352"/>
      <c r="T15" s="352"/>
    </row>
    <row r="16" spans="1:20" ht="15.75" x14ac:dyDescent="0.25">
      <c r="A16" s="355" t="s">
        <v>483</v>
      </c>
      <c r="B16" s="355" t="s">
        <v>972</v>
      </c>
      <c r="C16" s="355" t="s">
        <v>1268</v>
      </c>
      <c r="D16" s="355" t="s">
        <v>1294</v>
      </c>
      <c r="E16" s="355">
        <v>6234</v>
      </c>
      <c r="F16" s="355">
        <f t="shared" si="0"/>
        <v>5521</v>
      </c>
      <c r="G16" s="355" t="s">
        <v>723</v>
      </c>
      <c r="H16" s="355">
        <v>713</v>
      </c>
      <c r="I16" s="355" t="s">
        <v>723</v>
      </c>
      <c r="J16" s="355">
        <v>655</v>
      </c>
      <c r="K16" s="355">
        <f t="shared" si="1"/>
        <v>58</v>
      </c>
      <c r="L16" s="572"/>
      <c r="M16" s="352"/>
      <c r="N16" s="352"/>
      <c r="O16" s="352"/>
      <c r="P16" s="352"/>
      <c r="Q16" s="352"/>
      <c r="R16" s="352"/>
      <c r="S16" s="352"/>
      <c r="T16" s="352"/>
    </row>
    <row r="17" spans="1:21" ht="15.75" x14ac:dyDescent="0.25">
      <c r="A17" s="355" t="s">
        <v>483</v>
      </c>
      <c r="B17" s="355" t="s">
        <v>972</v>
      </c>
      <c r="C17" s="355" t="s">
        <v>1269</v>
      </c>
      <c r="D17" s="355" t="s">
        <v>1294</v>
      </c>
      <c r="E17" s="355">
        <v>4283</v>
      </c>
      <c r="F17" s="355">
        <f t="shared" si="0"/>
        <v>3633</v>
      </c>
      <c r="G17" s="355" t="s">
        <v>723</v>
      </c>
      <c r="H17" s="355">
        <v>650</v>
      </c>
      <c r="I17" s="355" t="s">
        <v>723</v>
      </c>
      <c r="J17" s="355">
        <v>633</v>
      </c>
      <c r="K17" s="355">
        <f t="shared" si="1"/>
        <v>17</v>
      </c>
      <c r="L17" s="572"/>
      <c r="M17" s="352"/>
      <c r="N17" s="352"/>
      <c r="O17" s="352"/>
      <c r="P17" s="352"/>
      <c r="Q17" s="352"/>
      <c r="R17" s="352"/>
      <c r="S17" s="352"/>
      <c r="T17" s="352"/>
    </row>
    <row r="18" spans="1:21" ht="15.75" x14ac:dyDescent="0.25">
      <c r="A18" s="355" t="s">
        <v>483</v>
      </c>
      <c r="B18" s="355" t="s">
        <v>972</v>
      </c>
      <c r="C18" s="355" t="s">
        <v>1271</v>
      </c>
      <c r="D18" s="355" t="s">
        <v>1294</v>
      </c>
      <c r="E18" s="355">
        <v>4576</v>
      </c>
      <c r="F18" s="355">
        <f t="shared" si="0"/>
        <v>3847</v>
      </c>
      <c r="G18" s="355" t="s">
        <v>723</v>
      </c>
      <c r="H18" s="355">
        <v>729</v>
      </c>
      <c r="I18" s="355" t="s">
        <v>723</v>
      </c>
      <c r="J18" s="355">
        <v>704</v>
      </c>
      <c r="K18" s="355">
        <f t="shared" si="1"/>
        <v>25</v>
      </c>
      <c r="L18" s="572"/>
      <c r="M18" s="352"/>
      <c r="N18" s="352"/>
      <c r="O18" s="352"/>
      <c r="P18" s="352"/>
      <c r="Q18" s="352"/>
      <c r="R18" s="352"/>
      <c r="S18" s="352"/>
      <c r="T18" s="352"/>
    </row>
    <row r="19" spans="1:21" ht="15.75" x14ac:dyDescent="0.25">
      <c r="A19" s="355" t="s">
        <v>483</v>
      </c>
      <c r="B19" s="355" t="s">
        <v>1279</v>
      </c>
      <c r="C19" s="355" t="s">
        <v>1274</v>
      </c>
      <c r="D19" s="355" t="s">
        <v>1294</v>
      </c>
      <c r="E19" s="355">
        <v>4119</v>
      </c>
      <c r="F19" s="355">
        <f t="shared" si="0"/>
        <v>3595</v>
      </c>
      <c r="G19" s="355" t="s">
        <v>723</v>
      </c>
      <c r="H19" s="355">
        <v>524</v>
      </c>
      <c r="I19" s="355" t="s">
        <v>723</v>
      </c>
      <c r="J19" s="355">
        <v>504</v>
      </c>
      <c r="K19" s="355">
        <f t="shared" si="1"/>
        <v>20</v>
      </c>
      <c r="L19" s="572"/>
      <c r="M19" s="352"/>
      <c r="N19" s="352"/>
      <c r="O19" s="352"/>
      <c r="P19" s="352"/>
      <c r="Q19" s="352"/>
      <c r="R19" s="352"/>
      <c r="S19" s="352"/>
      <c r="T19" s="352"/>
    </row>
    <row r="20" spans="1:21" ht="15.75" x14ac:dyDescent="0.25">
      <c r="A20" s="355" t="s">
        <v>483</v>
      </c>
      <c r="B20" s="355" t="s">
        <v>1279</v>
      </c>
      <c r="C20" s="355" t="s">
        <v>1273</v>
      </c>
      <c r="D20" s="355" t="s">
        <v>1294</v>
      </c>
      <c r="E20" s="355">
        <v>3176</v>
      </c>
      <c r="F20" s="355">
        <f t="shared" si="0"/>
        <v>2740</v>
      </c>
      <c r="G20" s="355" t="s">
        <v>723</v>
      </c>
      <c r="H20" s="355">
        <v>436</v>
      </c>
      <c r="I20" s="355" t="s">
        <v>723</v>
      </c>
      <c r="J20" s="355">
        <v>425</v>
      </c>
      <c r="K20" s="355">
        <f t="shared" si="1"/>
        <v>11</v>
      </c>
      <c r="L20" s="572"/>
      <c r="M20" s="352"/>
      <c r="N20" s="352"/>
      <c r="O20" s="352"/>
      <c r="P20" s="352"/>
      <c r="Q20" s="352"/>
      <c r="R20" s="352"/>
      <c r="S20" s="352"/>
      <c r="T20" s="352"/>
    </row>
    <row r="21" spans="1:21" ht="15.75" x14ac:dyDescent="0.25">
      <c r="A21" s="355" t="s">
        <v>483</v>
      </c>
      <c r="B21" s="355" t="s">
        <v>1279</v>
      </c>
      <c r="C21" s="355" t="s">
        <v>1272</v>
      </c>
      <c r="D21" s="355" t="s">
        <v>1294</v>
      </c>
      <c r="E21" s="355">
        <v>5251</v>
      </c>
      <c r="F21" s="355">
        <f t="shared" si="0"/>
        <v>4883</v>
      </c>
      <c r="G21" s="355" t="s">
        <v>723</v>
      </c>
      <c r="H21" s="355">
        <v>368</v>
      </c>
      <c r="I21" s="355" t="s">
        <v>723</v>
      </c>
      <c r="J21" s="355">
        <v>349</v>
      </c>
      <c r="K21" s="355">
        <f t="shared" si="1"/>
        <v>19</v>
      </c>
      <c r="L21" s="573"/>
      <c r="M21" s="352"/>
      <c r="N21" s="352"/>
      <c r="O21" s="352"/>
      <c r="P21" s="352"/>
      <c r="Q21" s="352"/>
      <c r="R21" s="352"/>
      <c r="S21" s="352"/>
      <c r="T21" s="352"/>
    </row>
    <row r="22" spans="1:21" ht="15.75" x14ac:dyDescent="0.25">
      <c r="A22" s="356"/>
      <c r="B22" s="356"/>
      <c r="C22" s="356"/>
      <c r="D22" s="356"/>
      <c r="E22" s="356">
        <f>SUM(E6:E21)</f>
        <v>81729</v>
      </c>
      <c r="F22" s="356">
        <f>SUM(F6:F21)</f>
        <v>71835</v>
      </c>
      <c r="G22" s="356"/>
      <c r="H22" s="356">
        <f>SUM(H6:H21)</f>
        <v>9894</v>
      </c>
      <c r="I22" s="356"/>
      <c r="J22" s="356">
        <f>SUM(J6:J21)</f>
        <v>9283</v>
      </c>
      <c r="K22" s="356">
        <f>SUM(K6:K21)</f>
        <v>611</v>
      </c>
      <c r="L22" s="356"/>
      <c r="M22" s="352"/>
      <c r="N22" s="352"/>
      <c r="O22" s="352"/>
      <c r="P22" s="352"/>
      <c r="Q22" s="352"/>
      <c r="R22" s="352"/>
      <c r="S22" s="352"/>
      <c r="T22" s="352"/>
    </row>
    <row r="23" spans="1:21" ht="15.75" x14ac:dyDescent="0.25">
      <c r="A23" s="360"/>
      <c r="B23" s="360"/>
      <c r="C23" s="360"/>
      <c r="D23" s="360"/>
      <c r="E23" s="360"/>
      <c r="F23" s="360"/>
      <c r="G23" s="360"/>
      <c r="H23" s="360"/>
      <c r="I23" s="360"/>
      <c r="J23" s="360"/>
      <c r="K23" s="360"/>
      <c r="L23" s="361"/>
      <c r="M23" s="352"/>
      <c r="N23" s="352"/>
      <c r="O23" s="352"/>
      <c r="P23" s="352"/>
      <c r="Q23" s="352"/>
      <c r="R23" s="352"/>
      <c r="S23" s="352"/>
      <c r="T23" s="352"/>
    </row>
    <row r="24" spans="1:21" ht="15.75" x14ac:dyDescent="0.25">
      <c r="A24" s="570" t="s">
        <v>1966</v>
      </c>
      <c r="B24" s="570"/>
      <c r="C24" s="570"/>
      <c r="D24" s="570"/>
      <c r="E24" s="570"/>
      <c r="F24" s="570"/>
      <c r="G24" s="570"/>
      <c r="H24" s="570"/>
      <c r="I24" s="570"/>
      <c r="J24" s="570"/>
      <c r="K24" s="570"/>
      <c r="L24" s="570"/>
      <c r="M24" s="570"/>
      <c r="N24" s="570"/>
      <c r="O24" s="570"/>
      <c r="P24" s="570"/>
      <c r="Q24" s="570"/>
      <c r="R24" s="570"/>
      <c r="S24" s="570"/>
      <c r="T24" s="570"/>
      <c r="U24" s="357"/>
    </row>
    <row r="25" spans="1:21" ht="90" x14ac:dyDescent="0.25">
      <c r="A25" s="350" t="s">
        <v>462</v>
      </c>
      <c r="B25" s="350" t="s">
        <v>463</v>
      </c>
      <c r="C25" s="350" t="s">
        <v>464</v>
      </c>
      <c r="D25" s="350" t="s">
        <v>7</v>
      </c>
      <c r="E25" s="350" t="s">
        <v>1967</v>
      </c>
      <c r="F25" s="350" t="s">
        <v>1968</v>
      </c>
      <c r="G25" s="350" t="s">
        <v>1969</v>
      </c>
      <c r="H25" s="350" t="s">
        <v>1970</v>
      </c>
      <c r="I25" s="350" t="s">
        <v>1971</v>
      </c>
      <c r="J25" s="350" t="s">
        <v>1972</v>
      </c>
      <c r="K25" s="350" t="s">
        <v>465</v>
      </c>
      <c r="L25" s="350" t="s">
        <v>1973</v>
      </c>
      <c r="M25" s="350" t="s">
        <v>1974</v>
      </c>
      <c r="N25" s="350" t="s">
        <v>1975</v>
      </c>
      <c r="O25" s="350" t="s">
        <v>1976</v>
      </c>
      <c r="P25" s="350" t="s">
        <v>1977</v>
      </c>
      <c r="Q25" s="350" t="s">
        <v>1978</v>
      </c>
      <c r="R25" s="350" t="s">
        <v>1979</v>
      </c>
      <c r="S25" s="350" t="s">
        <v>1980</v>
      </c>
      <c r="T25" s="350" t="s">
        <v>1981</v>
      </c>
      <c r="U25" s="350" t="s">
        <v>4</v>
      </c>
    </row>
    <row r="26" spans="1:21" ht="15" customHeight="1" x14ac:dyDescent="0.25">
      <c r="A26" s="357" t="s">
        <v>483</v>
      </c>
      <c r="B26" s="357" t="s">
        <v>822</v>
      </c>
      <c r="C26" s="357" t="s">
        <v>1229</v>
      </c>
      <c r="D26" s="357" t="s">
        <v>1740</v>
      </c>
      <c r="E26" s="357" t="s">
        <v>1463</v>
      </c>
      <c r="F26" s="357">
        <v>4321144</v>
      </c>
      <c r="G26" s="357" t="s">
        <v>828</v>
      </c>
      <c r="H26" s="357">
        <v>432114401</v>
      </c>
      <c r="I26" s="357" t="s">
        <v>1982</v>
      </c>
      <c r="J26" s="357">
        <v>1013556</v>
      </c>
      <c r="K26" s="357">
        <v>100</v>
      </c>
      <c r="L26" s="357" t="s">
        <v>1077</v>
      </c>
      <c r="M26" s="357" t="s">
        <v>1078</v>
      </c>
      <c r="N26" s="357" t="s">
        <v>5025</v>
      </c>
      <c r="O26" s="358">
        <v>1</v>
      </c>
      <c r="P26" s="357">
        <v>1</v>
      </c>
      <c r="Q26" s="357">
        <v>70208</v>
      </c>
      <c r="R26" s="357">
        <v>63520.340000000004</v>
      </c>
      <c r="S26" s="357">
        <f>Q26-R26</f>
        <v>6687.6599999999962</v>
      </c>
      <c r="T26" s="359">
        <f>S26/Q26</f>
        <v>9.5254956700091098E-2</v>
      </c>
      <c r="U26" s="567" t="s">
        <v>5338</v>
      </c>
    </row>
    <row r="27" spans="1:21" x14ac:dyDescent="0.25">
      <c r="A27" s="357" t="s">
        <v>483</v>
      </c>
      <c r="B27" s="357" t="s">
        <v>822</v>
      </c>
      <c r="C27" s="357" t="s">
        <v>1229</v>
      </c>
      <c r="D27" s="357" t="s">
        <v>1740</v>
      </c>
      <c r="E27" s="357" t="s">
        <v>1463</v>
      </c>
      <c r="F27" s="357">
        <v>4321144</v>
      </c>
      <c r="G27" s="357" t="s">
        <v>828</v>
      </c>
      <c r="H27" s="357">
        <v>432114401</v>
      </c>
      <c r="I27" s="357" t="s">
        <v>1983</v>
      </c>
      <c r="J27" s="357">
        <v>1013730</v>
      </c>
      <c r="K27" s="357">
        <v>100</v>
      </c>
      <c r="L27" s="357" t="s">
        <v>1077</v>
      </c>
      <c r="M27" s="357" t="s">
        <v>1078</v>
      </c>
      <c r="N27" s="357" t="s">
        <v>5025</v>
      </c>
      <c r="O27" s="358">
        <v>1</v>
      </c>
      <c r="P27" s="357">
        <v>30</v>
      </c>
      <c r="Q27" s="357">
        <v>48199.6</v>
      </c>
      <c r="R27" s="357">
        <v>26690.58</v>
      </c>
      <c r="S27" s="357">
        <f t="shared" ref="S27:S90" si="2">Q27-R27</f>
        <v>21509.019999999997</v>
      </c>
      <c r="T27" s="359">
        <f t="shared" ref="T27:T90" si="3">S27/Q27</f>
        <v>0.44624893152640266</v>
      </c>
      <c r="U27" s="568"/>
    </row>
    <row r="28" spans="1:21" x14ac:dyDescent="0.25">
      <c r="A28" s="357" t="s">
        <v>483</v>
      </c>
      <c r="B28" s="357" t="s">
        <v>822</v>
      </c>
      <c r="C28" s="357" t="s">
        <v>1229</v>
      </c>
      <c r="D28" s="357" t="s">
        <v>1740</v>
      </c>
      <c r="E28" s="357" t="s">
        <v>1463</v>
      </c>
      <c r="F28" s="357">
        <v>4321144</v>
      </c>
      <c r="G28" s="357" t="s">
        <v>1218</v>
      </c>
      <c r="H28" s="357">
        <v>432114403</v>
      </c>
      <c r="I28" s="357" t="s">
        <v>1984</v>
      </c>
      <c r="J28" s="357">
        <v>1014126</v>
      </c>
      <c r="K28" s="357">
        <v>100</v>
      </c>
      <c r="L28" s="357" t="s">
        <v>1077</v>
      </c>
      <c r="M28" s="357" t="s">
        <v>1078</v>
      </c>
      <c r="N28" s="357" t="s">
        <v>5025</v>
      </c>
      <c r="O28" s="358">
        <v>1</v>
      </c>
      <c r="P28" s="357">
        <v>64</v>
      </c>
      <c r="Q28" s="357">
        <v>30867.200000000004</v>
      </c>
      <c r="R28" s="357">
        <v>27169.29</v>
      </c>
      <c r="S28" s="357">
        <f t="shared" si="2"/>
        <v>3697.9100000000035</v>
      </c>
      <c r="T28" s="359">
        <f t="shared" si="3"/>
        <v>0.11980062979473366</v>
      </c>
      <c r="U28" s="568"/>
    </row>
    <row r="29" spans="1:21" x14ac:dyDescent="0.25">
      <c r="A29" s="357" t="s">
        <v>483</v>
      </c>
      <c r="B29" s="357" t="s">
        <v>822</v>
      </c>
      <c r="C29" s="357" t="s">
        <v>1229</v>
      </c>
      <c r="D29" s="357" t="s">
        <v>1740</v>
      </c>
      <c r="E29" s="357" t="s">
        <v>1463</v>
      </c>
      <c r="F29" s="357">
        <v>4321144</v>
      </c>
      <c r="G29" s="357" t="s">
        <v>829</v>
      </c>
      <c r="H29" s="357">
        <v>432114402</v>
      </c>
      <c r="I29" s="357" t="s">
        <v>1985</v>
      </c>
      <c r="J29" s="357">
        <v>1014178</v>
      </c>
      <c r="K29" s="357">
        <v>100</v>
      </c>
      <c r="L29" s="357" t="s">
        <v>1077</v>
      </c>
      <c r="M29" s="357" t="s">
        <v>1078</v>
      </c>
      <c r="N29" s="357" t="s">
        <v>5025</v>
      </c>
      <c r="O29" s="358">
        <v>1</v>
      </c>
      <c r="P29" s="357">
        <v>23</v>
      </c>
      <c r="Q29" s="357">
        <v>10100</v>
      </c>
      <c r="R29" s="357">
        <v>7391.3499999999995</v>
      </c>
      <c r="S29" s="357">
        <f t="shared" si="2"/>
        <v>2708.6500000000005</v>
      </c>
      <c r="T29" s="359">
        <f t="shared" si="3"/>
        <v>0.26818316831683175</v>
      </c>
      <c r="U29" s="568"/>
    </row>
    <row r="30" spans="1:21" x14ac:dyDescent="0.25">
      <c r="A30" s="357" t="s">
        <v>483</v>
      </c>
      <c r="B30" s="357" t="s">
        <v>822</v>
      </c>
      <c r="C30" s="357" t="s">
        <v>1229</v>
      </c>
      <c r="D30" s="357" t="s">
        <v>1741</v>
      </c>
      <c r="E30" s="357" t="s">
        <v>1467</v>
      </c>
      <c r="F30" s="357">
        <v>4321223</v>
      </c>
      <c r="G30" s="357" t="s">
        <v>1079</v>
      </c>
      <c r="H30" s="357">
        <v>432122301</v>
      </c>
      <c r="I30" s="357" t="s">
        <v>1986</v>
      </c>
      <c r="J30" s="357">
        <v>217891</v>
      </c>
      <c r="K30" s="357">
        <v>100</v>
      </c>
      <c r="L30" s="357" t="s">
        <v>1077</v>
      </c>
      <c r="M30" s="357" t="s">
        <v>1078</v>
      </c>
      <c r="N30" s="357" t="s">
        <v>5025</v>
      </c>
      <c r="O30" s="358">
        <v>1</v>
      </c>
      <c r="P30" s="357">
        <v>105</v>
      </c>
      <c r="Q30" s="357">
        <v>71709.2</v>
      </c>
      <c r="R30" s="357">
        <v>64864.63</v>
      </c>
      <c r="S30" s="357">
        <f t="shared" si="2"/>
        <v>6844.57</v>
      </c>
      <c r="T30" s="359">
        <f t="shared" si="3"/>
        <v>9.5448980047190601E-2</v>
      </c>
      <c r="U30" s="568"/>
    </row>
    <row r="31" spans="1:21" x14ac:dyDescent="0.25">
      <c r="A31" s="357" t="s">
        <v>483</v>
      </c>
      <c r="B31" s="357" t="s">
        <v>822</v>
      </c>
      <c r="C31" s="357" t="s">
        <v>1229</v>
      </c>
      <c r="D31" s="357" t="s">
        <v>1741</v>
      </c>
      <c r="E31" s="357" t="s">
        <v>1467</v>
      </c>
      <c r="F31" s="357">
        <v>4321223</v>
      </c>
      <c r="G31" s="357" t="s">
        <v>1079</v>
      </c>
      <c r="H31" s="357">
        <v>432122301</v>
      </c>
      <c r="I31" s="357" t="s">
        <v>1987</v>
      </c>
      <c r="J31" s="357">
        <v>217913</v>
      </c>
      <c r="K31" s="357">
        <v>100</v>
      </c>
      <c r="L31" s="357" t="s">
        <v>1077</v>
      </c>
      <c r="M31" s="357" t="s">
        <v>1078</v>
      </c>
      <c r="N31" s="357" t="s">
        <v>5025</v>
      </c>
      <c r="O31" s="358">
        <v>1</v>
      </c>
      <c r="P31" s="357">
        <v>85</v>
      </c>
      <c r="Q31" s="357">
        <v>64823.200000000004</v>
      </c>
      <c r="R31" s="357">
        <v>56899.51</v>
      </c>
      <c r="S31" s="357">
        <f t="shared" si="2"/>
        <v>7923.6900000000023</v>
      </c>
      <c r="T31" s="359">
        <f t="shared" si="3"/>
        <v>0.12223540337410066</v>
      </c>
      <c r="U31" s="568"/>
    </row>
    <row r="32" spans="1:21" x14ac:dyDescent="0.25">
      <c r="A32" s="357" t="s">
        <v>483</v>
      </c>
      <c r="B32" s="357" t="s">
        <v>822</v>
      </c>
      <c r="C32" s="357" t="s">
        <v>1229</v>
      </c>
      <c r="D32" s="357" t="s">
        <v>1741</v>
      </c>
      <c r="E32" s="357" t="s">
        <v>1467</v>
      </c>
      <c r="F32" s="357">
        <v>4321223</v>
      </c>
      <c r="G32" s="357" t="s">
        <v>1080</v>
      </c>
      <c r="H32" s="357">
        <v>432122302</v>
      </c>
      <c r="I32" s="357" t="s">
        <v>1988</v>
      </c>
      <c r="J32" s="357">
        <v>217989</v>
      </c>
      <c r="K32" s="357">
        <v>100</v>
      </c>
      <c r="L32" s="357" t="s">
        <v>1077</v>
      </c>
      <c r="M32" s="357" t="s">
        <v>1078</v>
      </c>
      <c r="N32" s="357" t="s">
        <v>5025</v>
      </c>
      <c r="O32" s="358">
        <v>1</v>
      </c>
      <c r="P32" s="357">
        <v>56</v>
      </c>
      <c r="Q32" s="357">
        <v>43897.600000000006</v>
      </c>
      <c r="R32" s="357">
        <v>36430.92</v>
      </c>
      <c r="S32" s="357">
        <f t="shared" si="2"/>
        <v>7466.6800000000076</v>
      </c>
      <c r="T32" s="359">
        <f t="shared" si="3"/>
        <v>0.17009312582009053</v>
      </c>
      <c r="U32" s="568"/>
    </row>
    <row r="33" spans="1:21" x14ac:dyDescent="0.25">
      <c r="A33" s="357" t="s">
        <v>483</v>
      </c>
      <c r="B33" s="357" t="s">
        <v>822</v>
      </c>
      <c r="C33" s="357" t="s">
        <v>1229</v>
      </c>
      <c r="D33" s="357" t="s">
        <v>1741</v>
      </c>
      <c r="E33" s="357" t="s">
        <v>1467</v>
      </c>
      <c r="F33" s="357">
        <v>4321223</v>
      </c>
      <c r="G33" s="357" t="s">
        <v>1080</v>
      </c>
      <c r="H33" s="357">
        <v>432122302</v>
      </c>
      <c r="I33" s="357" t="s">
        <v>1989</v>
      </c>
      <c r="J33" s="357">
        <v>217999</v>
      </c>
      <c r="K33" s="357">
        <v>100</v>
      </c>
      <c r="L33" s="357" t="s">
        <v>1077</v>
      </c>
      <c r="M33" s="357" t="s">
        <v>1078</v>
      </c>
      <c r="N33" s="357" t="s">
        <v>5025</v>
      </c>
      <c r="O33" s="358">
        <v>1</v>
      </c>
      <c r="P33" s="357">
        <v>128</v>
      </c>
      <c r="Q33" s="357">
        <v>106983.37</v>
      </c>
      <c r="R33" s="357">
        <v>88667.78</v>
      </c>
      <c r="S33" s="357">
        <f t="shared" si="2"/>
        <v>18315.589999999997</v>
      </c>
      <c r="T33" s="359">
        <f t="shared" si="3"/>
        <v>0.17120034637159026</v>
      </c>
      <c r="U33" s="569"/>
    </row>
    <row r="34" spans="1:21" x14ac:dyDescent="0.25">
      <c r="A34" s="357" t="s">
        <v>483</v>
      </c>
      <c r="B34" s="357" t="s">
        <v>822</v>
      </c>
      <c r="C34" s="357" t="s">
        <v>1229</v>
      </c>
      <c r="D34" s="357" t="s">
        <v>1741</v>
      </c>
      <c r="E34" s="357" t="s">
        <v>1467</v>
      </c>
      <c r="F34" s="357">
        <v>4321223</v>
      </c>
      <c r="G34" s="357" t="s">
        <v>1080</v>
      </c>
      <c r="H34" s="357">
        <v>432122302</v>
      </c>
      <c r="I34" s="357" t="s">
        <v>1990</v>
      </c>
      <c r="J34" s="357">
        <v>218013</v>
      </c>
      <c r="K34" s="357">
        <v>500</v>
      </c>
      <c r="L34" s="357" t="s">
        <v>1077</v>
      </c>
      <c r="M34" s="357" t="s">
        <v>1078</v>
      </c>
      <c r="N34" s="357" t="s">
        <v>5025</v>
      </c>
      <c r="O34" s="358">
        <v>1</v>
      </c>
      <c r="P34" s="357">
        <v>410</v>
      </c>
      <c r="Q34" s="357">
        <v>376640</v>
      </c>
      <c r="R34" s="357">
        <v>289973.26</v>
      </c>
      <c r="S34" s="357">
        <f t="shared" si="2"/>
        <v>86666.739999999991</v>
      </c>
      <c r="T34" s="359">
        <f t="shared" si="3"/>
        <v>0.23010498088360234</v>
      </c>
      <c r="U34" s="367"/>
    </row>
    <row r="35" spans="1:21" x14ac:dyDescent="0.25">
      <c r="A35" s="357" t="s">
        <v>483</v>
      </c>
      <c r="B35" s="357" t="s">
        <v>822</v>
      </c>
      <c r="C35" s="357" t="s">
        <v>1229</v>
      </c>
      <c r="D35" s="357" t="s">
        <v>1741</v>
      </c>
      <c r="E35" s="357" t="s">
        <v>1468</v>
      </c>
      <c r="F35" s="357">
        <v>4321224</v>
      </c>
      <c r="G35" s="357" t="s">
        <v>1341</v>
      </c>
      <c r="H35" s="357">
        <v>432122402</v>
      </c>
      <c r="I35" s="357" t="s">
        <v>1991</v>
      </c>
      <c r="J35" s="357">
        <v>79497</v>
      </c>
      <c r="K35" s="357">
        <v>100</v>
      </c>
      <c r="L35" s="357" t="s">
        <v>1077</v>
      </c>
      <c r="M35" s="357" t="s">
        <v>1078</v>
      </c>
      <c r="N35" s="357" t="s">
        <v>5025</v>
      </c>
      <c r="O35" s="358">
        <v>1</v>
      </c>
      <c r="P35" s="357">
        <v>150</v>
      </c>
      <c r="Q35" s="357">
        <v>111404</v>
      </c>
      <c r="R35" s="357">
        <v>100579.77</v>
      </c>
      <c r="S35" s="357">
        <f t="shared" si="2"/>
        <v>10824.229999999996</v>
      </c>
      <c r="T35" s="359">
        <f t="shared" si="3"/>
        <v>9.7161951096908519E-2</v>
      </c>
      <c r="U35" s="367"/>
    </row>
    <row r="36" spans="1:21" x14ac:dyDescent="0.25">
      <c r="A36" s="357" t="s">
        <v>483</v>
      </c>
      <c r="B36" s="357" t="s">
        <v>822</v>
      </c>
      <c r="C36" s="357" t="s">
        <v>1229</v>
      </c>
      <c r="D36" s="357" t="s">
        <v>1741</v>
      </c>
      <c r="E36" s="357" t="s">
        <v>1468</v>
      </c>
      <c r="F36" s="357">
        <v>4321224</v>
      </c>
      <c r="G36" s="357" t="s">
        <v>1341</v>
      </c>
      <c r="H36" s="357">
        <v>432122402</v>
      </c>
      <c r="I36" s="357" t="s">
        <v>1992</v>
      </c>
      <c r="J36" s="357">
        <v>79515</v>
      </c>
      <c r="K36" s="357">
        <v>100</v>
      </c>
      <c r="L36" s="357" t="s">
        <v>1077</v>
      </c>
      <c r="M36" s="357" t="s">
        <v>1078</v>
      </c>
      <c r="N36" s="357" t="s">
        <v>5025</v>
      </c>
      <c r="O36" s="358">
        <v>1</v>
      </c>
      <c r="P36" s="357">
        <v>147</v>
      </c>
      <c r="Q36" s="357">
        <v>92205.6</v>
      </c>
      <c r="R36" s="357">
        <v>63525.21</v>
      </c>
      <c r="S36" s="357">
        <f t="shared" si="2"/>
        <v>28680.390000000007</v>
      </c>
      <c r="T36" s="359">
        <f t="shared" si="3"/>
        <v>0.31104824435826028</v>
      </c>
      <c r="U36" s="357"/>
    </row>
    <row r="37" spans="1:21" x14ac:dyDescent="0.25">
      <c r="A37" s="357" t="s">
        <v>483</v>
      </c>
      <c r="B37" s="357" t="s">
        <v>822</v>
      </c>
      <c r="C37" s="357" t="s">
        <v>1229</v>
      </c>
      <c r="D37" s="357" t="s">
        <v>1741</v>
      </c>
      <c r="E37" s="357" t="s">
        <v>1468</v>
      </c>
      <c r="F37" s="357">
        <v>4321224</v>
      </c>
      <c r="G37" s="357" t="s">
        <v>1341</v>
      </c>
      <c r="H37" s="357">
        <v>432122402</v>
      </c>
      <c r="I37" s="357" t="s">
        <v>1993</v>
      </c>
      <c r="J37" s="357">
        <v>79572</v>
      </c>
      <c r="K37" s="357">
        <v>100</v>
      </c>
      <c r="L37" s="357" t="s">
        <v>1077</v>
      </c>
      <c r="M37" s="357" t="s">
        <v>1078</v>
      </c>
      <c r="N37" s="357" t="s">
        <v>5025</v>
      </c>
      <c r="O37" s="358">
        <v>1</v>
      </c>
      <c r="P37" s="357">
        <v>73</v>
      </c>
      <c r="Q37" s="357">
        <v>87773.6</v>
      </c>
      <c r="R37" s="357">
        <v>59576.67</v>
      </c>
      <c r="S37" s="357">
        <f t="shared" si="2"/>
        <v>28196.930000000008</v>
      </c>
      <c r="T37" s="359">
        <f t="shared" si="3"/>
        <v>0.32124613779086203</v>
      </c>
      <c r="U37" s="357"/>
    </row>
    <row r="38" spans="1:21" x14ac:dyDescent="0.25">
      <c r="A38" s="357" t="s">
        <v>483</v>
      </c>
      <c r="B38" s="357" t="s">
        <v>822</v>
      </c>
      <c r="C38" s="357" t="s">
        <v>1229</v>
      </c>
      <c r="D38" s="357" t="s">
        <v>1741</v>
      </c>
      <c r="E38" s="357" t="s">
        <v>1468</v>
      </c>
      <c r="F38" s="357">
        <v>4321224</v>
      </c>
      <c r="G38" s="357" t="s">
        <v>1341</v>
      </c>
      <c r="H38" s="357">
        <v>432122402</v>
      </c>
      <c r="I38" s="357" t="s">
        <v>1994</v>
      </c>
      <c r="J38" s="357">
        <v>79616</v>
      </c>
      <c r="K38" s="357">
        <v>500</v>
      </c>
      <c r="L38" s="357" t="s">
        <v>1077</v>
      </c>
      <c r="M38" s="357" t="s">
        <v>1078</v>
      </c>
      <c r="N38" s="357" t="s">
        <v>5025</v>
      </c>
      <c r="O38" s="358">
        <v>1</v>
      </c>
      <c r="P38" s="357">
        <v>364</v>
      </c>
      <c r="Q38" s="357">
        <v>378982.40000000002</v>
      </c>
      <c r="R38" s="357">
        <v>270189.15000000002</v>
      </c>
      <c r="S38" s="357">
        <f t="shared" si="2"/>
        <v>108793.25</v>
      </c>
      <c r="T38" s="359">
        <f t="shared" si="3"/>
        <v>0.28706676088388272</v>
      </c>
      <c r="U38" s="357"/>
    </row>
    <row r="39" spans="1:21" x14ac:dyDescent="0.25">
      <c r="A39" s="357" t="s">
        <v>483</v>
      </c>
      <c r="B39" s="357" t="s">
        <v>822</v>
      </c>
      <c r="C39" s="357" t="s">
        <v>1229</v>
      </c>
      <c r="D39" s="357" t="s">
        <v>1741</v>
      </c>
      <c r="E39" s="357" t="s">
        <v>1468</v>
      </c>
      <c r="F39" s="357">
        <v>4321224</v>
      </c>
      <c r="G39" s="357" t="s">
        <v>1341</v>
      </c>
      <c r="H39" s="357">
        <v>432122402</v>
      </c>
      <c r="I39" s="357" t="s">
        <v>1995</v>
      </c>
      <c r="J39" s="357">
        <v>79628</v>
      </c>
      <c r="K39" s="357">
        <v>250</v>
      </c>
      <c r="L39" s="357" t="s">
        <v>1077</v>
      </c>
      <c r="M39" s="357" t="s">
        <v>1078</v>
      </c>
      <c r="N39" s="357" t="s">
        <v>5025</v>
      </c>
      <c r="O39" s="358">
        <v>1</v>
      </c>
      <c r="P39" s="357">
        <v>163</v>
      </c>
      <c r="Q39" s="357">
        <v>115145.20000000001</v>
      </c>
      <c r="R39" s="357">
        <v>84686.760000000009</v>
      </c>
      <c r="S39" s="357">
        <f t="shared" si="2"/>
        <v>30458.440000000002</v>
      </c>
      <c r="T39" s="359">
        <f t="shared" si="3"/>
        <v>0.26452201220719579</v>
      </c>
      <c r="U39" s="357"/>
    </row>
    <row r="40" spans="1:21" x14ac:dyDescent="0.25">
      <c r="A40" s="357" t="s">
        <v>483</v>
      </c>
      <c r="B40" s="357" t="s">
        <v>822</v>
      </c>
      <c r="C40" s="357" t="s">
        <v>1229</v>
      </c>
      <c r="D40" s="357" t="s">
        <v>1741</v>
      </c>
      <c r="E40" s="357" t="s">
        <v>1468</v>
      </c>
      <c r="F40" s="357">
        <v>4321224</v>
      </c>
      <c r="G40" s="357" t="s">
        <v>833</v>
      </c>
      <c r="H40" s="357">
        <v>432122401</v>
      </c>
      <c r="I40" s="357" t="s">
        <v>1996</v>
      </c>
      <c r="J40" s="357">
        <v>79653</v>
      </c>
      <c r="K40" s="357">
        <v>250</v>
      </c>
      <c r="L40" s="357" t="s">
        <v>1077</v>
      </c>
      <c r="M40" s="357" t="s">
        <v>1078</v>
      </c>
      <c r="N40" s="357" t="s">
        <v>5025</v>
      </c>
      <c r="O40" s="358">
        <v>1</v>
      </c>
      <c r="P40" s="357">
        <v>134</v>
      </c>
      <c r="Q40" s="357">
        <v>110499.20000000001</v>
      </c>
      <c r="R40" s="357">
        <v>101799.26000000001</v>
      </c>
      <c r="S40" s="357">
        <f t="shared" si="2"/>
        <v>8699.9400000000023</v>
      </c>
      <c r="T40" s="359">
        <f t="shared" si="3"/>
        <v>7.873305870087749E-2</v>
      </c>
      <c r="U40" s="357"/>
    </row>
    <row r="41" spans="1:21" x14ac:dyDescent="0.25">
      <c r="A41" s="357" t="s">
        <v>483</v>
      </c>
      <c r="B41" s="357" t="s">
        <v>822</v>
      </c>
      <c r="C41" s="357" t="s">
        <v>1229</v>
      </c>
      <c r="D41" s="357" t="s">
        <v>1741</v>
      </c>
      <c r="E41" s="357" t="s">
        <v>1468</v>
      </c>
      <c r="F41" s="357">
        <v>4321224</v>
      </c>
      <c r="G41" s="357" t="s">
        <v>833</v>
      </c>
      <c r="H41" s="357">
        <v>432122401</v>
      </c>
      <c r="I41" s="357" t="s">
        <v>1997</v>
      </c>
      <c r="J41" s="357">
        <v>79657</v>
      </c>
      <c r="K41" s="357">
        <v>100</v>
      </c>
      <c r="L41" s="357" t="s">
        <v>1077</v>
      </c>
      <c r="M41" s="357" t="s">
        <v>1078</v>
      </c>
      <c r="N41" s="357" t="s">
        <v>5025</v>
      </c>
      <c r="O41" s="358">
        <v>1</v>
      </c>
      <c r="P41" s="357">
        <v>108</v>
      </c>
      <c r="Q41" s="357">
        <v>67182.8</v>
      </c>
      <c r="R41" s="357">
        <v>61849.799999999996</v>
      </c>
      <c r="S41" s="357">
        <f t="shared" si="2"/>
        <v>5333.0000000000073</v>
      </c>
      <c r="T41" s="359">
        <f t="shared" si="3"/>
        <v>7.9380436659383158E-2</v>
      </c>
      <c r="U41" s="357"/>
    </row>
    <row r="42" spans="1:21" x14ac:dyDescent="0.25">
      <c r="A42" s="357" t="s">
        <v>483</v>
      </c>
      <c r="B42" s="357" t="s">
        <v>822</v>
      </c>
      <c r="C42" s="357" t="s">
        <v>1229</v>
      </c>
      <c r="D42" s="357" t="s">
        <v>1741</v>
      </c>
      <c r="E42" s="357" t="s">
        <v>1468</v>
      </c>
      <c r="F42" s="357">
        <v>4321224</v>
      </c>
      <c r="G42" s="357" t="s">
        <v>833</v>
      </c>
      <c r="H42" s="357">
        <v>432122401</v>
      </c>
      <c r="I42" s="357" t="s">
        <v>1998</v>
      </c>
      <c r="J42" s="357">
        <v>79659</v>
      </c>
      <c r="K42" s="357">
        <v>100</v>
      </c>
      <c r="L42" s="357" t="s">
        <v>1077</v>
      </c>
      <c r="M42" s="357" t="s">
        <v>1078</v>
      </c>
      <c r="N42" s="357" t="s">
        <v>5025</v>
      </c>
      <c r="O42" s="358">
        <v>1</v>
      </c>
      <c r="P42" s="357">
        <v>86</v>
      </c>
      <c r="Q42" s="357">
        <v>50583.600000000006</v>
      </c>
      <c r="R42" s="357">
        <v>46333.229999999996</v>
      </c>
      <c r="S42" s="357">
        <f t="shared" si="2"/>
        <v>4250.3700000000099</v>
      </c>
      <c r="T42" s="359">
        <f t="shared" si="3"/>
        <v>8.4026641045714612E-2</v>
      </c>
      <c r="U42" s="357"/>
    </row>
    <row r="43" spans="1:21" x14ac:dyDescent="0.25">
      <c r="A43" s="357" t="s">
        <v>483</v>
      </c>
      <c r="B43" s="357" t="s">
        <v>822</v>
      </c>
      <c r="C43" s="357" t="s">
        <v>1229</v>
      </c>
      <c r="D43" s="357" t="s">
        <v>1741</v>
      </c>
      <c r="E43" s="357" t="s">
        <v>1468</v>
      </c>
      <c r="F43" s="357">
        <v>4321224</v>
      </c>
      <c r="G43" s="357" t="s">
        <v>833</v>
      </c>
      <c r="H43" s="357">
        <v>432122401</v>
      </c>
      <c r="I43" s="357" t="s">
        <v>1999</v>
      </c>
      <c r="J43" s="357">
        <v>79699</v>
      </c>
      <c r="K43" s="357">
        <v>100</v>
      </c>
      <c r="L43" s="357" t="s">
        <v>1077</v>
      </c>
      <c r="M43" s="357" t="s">
        <v>1078</v>
      </c>
      <c r="N43" s="357" t="s">
        <v>5025</v>
      </c>
      <c r="O43" s="358">
        <v>1</v>
      </c>
      <c r="P43" s="357">
        <v>92</v>
      </c>
      <c r="Q43" s="357">
        <v>90776.799999999988</v>
      </c>
      <c r="R43" s="357">
        <v>68174.350000000006</v>
      </c>
      <c r="S43" s="357">
        <f t="shared" si="2"/>
        <v>22602.449999999983</v>
      </c>
      <c r="T43" s="359">
        <f t="shared" si="3"/>
        <v>0.24898927919909036</v>
      </c>
      <c r="U43" s="357"/>
    </row>
    <row r="44" spans="1:21" x14ac:dyDescent="0.25">
      <c r="A44" s="357" t="s">
        <v>483</v>
      </c>
      <c r="B44" s="357" t="s">
        <v>822</v>
      </c>
      <c r="C44" s="357" t="s">
        <v>1229</v>
      </c>
      <c r="D44" s="357" t="s">
        <v>1741</v>
      </c>
      <c r="E44" s="357" t="s">
        <v>1467</v>
      </c>
      <c r="F44" s="357">
        <v>4321223</v>
      </c>
      <c r="G44" s="357" t="s">
        <v>1079</v>
      </c>
      <c r="H44" s="357">
        <v>432122301</v>
      </c>
      <c r="I44" s="357" t="s">
        <v>2000</v>
      </c>
      <c r="J44" s="357">
        <v>79714</v>
      </c>
      <c r="K44" s="357">
        <v>400</v>
      </c>
      <c r="L44" s="357" t="s">
        <v>1077</v>
      </c>
      <c r="M44" s="357" t="s">
        <v>1078</v>
      </c>
      <c r="N44" s="357" t="s">
        <v>5025</v>
      </c>
      <c r="O44" s="358">
        <v>1</v>
      </c>
      <c r="P44" s="357">
        <v>351</v>
      </c>
      <c r="Q44" s="357">
        <v>254121.60000000001</v>
      </c>
      <c r="R44" s="357">
        <v>233302.16</v>
      </c>
      <c r="S44" s="357">
        <f t="shared" si="2"/>
        <v>20819.440000000002</v>
      </c>
      <c r="T44" s="359">
        <f t="shared" si="3"/>
        <v>8.192707743064738E-2</v>
      </c>
      <c r="U44" s="357"/>
    </row>
    <row r="45" spans="1:21" x14ac:dyDescent="0.25">
      <c r="A45" s="357" t="s">
        <v>483</v>
      </c>
      <c r="B45" s="357" t="s">
        <v>822</v>
      </c>
      <c r="C45" s="357" t="s">
        <v>1229</v>
      </c>
      <c r="D45" s="357" t="s">
        <v>1741</v>
      </c>
      <c r="E45" s="357" t="s">
        <v>1468</v>
      </c>
      <c r="F45" s="357">
        <v>4321224</v>
      </c>
      <c r="G45" s="357" t="s">
        <v>833</v>
      </c>
      <c r="H45" s="357">
        <v>432122401</v>
      </c>
      <c r="I45" s="357" t="s">
        <v>2001</v>
      </c>
      <c r="J45" s="357">
        <v>79731</v>
      </c>
      <c r="K45" s="357">
        <v>100</v>
      </c>
      <c r="L45" s="357" t="s">
        <v>1077</v>
      </c>
      <c r="M45" s="357" t="s">
        <v>1078</v>
      </c>
      <c r="N45" s="357" t="s">
        <v>5025</v>
      </c>
      <c r="O45" s="358">
        <v>1</v>
      </c>
      <c r="P45" s="357">
        <v>53</v>
      </c>
      <c r="Q45" s="357">
        <v>46013.2</v>
      </c>
      <c r="R45" s="357">
        <v>31549.03</v>
      </c>
      <c r="S45" s="357">
        <f t="shared" si="2"/>
        <v>14464.169999999998</v>
      </c>
      <c r="T45" s="359">
        <f t="shared" si="3"/>
        <v>0.31434827397355541</v>
      </c>
      <c r="U45" s="357"/>
    </row>
    <row r="46" spans="1:21" x14ac:dyDescent="0.25">
      <c r="A46" s="357" t="s">
        <v>483</v>
      </c>
      <c r="B46" s="357" t="s">
        <v>822</v>
      </c>
      <c r="C46" s="357" t="s">
        <v>1229</v>
      </c>
      <c r="D46" s="357" t="s">
        <v>1741</v>
      </c>
      <c r="E46" s="357" t="s">
        <v>1468</v>
      </c>
      <c r="F46" s="357">
        <v>4321224</v>
      </c>
      <c r="G46" s="357" t="s">
        <v>1107</v>
      </c>
      <c r="H46" s="357">
        <v>432122403</v>
      </c>
      <c r="I46" s="357" t="s">
        <v>2002</v>
      </c>
      <c r="J46" s="357">
        <v>79777</v>
      </c>
      <c r="K46" s="357">
        <v>100</v>
      </c>
      <c r="L46" s="357" t="s">
        <v>1077</v>
      </c>
      <c r="M46" s="357" t="s">
        <v>1078</v>
      </c>
      <c r="N46" s="357" t="s">
        <v>5025</v>
      </c>
      <c r="O46" s="358">
        <v>1</v>
      </c>
      <c r="P46" s="357">
        <v>82</v>
      </c>
      <c r="Q46" s="357">
        <v>67102</v>
      </c>
      <c r="R46" s="357">
        <v>45417.91</v>
      </c>
      <c r="S46" s="357">
        <f t="shared" si="2"/>
        <v>21684.089999999997</v>
      </c>
      <c r="T46" s="359">
        <f t="shared" si="3"/>
        <v>0.32315117284134598</v>
      </c>
      <c r="U46" s="357"/>
    </row>
    <row r="47" spans="1:21" x14ac:dyDescent="0.25">
      <c r="A47" s="357" t="s">
        <v>483</v>
      </c>
      <c r="B47" s="357" t="s">
        <v>822</v>
      </c>
      <c r="C47" s="357" t="s">
        <v>1229</v>
      </c>
      <c r="D47" s="357" t="s">
        <v>1741</v>
      </c>
      <c r="E47" s="357" t="s">
        <v>1468</v>
      </c>
      <c r="F47" s="357">
        <v>4321224</v>
      </c>
      <c r="G47" s="357" t="s">
        <v>1107</v>
      </c>
      <c r="H47" s="357">
        <v>432122403</v>
      </c>
      <c r="I47" s="357" t="s">
        <v>2003</v>
      </c>
      <c r="J47" s="357">
        <v>79807</v>
      </c>
      <c r="K47" s="357">
        <v>100</v>
      </c>
      <c r="L47" s="357" t="s">
        <v>1077</v>
      </c>
      <c r="M47" s="357" t="s">
        <v>1078</v>
      </c>
      <c r="N47" s="357" t="s">
        <v>5025</v>
      </c>
      <c r="O47" s="358">
        <v>1</v>
      </c>
      <c r="P47" s="357">
        <v>98</v>
      </c>
      <c r="Q47" s="357">
        <v>82193.600000000006</v>
      </c>
      <c r="R47" s="357">
        <v>56189.130000000005</v>
      </c>
      <c r="S47" s="357">
        <f t="shared" si="2"/>
        <v>26004.47</v>
      </c>
      <c r="T47" s="359">
        <f t="shared" si="3"/>
        <v>0.31638071577349086</v>
      </c>
      <c r="U47" s="357"/>
    </row>
    <row r="48" spans="1:21" x14ac:dyDescent="0.25">
      <c r="A48" s="357" t="s">
        <v>483</v>
      </c>
      <c r="B48" s="357" t="s">
        <v>822</v>
      </c>
      <c r="C48" s="357" t="s">
        <v>1229</v>
      </c>
      <c r="D48" s="357" t="s">
        <v>1741</v>
      </c>
      <c r="E48" s="357" t="s">
        <v>1466</v>
      </c>
      <c r="F48" s="357">
        <v>4321211</v>
      </c>
      <c r="G48" s="357" t="s">
        <v>1344</v>
      </c>
      <c r="H48" s="357">
        <v>432121104</v>
      </c>
      <c r="I48" s="357" t="s">
        <v>2004</v>
      </c>
      <c r="J48" s="357">
        <v>895039</v>
      </c>
      <c r="K48" s="357">
        <v>100</v>
      </c>
      <c r="L48" s="357" t="s">
        <v>1077</v>
      </c>
      <c r="M48" s="357" t="s">
        <v>1078</v>
      </c>
      <c r="N48" s="357" t="s">
        <v>5025</v>
      </c>
      <c r="O48" s="358">
        <v>1</v>
      </c>
      <c r="P48" s="357">
        <v>61</v>
      </c>
      <c r="Q48" s="357">
        <v>65381.599999999999</v>
      </c>
      <c r="R48" s="357">
        <v>39554.81</v>
      </c>
      <c r="S48" s="357">
        <f t="shared" si="2"/>
        <v>25826.79</v>
      </c>
      <c r="T48" s="359">
        <f t="shared" si="3"/>
        <v>0.39501618192274279</v>
      </c>
      <c r="U48" s="357"/>
    </row>
    <row r="49" spans="1:21" x14ac:dyDescent="0.25">
      <c r="A49" s="357" t="s">
        <v>483</v>
      </c>
      <c r="B49" s="357" t="s">
        <v>822</v>
      </c>
      <c r="C49" s="357" t="s">
        <v>1229</v>
      </c>
      <c r="D49" s="357" t="s">
        <v>1740</v>
      </c>
      <c r="E49" s="357" t="s">
        <v>1460</v>
      </c>
      <c r="F49" s="357">
        <v>4321122</v>
      </c>
      <c r="G49" s="357" t="s">
        <v>1108</v>
      </c>
      <c r="H49" s="357">
        <v>432112202</v>
      </c>
      <c r="I49" s="357" t="s">
        <v>2005</v>
      </c>
      <c r="J49" s="357">
        <v>14063276</v>
      </c>
      <c r="K49" s="357">
        <v>100</v>
      </c>
      <c r="L49" s="357" t="s">
        <v>1077</v>
      </c>
      <c r="M49" s="357" t="s">
        <v>1078</v>
      </c>
      <c r="N49" s="357" t="s">
        <v>5025</v>
      </c>
      <c r="O49" s="358">
        <v>1</v>
      </c>
      <c r="P49" s="357">
        <v>152</v>
      </c>
      <c r="Q49" s="357">
        <v>59164.800000000003</v>
      </c>
      <c r="R49" s="357">
        <v>33767.1</v>
      </c>
      <c r="S49" s="357">
        <f t="shared" si="2"/>
        <v>25397.700000000004</v>
      </c>
      <c r="T49" s="359">
        <f t="shared" si="3"/>
        <v>0.42927044458867442</v>
      </c>
      <c r="U49" s="357"/>
    </row>
    <row r="50" spans="1:21" x14ac:dyDescent="0.25">
      <c r="A50" s="357" t="s">
        <v>483</v>
      </c>
      <c r="B50" s="357" t="s">
        <v>822</v>
      </c>
      <c r="C50" s="357" t="s">
        <v>1229</v>
      </c>
      <c r="D50" s="357" t="s">
        <v>1740</v>
      </c>
      <c r="E50" s="357" t="s">
        <v>1460</v>
      </c>
      <c r="F50" s="357">
        <v>4321122</v>
      </c>
      <c r="G50" s="357" t="s">
        <v>1307</v>
      </c>
      <c r="H50" s="357">
        <v>432112203</v>
      </c>
      <c r="I50" s="357" t="s">
        <v>2006</v>
      </c>
      <c r="J50" s="357">
        <v>16398976</v>
      </c>
      <c r="K50" s="357">
        <v>100</v>
      </c>
      <c r="L50" s="357" t="s">
        <v>1077</v>
      </c>
      <c r="M50" s="357" t="s">
        <v>1078</v>
      </c>
      <c r="N50" s="357" t="s">
        <v>5025</v>
      </c>
      <c r="O50" s="358">
        <v>1</v>
      </c>
      <c r="P50" s="357">
        <v>127</v>
      </c>
      <c r="Q50" s="357">
        <v>28833.599999999999</v>
      </c>
      <c r="R50" s="357">
        <v>20166.900000000001</v>
      </c>
      <c r="S50" s="357">
        <f t="shared" si="2"/>
        <v>8666.6999999999971</v>
      </c>
      <c r="T50" s="359">
        <f t="shared" si="3"/>
        <v>0.30057641085400355</v>
      </c>
      <c r="U50" s="357"/>
    </row>
    <row r="51" spans="1:21" x14ac:dyDescent="0.25">
      <c r="A51" s="357" t="s">
        <v>483</v>
      </c>
      <c r="B51" s="357" t="s">
        <v>822</v>
      </c>
      <c r="C51" s="357" t="s">
        <v>1229</v>
      </c>
      <c r="D51" s="357" t="s">
        <v>1740</v>
      </c>
      <c r="E51" s="357" t="s">
        <v>1458</v>
      </c>
      <c r="F51" s="357">
        <v>4321115</v>
      </c>
      <c r="G51" s="357" t="s">
        <v>1305</v>
      </c>
      <c r="H51" s="357">
        <v>432111503</v>
      </c>
      <c r="I51" s="357" t="s">
        <v>2007</v>
      </c>
      <c r="J51" s="357">
        <v>21619487</v>
      </c>
      <c r="K51" s="357">
        <v>100</v>
      </c>
      <c r="L51" s="357" t="s">
        <v>1077</v>
      </c>
      <c r="M51" s="357" t="s">
        <v>1078</v>
      </c>
      <c r="N51" s="357" t="s">
        <v>5025</v>
      </c>
      <c r="O51" s="358">
        <v>1</v>
      </c>
      <c r="P51" s="357">
        <v>136</v>
      </c>
      <c r="Q51" s="357">
        <v>45278.8</v>
      </c>
      <c r="R51" s="357">
        <v>31387.5</v>
      </c>
      <c r="S51" s="357">
        <f t="shared" si="2"/>
        <v>13891.300000000003</v>
      </c>
      <c r="T51" s="359">
        <f t="shared" si="3"/>
        <v>0.30679479138139709</v>
      </c>
      <c r="U51" s="357"/>
    </row>
    <row r="52" spans="1:21" x14ac:dyDescent="0.25">
      <c r="A52" s="357" t="s">
        <v>483</v>
      </c>
      <c r="B52" s="357" t="s">
        <v>822</v>
      </c>
      <c r="C52" s="357" t="s">
        <v>1229</v>
      </c>
      <c r="D52" s="357" t="s">
        <v>1740</v>
      </c>
      <c r="E52" s="357" t="s">
        <v>1458</v>
      </c>
      <c r="F52" s="357">
        <v>4321115</v>
      </c>
      <c r="G52" s="357" t="s">
        <v>1459</v>
      </c>
      <c r="H52" s="357">
        <v>432111502</v>
      </c>
      <c r="I52" s="357" t="s">
        <v>2008</v>
      </c>
      <c r="J52" s="357">
        <v>21619492</v>
      </c>
      <c r="K52" s="357">
        <v>100</v>
      </c>
      <c r="L52" s="357" t="s">
        <v>1077</v>
      </c>
      <c r="M52" s="357" t="s">
        <v>1078</v>
      </c>
      <c r="N52" s="357" t="s">
        <v>5025</v>
      </c>
      <c r="O52" s="358">
        <v>1</v>
      </c>
      <c r="P52" s="357">
        <v>64</v>
      </c>
      <c r="Q52" s="357">
        <v>31176.400000000001</v>
      </c>
      <c r="R52" s="357">
        <v>29176.799999999999</v>
      </c>
      <c r="S52" s="357">
        <f t="shared" si="2"/>
        <v>1999.6000000000022</v>
      </c>
      <c r="T52" s="359">
        <f t="shared" si="3"/>
        <v>6.4138258426245556E-2</v>
      </c>
      <c r="U52" s="357"/>
    </row>
    <row r="53" spans="1:21" x14ac:dyDescent="0.25">
      <c r="A53" s="357" t="s">
        <v>483</v>
      </c>
      <c r="B53" s="357" t="s">
        <v>822</v>
      </c>
      <c r="C53" s="357" t="s">
        <v>1229</v>
      </c>
      <c r="D53" s="357" t="s">
        <v>1740</v>
      </c>
      <c r="E53" s="357" t="s">
        <v>1465</v>
      </c>
      <c r="F53" s="357">
        <v>4321153</v>
      </c>
      <c r="G53" s="357" t="s">
        <v>1339</v>
      </c>
      <c r="H53" s="357">
        <v>432115301</v>
      </c>
      <c r="I53" s="357" t="s">
        <v>2009</v>
      </c>
      <c r="J53" s="357">
        <v>21619502</v>
      </c>
      <c r="K53" s="357">
        <v>100</v>
      </c>
      <c r="L53" s="357" t="s">
        <v>1077</v>
      </c>
      <c r="M53" s="357" t="s">
        <v>1078</v>
      </c>
      <c r="N53" s="357" t="s">
        <v>5025</v>
      </c>
      <c r="O53" s="358">
        <v>1</v>
      </c>
      <c r="P53" s="357">
        <v>214</v>
      </c>
      <c r="Q53" s="357">
        <v>87922.4</v>
      </c>
      <c r="R53" s="357">
        <v>59628</v>
      </c>
      <c r="S53" s="357">
        <f t="shared" si="2"/>
        <v>28294.399999999994</v>
      </c>
      <c r="T53" s="359">
        <f t="shared" si="3"/>
        <v>0.32181105156365153</v>
      </c>
      <c r="U53" s="357"/>
    </row>
    <row r="54" spans="1:21" x14ac:dyDescent="0.25">
      <c r="A54" s="357" t="s">
        <v>483</v>
      </c>
      <c r="B54" s="357" t="s">
        <v>822</v>
      </c>
      <c r="C54" s="357" t="s">
        <v>1229</v>
      </c>
      <c r="D54" s="357" t="s">
        <v>1741</v>
      </c>
      <c r="E54" s="357" t="s">
        <v>1466</v>
      </c>
      <c r="F54" s="357">
        <v>4321211</v>
      </c>
      <c r="G54" s="357" t="s">
        <v>1344</v>
      </c>
      <c r="H54" s="357">
        <v>432121104</v>
      </c>
      <c r="I54" s="357" t="s">
        <v>2010</v>
      </c>
      <c r="J54" s="357">
        <v>400797</v>
      </c>
      <c r="K54" s="357">
        <v>100</v>
      </c>
      <c r="L54" s="357" t="s">
        <v>1077</v>
      </c>
      <c r="M54" s="357" t="s">
        <v>1078</v>
      </c>
      <c r="N54" s="357" t="s">
        <v>5025</v>
      </c>
      <c r="O54" s="358">
        <v>1</v>
      </c>
      <c r="P54" s="357">
        <v>79</v>
      </c>
      <c r="Q54" s="357">
        <v>32984</v>
      </c>
      <c r="R54" s="357">
        <v>23263.5</v>
      </c>
      <c r="S54" s="357">
        <f t="shared" si="2"/>
        <v>9720.5</v>
      </c>
      <c r="T54" s="359">
        <f t="shared" si="3"/>
        <v>0.29470349260247392</v>
      </c>
      <c r="U54" s="357"/>
    </row>
    <row r="55" spans="1:21" x14ac:dyDescent="0.25">
      <c r="A55" s="357" t="s">
        <v>483</v>
      </c>
      <c r="B55" s="357" t="s">
        <v>822</v>
      </c>
      <c r="C55" s="357" t="s">
        <v>1229</v>
      </c>
      <c r="D55" s="357" t="s">
        <v>1741</v>
      </c>
      <c r="E55" s="357" t="s">
        <v>1466</v>
      </c>
      <c r="F55" s="357">
        <v>4321211</v>
      </c>
      <c r="G55" s="357" t="s">
        <v>1343</v>
      </c>
      <c r="H55" s="357">
        <v>432121101</v>
      </c>
      <c r="I55" s="357" t="s">
        <v>2011</v>
      </c>
      <c r="J55" s="357">
        <v>7832443</v>
      </c>
      <c r="K55" s="357">
        <v>250</v>
      </c>
      <c r="L55" s="357" t="s">
        <v>1077</v>
      </c>
      <c r="M55" s="357" t="s">
        <v>1078</v>
      </c>
      <c r="N55" s="357" t="s">
        <v>5025</v>
      </c>
      <c r="O55" s="358">
        <v>1</v>
      </c>
      <c r="P55" s="357">
        <v>188</v>
      </c>
      <c r="Q55" s="357">
        <v>73341.600000000006</v>
      </c>
      <c r="R55" s="357">
        <v>51930.3</v>
      </c>
      <c r="S55" s="357">
        <f t="shared" si="2"/>
        <v>21411.300000000003</v>
      </c>
      <c r="T55" s="359">
        <f t="shared" si="3"/>
        <v>0.29193936319905756</v>
      </c>
      <c r="U55" s="357"/>
    </row>
    <row r="56" spans="1:21" x14ac:dyDescent="0.25">
      <c r="A56" s="357" t="s">
        <v>483</v>
      </c>
      <c r="B56" s="357" t="s">
        <v>822</v>
      </c>
      <c r="C56" s="357" t="s">
        <v>1229</v>
      </c>
      <c r="D56" s="357" t="s">
        <v>1741</v>
      </c>
      <c r="E56" s="357" t="s">
        <v>1466</v>
      </c>
      <c r="F56" s="357">
        <v>4321211</v>
      </c>
      <c r="G56" s="357" t="s">
        <v>1343</v>
      </c>
      <c r="H56" s="357">
        <v>432121101</v>
      </c>
      <c r="I56" s="357" t="s">
        <v>2012</v>
      </c>
      <c r="J56" s="357">
        <v>7832507</v>
      </c>
      <c r="K56" s="357">
        <v>63</v>
      </c>
      <c r="L56" s="357" t="s">
        <v>1077</v>
      </c>
      <c r="M56" s="357" t="s">
        <v>1078</v>
      </c>
      <c r="N56" s="357" t="s">
        <v>5025</v>
      </c>
      <c r="O56" s="358">
        <v>1</v>
      </c>
      <c r="P56" s="357">
        <v>10</v>
      </c>
      <c r="Q56" s="357">
        <v>6864.7999999999993</v>
      </c>
      <c r="R56" s="357">
        <v>4545.6000000000004</v>
      </c>
      <c r="S56" s="357">
        <f t="shared" si="2"/>
        <v>2319.1999999999989</v>
      </c>
      <c r="T56" s="359">
        <f t="shared" si="3"/>
        <v>0.33783941265586748</v>
      </c>
      <c r="U56" s="357"/>
    </row>
    <row r="57" spans="1:21" x14ac:dyDescent="0.25">
      <c r="A57" s="357" t="s">
        <v>483</v>
      </c>
      <c r="B57" s="357" t="s">
        <v>822</v>
      </c>
      <c r="C57" s="357" t="s">
        <v>1229</v>
      </c>
      <c r="D57" s="357" t="s">
        <v>1741</v>
      </c>
      <c r="E57" s="357" t="s">
        <v>1466</v>
      </c>
      <c r="F57" s="357">
        <v>4321211</v>
      </c>
      <c r="G57" s="357" t="s">
        <v>1344</v>
      </c>
      <c r="H57" s="357">
        <v>432121104</v>
      </c>
      <c r="I57" s="357" t="s">
        <v>2013</v>
      </c>
      <c r="J57" s="357">
        <v>7832622</v>
      </c>
      <c r="K57" s="357">
        <v>100</v>
      </c>
      <c r="L57" s="357" t="s">
        <v>1077</v>
      </c>
      <c r="M57" s="357" t="s">
        <v>1078</v>
      </c>
      <c r="N57" s="357" t="s">
        <v>5025</v>
      </c>
      <c r="O57" s="358">
        <v>1</v>
      </c>
      <c r="P57" s="357">
        <v>52</v>
      </c>
      <c r="Q57" s="357">
        <v>21174.799999999999</v>
      </c>
      <c r="R57" s="357">
        <v>11653.2</v>
      </c>
      <c r="S57" s="357">
        <f t="shared" si="2"/>
        <v>9521.5999999999985</v>
      </c>
      <c r="T57" s="359">
        <f t="shared" si="3"/>
        <v>0.44966658480835703</v>
      </c>
      <c r="U57" s="357"/>
    </row>
    <row r="58" spans="1:21" x14ac:dyDescent="0.25">
      <c r="A58" s="357" t="s">
        <v>483</v>
      </c>
      <c r="B58" s="357" t="s">
        <v>822</v>
      </c>
      <c r="C58" s="357" t="s">
        <v>1229</v>
      </c>
      <c r="D58" s="357" t="s">
        <v>1741</v>
      </c>
      <c r="E58" s="357" t="s">
        <v>1469</v>
      </c>
      <c r="F58" s="357">
        <v>4321232</v>
      </c>
      <c r="G58" s="357" t="s">
        <v>1470</v>
      </c>
      <c r="H58" s="357">
        <v>432123205</v>
      </c>
      <c r="I58" s="357" t="s">
        <v>2014</v>
      </c>
      <c r="J58" s="357">
        <v>7832662</v>
      </c>
      <c r="K58" s="357">
        <v>100</v>
      </c>
      <c r="L58" s="357" t="s">
        <v>1077</v>
      </c>
      <c r="M58" s="357" t="s">
        <v>1078</v>
      </c>
      <c r="N58" s="357" t="s">
        <v>5025</v>
      </c>
      <c r="O58" s="358">
        <v>1</v>
      </c>
      <c r="P58" s="357">
        <v>82</v>
      </c>
      <c r="Q58" s="357">
        <v>29164.799999999999</v>
      </c>
      <c r="R58" s="357">
        <v>27406.2</v>
      </c>
      <c r="S58" s="357">
        <f t="shared" si="2"/>
        <v>1758.5999999999985</v>
      </c>
      <c r="T58" s="359">
        <f t="shared" si="3"/>
        <v>6.0298716260697778E-2</v>
      </c>
      <c r="U58" s="357"/>
    </row>
    <row r="59" spans="1:21" x14ac:dyDescent="0.25">
      <c r="A59" s="357" t="s">
        <v>483</v>
      </c>
      <c r="B59" s="357" t="s">
        <v>822</v>
      </c>
      <c r="C59" s="357" t="s">
        <v>1229</v>
      </c>
      <c r="D59" s="357" t="s">
        <v>1740</v>
      </c>
      <c r="E59" s="357" t="s">
        <v>1458</v>
      </c>
      <c r="F59" s="357">
        <v>4321115</v>
      </c>
      <c r="G59" s="357" t="s">
        <v>1459</v>
      </c>
      <c r="H59" s="357">
        <v>432111502</v>
      </c>
      <c r="I59" s="357" t="s">
        <v>2015</v>
      </c>
      <c r="J59" s="357">
        <v>7832803</v>
      </c>
      <c r="K59" s="357">
        <v>250</v>
      </c>
      <c r="L59" s="357" t="s">
        <v>1077</v>
      </c>
      <c r="M59" s="357" t="s">
        <v>1078</v>
      </c>
      <c r="N59" s="357" t="s">
        <v>5025</v>
      </c>
      <c r="O59" s="358">
        <v>1</v>
      </c>
      <c r="P59" s="357">
        <v>251</v>
      </c>
      <c r="Q59" s="357">
        <v>115489.59999999999</v>
      </c>
      <c r="R59" s="357">
        <v>73068.899999999994</v>
      </c>
      <c r="S59" s="357">
        <f t="shared" si="2"/>
        <v>42420.7</v>
      </c>
      <c r="T59" s="359">
        <f t="shared" si="3"/>
        <v>0.36731186184730052</v>
      </c>
      <c r="U59" s="357"/>
    </row>
    <row r="60" spans="1:21" x14ac:dyDescent="0.25">
      <c r="A60" s="357" t="s">
        <v>483</v>
      </c>
      <c r="B60" s="357" t="s">
        <v>822</v>
      </c>
      <c r="C60" s="357" t="s">
        <v>1229</v>
      </c>
      <c r="D60" s="357" t="s">
        <v>1740</v>
      </c>
      <c r="E60" s="357" t="s">
        <v>1458</v>
      </c>
      <c r="F60" s="357">
        <v>4321115</v>
      </c>
      <c r="G60" s="357" t="s">
        <v>1459</v>
      </c>
      <c r="H60" s="357">
        <v>432111502</v>
      </c>
      <c r="I60" s="357" t="s">
        <v>2016</v>
      </c>
      <c r="J60" s="357">
        <v>7832804</v>
      </c>
      <c r="K60" s="357">
        <v>250</v>
      </c>
      <c r="L60" s="357" t="s">
        <v>1077</v>
      </c>
      <c r="M60" s="357" t="s">
        <v>1078</v>
      </c>
      <c r="N60" s="357" t="s">
        <v>5025</v>
      </c>
      <c r="O60" s="358">
        <v>1</v>
      </c>
      <c r="P60" s="357">
        <v>167</v>
      </c>
      <c r="Q60" s="357">
        <v>64246.399999999994</v>
      </c>
      <c r="R60" s="357">
        <v>41791.199999999997</v>
      </c>
      <c r="S60" s="357">
        <f t="shared" si="2"/>
        <v>22455.199999999997</v>
      </c>
      <c r="T60" s="359">
        <f t="shared" si="3"/>
        <v>0.34951686008865868</v>
      </c>
      <c r="U60" s="357"/>
    </row>
    <row r="61" spans="1:21" x14ac:dyDescent="0.25">
      <c r="A61" s="357" t="s">
        <v>483</v>
      </c>
      <c r="B61" s="357" t="s">
        <v>822</v>
      </c>
      <c r="C61" s="357" t="s">
        <v>1229</v>
      </c>
      <c r="D61" s="357" t="s">
        <v>1740</v>
      </c>
      <c r="E61" s="357" t="s">
        <v>1458</v>
      </c>
      <c r="F61" s="357">
        <v>4321115</v>
      </c>
      <c r="G61" s="357" t="s">
        <v>1459</v>
      </c>
      <c r="H61" s="357">
        <v>432111502</v>
      </c>
      <c r="I61" s="357" t="s">
        <v>2017</v>
      </c>
      <c r="J61" s="357">
        <v>7832805</v>
      </c>
      <c r="K61" s="357">
        <v>250</v>
      </c>
      <c r="L61" s="357" t="s">
        <v>1077</v>
      </c>
      <c r="M61" s="357" t="s">
        <v>1078</v>
      </c>
      <c r="N61" s="357" t="s">
        <v>5025</v>
      </c>
      <c r="O61" s="358">
        <v>1</v>
      </c>
      <c r="P61" s="357">
        <v>144</v>
      </c>
      <c r="Q61" s="357">
        <v>70444.799999999988</v>
      </c>
      <c r="R61" s="357">
        <v>51188.7</v>
      </c>
      <c r="S61" s="357">
        <f t="shared" si="2"/>
        <v>19256.099999999991</v>
      </c>
      <c r="T61" s="359">
        <f t="shared" si="3"/>
        <v>0.27335019760152623</v>
      </c>
      <c r="U61" s="357"/>
    </row>
    <row r="62" spans="1:21" x14ac:dyDescent="0.25">
      <c r="A62" s="357" t="s">
        <v>483</v>
      </c>
      <c r="B62" s="357" t="s">
        <v>822</v>
      </c>
      <c r="C62" s="357" t="s">
        <v>1229</v>
      </c>
      <c r="D62" s="357" t="s">
        <v>1740</v>
      </c>
      <c r="E62" s="357" t="s">
        <v>1460</v>
      </c>
      <c r="F62" s="357">
        <v>4321122</v>
      </c>
      <c r="G62" s="357" t="s">
        <v>1108</v>
      </c>
      <c r="H62" s="357">
        <v>432112202</v>
      </c>
      <c r="I62" s="357" t="s">
        <v>2018</v>
      </c>
      <c r="J62" s="357">
        <v>7832825</v>
      </c>
      <c r="K62" s="357">
        <v>250</v>
      </c>
      <c r="L62" s="357" t="s">
        <v>1077</v>
      </c>
      <c r="M62" s="357" t="s">
        <v>1078</v>
      </c>
      <c r="N62" s="357" t="s">
        <v>5025</v>
      </c>
      <c r="O62" s="358">
        <v>1</v>
      </c>
      <c r="P62" s="357">
        <v>286</v>
      </c>
      <c r="Q62" s="357">
        <v>84584</v>
      </c>
      <c r="R62" s="357">
        <v>65139.9</v>
      </c>
      <c r="S62" s="357">
        <f t="shared" si="2"/>
        <v>19444.099999999999</v>
      </c>
      <c r="T62" s="359">
        <f t="shared" si="3"/>
        <v>0.22987917336612124</v>
      </c>
      <c r="U62" s="357"/>
    </row>
    <row r="63" spans="1:21" x14ac:dyDescent="0.25">
      <c r="A63" s="357" t="s">
        <v>483</v>
      </c>
      <c r="B63" s="357" t="s">
        <v>822</v>
      </c>
      <c r="C63" s="357" t="s">
        <v>1230</v>
      </c>
      <c r="D63" s="357" t="s">
        <v>1742</v>
      </c>
      <c r="E63" s="357" t="s">
        <v>1474</v>
      </c>
      <c r="F63" s="357">
        <v>4322133</v>
      </c>
      <c r="G63" s="357" t="s">
        <v>1345</v>
      </c>
      <c r="H63" s="357">
        <v>432213302</v>
      </c>
      <c r="I63" s="357" t="s">
        <v>5061</v>
      </c>
      <c r="J63" s="357">
        <v>14708784</v>
      </c>
      <c r="K63" s="357">
        <v>100</v>
      </c>
      <c r="L63" s="357" t="s">
        <v>1077</v>
      </c>
      <c r="M63" s="357" t="s">
        <v>1078</v>
      </c>
      <c r="N63" s="357" t="s">
        <v>5025</v>
      </c>
      <c r="O63" s="358">
        <v>1</v>
      </c>
      <c r="P63" s="357">
        <v>50</v>
      </c>
      <c r="Q63" s="357">
        <v>28579.200000000001</v>
      </c>
      <c r="R63" s="357">
        <v>14605.59</v>
      </c>
      <c r="S63" s="357">
        <f t="shared" si="2"/>
        <v>13973.61</v>
      </c>
      <c r="T63" s="359">
        <f t="shared" si="3"/>
        <v>0.48894335740678535</v>
      </c>
      <c r="U63" s="357"/>
    </row>
    <row r="64" spans="1:21" x14ac:dyDescent="0.25">
      <c r="A64" s="357" t="s">
        <v>483</v>
      </c>
      <c r="B64" s="357" t="s">
        <v>822</v>
      </c>
      <c r="C64" s="357" t="s">
        <v>1229</v>
      </c>
      <c r="D64" s="357" t="s">
        <v>1740</v>
      </c>
      <c r="E64" s="357" t="s">
        <v>1458</v>
      </c>
      <c r="F64" s="357">
        <v>4321115</v>
      </c>
      <c r="G64" s="357" t="s">
        <v>1337</v>
      </c>
      <c r="H64" s="357">
        <v>432111501</v>
      </c>
      <c r="I64" s="357" t="s">
        <v>2019</v>
      </c>
      <c r="J64" s="357">
        <v>1059736</v>
      </c>
      <c r="K64" s="357">
        <v>100</v>
      </c>
      <c r="L64" s="357" t="s">
        <v>1077</v>
      </c>
      <c r="M64" s="357" t="s">
        <v>1078</v>
      </c>
      <c r="N64" s="357" t="s">
        <v>5025</v>
      </c>
      <c r="O64" s="358">
        <v>1</v>
      </c>
      <c r="P64" s="357">
        <v>76</v>
      </c>
      <c r="Q64" s="357">
        <v>52237.600000000006</v>
      </c>
      <c r="R64" s="357">
        <v>36140.69</v>
      </c>
      <c r="S64" s="357">
        <f t="shared" si="2"/>
        <v>16096.910000000003</v>
      </c>
      <c r="T64" s="359">
        <f t="shared" si="3"/>
        <v>0.30814796238724601</v>
      </c>
      <c r="U64" s="357"/>
    </row>
    <row r="65" spans="1:21" x14ac:dyDescent="0.25">
      <c r="A65" s="357" t="s">
        <v>483</v>
      </c>
      <c r="B65" s="357" t="s">
        <v>822</v>
      </c>
      <c r="C65" s="357" t="s">
        <v>1230</v>
      </c>
      <c r="D65" s="357" t="s">
        <v>1742</v>
      </c>
      <c r="E65" s="357" t="s">
        <v>835</v>
      </c>
      <c r="F65" s="357">
        <v>4322111</v>
      </c>
      <c r="G65" s="357" t="s">
        <v>835</v>
      </c>
      <c r="H65" s="357">
        <v>432211101</v>
      </c>
      <c r="I65" s="357" t="s">
        <v>5062</v>
      </c>
      <c r="J65" s="357">
        <v>14708874</v>
      </c>
      <c r="K65" s="357">
        <v>100</v>
      </c>
      <c r="L65" s="357" t="s">
        <v>1077</v>
      </c>
      <c r="M65" s="357" t="s">
        <v>1078</v>
      </c>
      <c r="N65" s="357" t="s">
        <v>5025</v>
      </c>
      <c r="O65" s="358">
        <v>1</v>
      </c>
      <c r="P65" s="357">
        <v>80</v>
      </c>
      <c r="Q65" s="357">
        <v>43834.8</v>
      </c>
      <c r="R65" s="357">
        <v>23176.57</v>
      </c>
      <c r="S65" s="357">
        <f t="shared" si="2"/>
        <v>20658.230000000003</v>
      </c>
      <c r="T65" s="359">
        <f t="shared" si="3"/>
        <v>0.47127464936534447</v>
      </c>
      <c r="U65" s="357"/>
    </row>
    <row r="66" spans="1:21" x14ac:dyDescent="0.25">
      <c r="A66" s="357" t="s">
        <v>483</v>
      </c>
      <c r="B66" s="357" t="s">
        <v>822</v>
      </c>
      <c r="C66" s="357" t="s">
        <v>1229</v>
      </c>
      <c r="D66" s="357" t="s">
        <v>1740</v>
      </c>
      <c r="E66" s="357" t="s">
        <v>1458</v>
      </c>
      <c r="F66" s="357">
        <v>4321115</v>
      </c>
      <c r="G66" s="357" t="s">
        <v>1305</v>
      </c>
      <c r="H66" s="357">
        <v>432111503</v>
      </c>
      <c r="I66" s="357" t="s">
        <v>2020</v>
      </c>
      <c r="J66" s="357">
        <v>1059742</v>
      </c>
      <c r="K66" s="357">
        <v>100</v>
      </c>
      <c r="L66" s="357" t="s">
        <v>1077</v>
      </c>
      <c r="M66" s="357" t="s">
        <v>1078</v>
      </c>
      <c r="N66" s="357" t="s">
        <v>5025</v>
      </c>
      <c r="O66" s="358">
        <v>1</v>
      </c>
      <c r="P66" s="357">
        <v>32</v>
      </c>
      <c r="Q66" s="357">
        <v>55461.2</v>
      </c>
      <c r="R66" s="357">
        <v>39669.1</v>
      </c>
      <c r="S66" s="357">
        <f t="shared" si="2"/>
        <v>15792.099999999999</v>
      </c>
      <c r="T66" s="359">
        <f t="shared" si="3"/>
        <v>0.28474140480191557</v>
      </c>
      <c r="U66" s="357"/>
    </row>
    <row r="67" spans="1:21" x14ac:dyDescent="0.25">
      <c r="A67" s="357" t="s">
        <v>483</v>
      </c>
      <c r="B67" s="357" t="s">
        <v>822</v>
      </c>
      <c r="C67" s="357" t="s">
        <v>1229</v>
      </c>
      <c r="D67" s="357" t="s">
        <v>1740</v>
      </c>
      <c r="E67" s="357" t="s">
        <v>1458</v>
      </c>
      <c r="F67" s="357">
        <v>4321115</v>
      </c>
      <c r="G67" s="357" t="s">
        <v>1305</v>
      </c>
      <c r="H67" s="357">
        <v>432111503</v>
      </c>
      <c r="I67" s="357" t="s">
        <v>2020</v>
      </c>
      <c r="J67" s="357">
        <v>1059760</v>
      </c>
      <c r="K67" s="357">
        <v>100</v>
      </c>
      <c r="L67" s="357" t="s">
        <v>1077</v>
      </c>
      <c r="M67" s="357" t="s">
        <v>1078</v>
      </c>
      <c r="N67" s="357" t="s">
        <v>5025</v>
      </c>
      <c r="O67" s="358">
        <v>1</v>
      </c>
      <c r="P67" s="357">
        <v>24</v>
      </c>
      <c r="Q67" s="357">
        <v>28961.200000000001</v>
      </c>
      <c r="R67" s="357">
        <v>25114.29</v>
      </c>
      <c r="S67" s="357">
        <f t="shared" si="2"/>
        <v>3846.91</v>
      </c>
      <c r="T67" s="359">
        <f t="shared" si="3"/>
        <v>0.13282978605858872</v>
      </c>
      <c r="U67" s="357"/>
    </row>
    <row r="68" spans="1:21" x14ac:dyDescent="0.25">
      <c r="A68" s="357" t="s">
        <v>483</v>
      </c>
      <c r="B68" s="357" t="s">
        <v>822</v>
      </c>
      <c r="C68" s="357" t="s">
        <v>1229</v>
      </c>
      <c r="D68" s="357" t="s">
        <v>1740</v>
      </c>
      <c r="E68" s="357" t="s">
        <v>1458</v>
      </c>
      <c r="F68" s="357">
        <v>4321115</v>
      </c>
      <c r="G68" s="357" t="s">
        <v>1459</v>
      </c>
      <c r="H68" s="357">
        <v>432111502</v>
      </c>
      <c r="I68" s="357" t="s">
        <v>2021</v>
      </c>
      <c r="J68" s="357">
        <v>1059808</v>
      </c>
      <c r="K68" s="357">
        <v>100</v>
      </c>
      <c r="L68" s="357" t="s">
        <v>1077</v>
      </c>
      <c r="M68" s="357" t="s">
        <v>1078</v>
      </c>
      <c r="N68" s="357" t="s">
        <v>5025</v>
      </c>
      <c r="O68" s="358">
        <v>1</v>
      </c>
      <c r="P68" s="357">
        <v>51</v>
      </c>
      <c r="Q68" s="357">
        <v>57306.399999999994</v>
      </c>
      <c r="R68" s="357">
        <v>32740.670000000002</v>
      </c>
      <c r="S68" s="357">
        <f t="shared" si="2"/>
        <v>24565.729999999992</v>
      </c>
      <c r="T68" s="359">
        <f t="shared" si="3"/>
        <v>0.42867341169572676</v>
      </c>
      <c r="U68" s="357"/>
    </row>
    <row r="69" spans="1:21" x14ac:dyDescent="0.25">
      <c r="A69" s="357" t="s">
        <v>483</v>
      </c>
      <c r="B69" s="357" t="s">
        <v>822</v>
      </c>
      <c r="C69" s="357" t="s">
        <v>1229</v>
      </c>
      <c r="D69" s="357" t="s">
        <v>1740</v>
      </c>
      <c r="E69" s="357" t="s">
        <v>1460</v>
      </c>
      <c r="F69" s="357">
        <v>4321122</v>
      </c>
      <c r="G69" s="357" t="s">
        <v>1307</v>
      </c>
      <c r="H69" s="357">
        <v>432112203</v>
      </c>
      <c r="I69" s="357" t="s">
        <v>2022</v>
      </c>
      <c r="J69" s="357">
        <v>1059828</v>
      </c>
      <c r="K69" s="357">
        <v>250</v>
      </c>
      <c r="L69" s="357" t="s">
        <v>1077</v>
      </c>
      <c r="M69" s="357" t="s">
        <v>1078</v>
      </c>
      <c r="N69" s="357" t="s">
        <v>5025</v>
      </c>
      <c r="O69" s="358">
        <v>1</v>
      </c>
      <c r="P69" s="357">
        <v>437</v>
      </c>
      <c r="Q69" s="357">
        <v>149665.59999999998</v>
      </c>
      <c r="R69" s="357">
        <v>132377.14000000001</v>
      </c>
      <c r="S69" s="357">
        <f t="shared" si="2"/>
        <v>17288.459999999963</v>
      </c>
      <c r="T69" s="359">
        <f t="shared" si="3"/>
        <v>0.11551391903015767</v>
      </c>
      <c r="U69" s="357"/>
    </row>
    <row r="70" spans="1:21" x14ac:dyDescent="0.25">
      <c r="A70" s="357" t="s">
        <v>483</v>
      </c>
      <c r="B70" s="357" t="s">
        <v>822</v>
      </c>
      <c r="C70" s="357" t="s">
        <v>1229</v>
      </c>
      <c r="D70" s="357" t="s">
        <v>1740</v>
      </c>
      <c r="E70" s="357" t="s">
        <v>1458</v>
      </c>
      <c r="F70" s="357">
        <v>4321115</v>
      </c>
      <c r="G70" s="357" t="s">
        <v>974</v>
      </c>
      <c r="H70" s="357">
        <v>432111504</v>
      </c>
      <c r="I70" s="357" t="s">
        <v>2023</v>
      </c>
      <c r="J70" s="357">
        <v>1059842</v>
      </c>
      <c r="K70" s="357">
        <v>100</v>
      </c>
      <c r="L70" s="357" t="s">
        <v>1077</v>
      </c>
      <c r="M70" s="357" t="s">
        <v>1078</v>
      </c>
      <c r="N70" s="357" t="s">
        <v>5025</v>
      </c>
      <c r="O70" s="358">
        <v>1</v>
      </c>
      <c r="P70" s="357">
        <v>76</v>
      </c>
      <c r="Q70" s="357">
        <v>60164.799999999996</v>
      </c>
      <c r="R70" s="357">
        <v>42077.630000000005</v>
      </c>
      <c r="S70" s="357">
        <f t="shared" si="2"/>
        <v>18087.169999999991</v>
      </c>
      <c r="T70" s="359">
        <f t="shared" si="3"/>
        <v>0.30062711086881355</v>
      </c>
      <c r="U70" s="357"/>
    </row>
    <row r="71" spans="1:21" x14ac:dyDescent="0.25">
      <c r="A71" s="357" t="s">
        <v>483</v>
      </c>
      <c r="B71" s="357" t="s">
        <v>822</v>
      </c>
      <c r="C71" s="357" t="s">
        <v>1229</v>
      </c>
      <c r="D71" s="357" t="s">
        <v>1740</v>
      </c>
      <c r="E71" s="357" t="s">
        <v>1458</v>
      </c>
      <c r="F71" s="357">
        <v>4321115</v>
      </c>
      <c r="G71" s="357" t="s">
        <v>974</v>
      </c>
      <c r="H71" s="357">
        <v>432111504</v>
      </c>
      <c r="I71" s="357" t="s">
        <v>2024</v>
      </c>
      <c r="J71" s="357">
        <v>1059848</v>
      </c>
      <c r="K71" s="357">
        <v>100</v>
      </c>
      <c r="L71" s="357" t="s">
        <v>1077</v>
      </c>
      <c r="M71" s="357" t="s">
        <v>1078</v>
      </c>
      <c r="N71" s="357" t="s">
        <v>5025</v>
      </c>
      <c r="O71" s="358">
        <v>1</v>
      </c>
      <c r="P71" s="357">
        <v>81</v>
      </c>
      <c r="Q71" s="357">
        <v>55332.4</v>
      </c>
      <c r="R71" s="357">
        <v>37384.269999999997</v>
      </c>
      <c r="S71" s="357">
        <f t="shared" si="2"/>
        <v>17948.130000000005</v>
      </c>
      <c r="T71" s="359">
        <f t="shared" si="3"/>
        <v>0.324369266469555</v>
      </c>
      <c r="U71" s="357"/>
    </row>
    <row r="72" spans="1:21" x14ac:dyDescent="0.25">
      <c r="A72" s="357" t="s">
        <v>483</v>
      </c>
      <c r="B72" s="357" t="s">
        <v>822</v>
      </c>
      <c r="C72" s="357" t="s">
        <v>1229</v>
      </c>
      <c r="D72" s="357" t="s">
        <v>1740</v>
      </c>
      <c r="E72" s="357" t="s">
        <v>1458</v>
      </c>
      <c r="F72" s="357">
        <v>4321115</v>
      </c>
      <c r="G72" s="357" t="s">
        <v>1459</v>
      </c>
      <c r="H72" s="357">
        <v>432111502</v>
      </c>
      <c r="I72" s="357" t="s">
        <v>2025</v>
      </c>
      <c r="J72" s="357">
        <v>1059870</v>
      </c>
      <c r="K72" s="357">
        <v>100</v>
      </c>
      <c r="L72" s="357" t="s">
        <v>1077</v>
      </c>
      <c r="M72" s="357" t="s">
        <v>1078</v>
      </c>
      <c r="N72" s="357" t="s">
        <v>5025</v>
      </c>
      <c r="O72" s="358">
        <v>1</v>
      </c>
      <c r="P72" s="357">
        <v>49</v>
      </c>
      <c r="Q72" s="357">
        <v>48649.599999999999</v>
      </c>
      <c r="R72" s="357">
        <v>28445.940000000002</v>
      </c>
      <c r="S72" s="357">
        <f t="shared" si="2"/>
        <v>20203.659999999996</v>
      </c>
      <c r="T72" s="359">
        <f t="shared" si="3"/>
        <v>0.41528933434190612</v>
      </c>
      <c r="U72" s="357"/>
    </row>
    <row r="73" spans="1:21" x14ac:dyDescent="0.25">
      <c r="A73" s="357" t="s">
        <v>483</v>
      </c>
      <c r="B73" s="357" t="s">
        <v>822</v>
      </c>
      <c r="C73" s="357" t="s">
        <v>1229</v>
      </c>
      <c r="D73" s="357" t="s">
        <v>1740</v>
      </c>
      <c r="E73" s="357" t="s">
        <v>1465</v>
      </c>
      <c r="F73" s="357">
        <v>4321153</v>
      </c>
      <c r="G73" s="357" t="s">
        <v>1339</v>
      </c>
      <c r="H73" s="357">
        <v>432115301</v>
      </c>
      <c r="I73" s="357" t="s">
        <v>2026</v>
      </c>
      <c r="J73" s="357">
        <v>1296659</v>
      </c>
      <c r="K73" s="357">
        <v>100</v>
      </c>
      <c r="L73" s="357" t="s">
        <v>1077</v>
      </c>
      <c r="M73" s="357" t="s">
        <v>1078</v>
      </c>
      <c r="N73" s="357" t="s">
        <v>5025</v>
      </c>
      <c r="O73" s="358">
        <v>1</v>
      </c>
      <c r="P73" s="357">
        <v>34</v>
      </c>
      <c r="Q73" s="357">
        <v>34634</v>
      </c>
      <c r="R73" s="357">
        <v>25295.14</v>
      </c>
      <c r="S73" s="357">
        <f t="shared" si="2"/>
        <v>9338.86</v>
      </c>
      <c r="T73" s="359">
        <f t="shared" si="3"/>
        <v>0.26964428018709941</v>
      </c>
      <c r="U73" s="357"/>
    </row>
    <row r="74" spans="1:21" x14ac:dyDescent="0.25">
      <c r="A74" s="357" t="s">
        <v>483</v>
      </c>
      <c r="B74" s="357" t="s">
        <v>822</v>
      </c>
      <c r="C74" s="357" t="s">
        <v>1230</v>
      </c>
      <c r="D74" s="357" t="s">
        <v>1742</v>
      </c>
      <c r="E74" s="357" t="s">
        <v>835</v>
      </c>
      <c r="F74" s="357">
        <v>4322111</v>
      </c>
      <c r="G74" s="357" t="s">
        <v>1231</v>
      </c>
      <c r="H74" s="357">
        <v>432211105</v>
      </c>
      <c r="I74" s="357" t="s">
        <v>5063</v>
      </c>
      <c r="J74" s="357">
        <v>14709508</v>
      </c>
      <c r="K74" s="357">
        <v>100</v>
      </c>
      <c r="L74" s="357" t="s">
        <v>1077</v>
      </c>
      <c r="M74" s="357" t="s">
        <v>1078</v>
      </c>
      <c r="N74" s="357" t="s">
        <v>5025</v>
      </c>
      <c r="O74" s="358">
        <v>1</v>
      </c>
      <c r="P74" s="357">
        <v>95</v>
      </c>
      <c r="Q74" s="357">
        <v>73056.399999999994</v>
      </c>
      <c r="R74" s="357">
        <v>39878.370000000003</v>
      </c>
      <c r="S74" s="357">
        <f t="shared" si="2"/>
        <v>33178.029999999992</v>
      </c>
      <c r="T74" s="359">
        <f t="shared" si="3"/>
        <v>0.45414268975750233</v>
      </c>
      <c r="U74" s="357"/>
    </row>
    <row r="75" spans="1:21" x14ac:dyDescent="0.25">
      <c r="A75" s="357" t="s">
        <v>483</v>
      </c>
      <c r="B75" s="357" t="s">
        <v>822</v>
      </c>
      <c r="C75" s="357" t="s">
        <v>1229</v>
      </c>
      <c r="D75" s="357" t="s">
        <v>1740</v>
      </c>
      <c r="E75" s="357" t="s">
        <v>1465</v>
      </c>
      <c r="F75" s="357">
        <v>4321153</v>
      </c>
      <c r="G75" s="357" t="s">
        <v>1339</v>
      </c>
      <c r="H75" s="357">
        <v>432115301</v>
      </c>
      <c r="I75" s="357" t="s">
        <v>2027</v>
      </c>
      <c r="J75" s="357">
        <v>1296771</v>
      </c>
      <c r="K75" s="357">
        <v>100</v>
      </c>
      <c r="L75" s="357" t="s">
        <v>1077</v>
      </c>
      <c r="M75" s="357" t="s">
        <v>1078</v>
      </c>
      <c r="N75" s="357" t="s">
        <v>5025</v>
      </c>
      <c r="O75" s="358">
        <v>1</v>
      </c>
      <c r="P75" s="357">
        <v>35</v>
      </c>
      <c r="Q75" s="357">
        <v>33428.800000000003</v>
      </c>
      <c r="R75" s="357">
        <v>23449.78</v>
      </c>
      <c r="S75" s="357">
        <f t="shared" si="2"/>
        <v>9979.0200000000041</v>
      </c>
      <c r="T75" s="359">
        <f t="shared" si="3"/>
        <v>0.29851565117503481</v>
      </c>
      <c r="U75" s="357"/>
    </row>
    <row r="76" spans="1:21" x14ac:dyDescent="0.25">
      <c r="A76" s="357" t="s">
        <v>483</v>
      </c>
      <c r="B76" s="357" t="s">
        <v>822</v>
      </c>
      <c r="C76" s="357" t="s">
        <v>1229</v>
      </c>
      <c r="D76" s="357" t="s">
        <v>1741</v>
      </c>
      <c r="E76" s="357" t="s">
        <v>1466</v>
      </c>
      <c r="F76" s="357">
        <v>4321211</v>
      </c>
      <c r="G76" s="357" t="s">
        <v>1343</v>
      </c>
      <c r="H76" s="357">
        <v>432121101</v>
      </c>
      <c r="I76" s="357" t="s">
        <v>2028</v>
      </c>
      <c r="J76" s="357">
        <v>662633</v>
      </c>
      <c r="K76" s="357">
        <v>100</v>
      </c>
      <c r="L76" s="357" t="s">
        <v>1077</v>
      </c>
      <c r="M76" s="357" t="s">
        <v>1078</v>
      </c>
      <c r="N76" s="357" t="s">
        <v>5025</v>
      </c>
      <c r="O76" s="358">
        <v>1</v>
      </c>
      <c r="P76" s="357">
        <v>70</v>
      </c>
      <c r="Q76" s="357">
        <v>57315.200000000004</v>
      </c>
      <c r="R76" s="357">
        <v>49934.63</v>
      </c>
      <c r="S76" s="357">
        <f t="shared" si="2"/>
        <v>7380.570000000007</v>
      </c>
      <c r="T76" s="359">
        <f t="shared" si="3"/>
        <v>0.12877159985483791</v>
      </c>
      <c r="U76" s="357"/>
    </row>
    <row r="77" spans="1:21" x14ac:dyDescent="0.25">
      <c r="A77" s="357" t="s">
        <v>483</v>
      </c>
      <c r="B77" s="357" t="s">
        <v>822</v>
      </c>
      <c r="C77" s="357" t="s">
        <v>1229</v>
      </c>
      <c r="D77" s="357" t="s">
        <v>1740</v>
      </c>
      <c r="E77" s="357" t="s">
        <v>1458</v>
      </c>
      <c r="F77" s="357">
        <v>4321115</v>
      </c>
      <c r="G77" s="357" t="s">
        <v>1337</v>
      </c>
      <c r="H77" s="357">
        <v>432111501</v>
      </c>
      <c r="I77" s="357" t="s">
        <v>2029</v>
      </c>
      <c r="J77" s="357">
        <v>662707</v>
      </c>
      <c r="K77" s="357">
        <v>100</v>
      </c>
      <c r="L77" s="357" t="s">
        <v>1077</v>
      </c>
      <c r="M77" s="357" t="s">
        <v>1078</v>
      </c>
      <c r="N77" s="357" t="s">
        <v>5025</v>
      </c>
      <c r="O77" s="358">
        <v>1</v>
      </c>
      <c r="P77" s="357">
        <v>90</v>
      </c>
      <c r="Q77" s="357">
        <v>72521.600000000006</v>
      </c>
      <c r="R77" s="357">
        <v>52863.490000000005</v>
      </c>
      <c r="S77" s="357">
        <f t="shared" si="2"/>
        <v>19658.11</v>
      </c>
      <c r="T77" s="359">
        <f t="shared" si="3"/>
        <v>0.27106558597714336</v>
      </c>
      <c r="U77" s="357"/>
    </row>
    <row r="78" spans="1:21" x14ac:dyDescent="0.25">
      <c r="A78" s="357" t="s">
        <v>483</v>
      </c>
      <c r="B78" s="357" t="s">
        <v>822</v>
      </c>
      <c r="C78" s="357" t="s">
        <v>1229</v>
      </c>
      <c r="D78" s="357" t="s">
        <v>1740</v>
      </c>
      <c r="E78" s="357" t="s">
        <v>1458</v>
      </c>
      <c r="F78" s="357">
        <v>4321115</v>
      </c>
      <c r="G78" s="357" t="s">
        <v>1337</v>
      </c>
      <c r="H78" s="357">
        <v>432111501</v>
      </c>
      <c r="I78" s="357" t="s">
        <v>2030</v>
      </c>
      <c r="J78" s="357">
        <v>662747</v>
      </c>
      <c r="K78" s="357">
        <v>100</v>
      </c>
      <c r="L78" s="357" t="s">
        <v>1077</v>
      </c>
      <c r="M78" s="357" t="s">
        <v>1078</v>
      </c>
      <c r="N78" s="357" t="s">
        <v>5025</v>
      </c>
      <c r="O78" s="358">
        <v>1</v>
      </c>
      <c r="P78" s="357">
        <v>64</v>
      </c>
      <c r="Q78" s="357">
        <v>77450.399999999994</v>
      </c>
      <c r="R78" s="357">
        <v>48811.32</v>
      </c>
      <c r="S78" s="357">
        <f t="shared" si="2"/>
        <v>28639.079999999994</v>
      </c>
      <c r="T78" s="359">
        <f t="shared" si="3"/>
        <v>0.36977317095844564</v>
      </c>
      <c r="U78" s="357"/>
    </row>
    <row r="79" spans="1:21" x14ac:dyDescent="0.25">
      <c r="A79" s="357" t="s">
        <v>483</v>
      </c>
      <c r="B79" s="357" t="s">
        <v>822</v>
      </c>
      <c r="C79" s="357" t="s">
        <v>1230</v>
      </c>
      <c r="D79" s="357" t="s">
        <v>1742</v>
      </c>
      <c r="E79" s="357" t="s">
        <v>835</v>
      </c>
      <c r="F79" s="357">
        <v>4322111</v>
      </c>
      <c r="G79" s="357" t="s">
        <v>836</v>
      </c>
      <c r="H79" s="357">
        <v>432211103</v>
      </c>
      <c r="I79" s="357" t="s">
        <v>5064</v>
      </c>
      <c r="J79" s="357">
        <v>15123044</v>
      </c>
      <c r="K79" s="357">
        <v>100</v>
      </c>
      <c r="L79" s="357" t="s">
        <v>1077</v>
      </c>
      <c r="M79" s="357" t="s">
        <v>1078</v>
      </c>
      <c r="N79" s="357" t="s">
        <v>5025</v>
      </c>
      <c r="O79" s="358">
        <v>1</v>
      </c>
      <c r="P79" s="357">
        <v>142</v>
      </c>
      <c r="Q79" s="357">
        <v>71482</v>
      </c>
      <c r="R79" s="357">
        <v>37332.89</v>
      </c>
      <c r="S79" s="357">
        <f t="shared" si="2"/>
        <v>34149.11</v>
      </c>
      <c r="T79" s="359">
        <f t="shared" si="3"/>
        <v>0.47773019781203663</v>
      </c>
      <c r="U79" s="357"/>
    </row>
    <row r="80" spans="1:21" x14ac:dyDescent="0.25">
      <c r="A80" s="357" t="s">
        <v>483</v>
      </c>
      <c r="B80" s="357" t="s">
        <v>822</v>
      </c>
      <c r="C80" s="357" t="s">
        <v>1229</v>
      </c>
      <c r="D80" s="357" t="s">
        <v>1740</v>
      </c>
      <c r="E80" s="357" t="s">
        <v>1458</v>
      </c>
      <c r="F80" s="357">
        <v>4321115</v>
      </c>
      <c r="G80" s="357" t="s">
        <v>1337</v>
      </c>
      <c r="H80" s="357">
        <v>432111501</v>
      </c>
      <c r="I80" s="357" t="s">
        <v>2031</v>
      </c>
      <c r="J80" s="357">
        <v>895191</v>
      </c>
      <c r="K80" s="357">
        <v>100</v>
      </c>
      <c r="L80" s="357" t="s">
        <v>1077</v>
      </c>
      <c r="M80" s="357" t="s">
        <v>1078</v>
      </c>
      <c r="N80" s="357" t="s">
        <v>5025</v>
      </c>
      <c r="O80" s="358">
        <v>1</v>
      </c>
      <c r="P80" s="357">
        <v>53</v>
      </c>
      <c r="Q80" s="357">
        <v>52967.199999999997</v>
      </c>
      <c r="R80" s="357">
        <v>46057.04</v>
      </c>
      <c r="S80" s="357">
        <f t="shared" si="2"/>
        <v>6910.1599999999962</v>
      </c>
      <c r="T80" s="359">
        <f t="shared" si="3"/>
        <v>0.13046111555830772</v>
      </c>
      <c r="U80" s="357"/>
    </row>
    <row r="81" spans="1:21" x14ac:dyDescent="0.25">
      <c r="A81" s="357" t="s">
        <v>483</v>
      </c>
      <c r="B81" s="357" t="s">
        <v>822</v>
      </c>
      <c r="C81" s="357" t="s">
        <v>1229</v>
      </c>
      <c r="D81" s="357" t="s">
        <v>1740</v>
      </c>
      <c r="E81" s="357" t="s">
        <v>1458</v>
      </c>
      <c r="F81" s="357">
        <v>4321115</v>
      </c>
      <c r="G81" s="357" t="s">
        <v>1459</v>
      </c>
      <c r="H81" s="357">
        <v>432111502</v>
      </c>
      <c r="I81" s="357" t="s">
        <v>2032</v>
      </c>
      <c r="J81" s="357">
        <v>895213</v>
      </c>
      <c r="K81" s="357">
        <v>100</v>
      </c>
      <c r="L81" s="357" t="s">
        <v>1077</v>
      </c>
      <c r="M81" s="357" t="s">
        <v>1078</v>
      </c>
      <c r="N81" s="357" t="s">
        <v>5025</v>
      </c>
      <c r="O81" s="358">
        <v>1</v>
      </c>
      <c r="P81" s="357">
        <v>58</v>
      </c>
      <c r="Q81" s="357">
        <v>48158.8</v>
      </c>
      <c r="R81" s="357">
        <v>40785.96</v>
      </c>
      <c r="S81" s="357">
        <f t="shared" si="2"/>
        <v>7372.8400000000038</v>
      </c>
      <c r="T81" s="359">
        <f t="shared" si="3"/>
        <v>0.15309434620463971</v>
      </c>
      <c r="U81" s="357"/>
    </row>
    <row r="82" spans="1:21" x14ac:dyDescent="0.25">
      <c r="A82" s="357" t="s">
        <v>483</v>
      </c>
      <c r="B82" s="357" t="s">
        <v>822</v>
      </c>
      <c r="C82" s="357" t="s">
        <v>1229</v>
      </c>
      <c r="D82" s="357" t="s">
        <v>1740</v>
      </c>
      <c r="E82" s="357" t="s">
        <v>1458</v>
      </c>
      <c r="F82" s="357">
        <v>4321115</v>
      </c>
      <c r="G82" s="357" t="s">
        <v>1459</v>
      </c>
      <c r="H82" s="357">
        <v>432111502</v>
      </c>
      <c r="I82" s="357" t="s">
        <v>2033</v>
      </c>
      <c r="J82" s="357">
        <v>895225</v>
      </c>
      <c r="K82" s="357">
        <v>100</v>
      </c>
      <c r="L82" s="357" t="s">
        <v>1077</v>
      </c>
      <c r="M82" s="357" t="s">
        <v>1078</v>
      </c>
      <c r="N82" s="357" t="s">
        <v>5025</v>
      </c>
      <c r="O82" s="358">
        <v>1</v>
      </c>
      <c r="P82" s="357">
        <v>8</v>
      </c>
      <c r="Q82" s="357">
        <v>75287.600000000006</v>
      </c>
      <c r="R82" s="357">
        <v>48950.53</v>
      </c>
      <c r="S82" s="357">
        <f t="shared" si="2"/>
        <v>26337.070000000007</v>
      </c>
      <c r="T82" s="359">
        <f t="shared" si="3"/>
        <v>0.34981949218729252</v>
      </c>
      <c r="U82" s="357"/>
    </row>
    <row r="83" spans="1:21" x14ac:dyDescent="0.25">
      <c r="A83" s="357" t="s">
        <v>483</v>
      </c>
      <c r="B83" s="357" t="s">
        <v>822</v>
      </c>
      <c r="C83" s="357" t="s">
        <v>1229</v>
      </c>
      <c r="D83" s="357" t="s">
        <v>1740</v>
      </c>
      <c r="E83" s="357" t="s">
        <v>1458</v>
      </c>
      <c r="F83" s="357">
        <v>4321115</v>
      </c>
      <c r="G83" s="357" t="s">
        <v>1459</v>
      </c>
      <c r="H83" s="357">
        <v>432111502</v>
      </c>
      <c r="I83" s="357" t="s">
        <v>2034</v>
      </c>
      <c r="J83" s="357">
        <v>895261</v>
      </c>
      <c r="K83" s="357">
        <v>100</v>
      </c>
      <c r="L83" s="357" t="s">
        <v>1077</v>
      </c>
      <c r="M83" s="357" t="s">
        <v>1078</v>
      </c>
      <c r="N83" s="357" t="s">
        <v>5025</v>
      </c>
      <c r="O83" s="358">
        <v>1</v>
      </c>
      <c r="P83" s="357">
        <v>48</v>
      </c>
      <c r="Q83" s="357">
        <v>78154.399999999994</v>
      </c>
      <c r="R83" s="357">
        <v>52733.83</v>
      </c>
      <c r="S83" s="357">
        <f t="shared" si="2"/>
        <v>25420.569999999992</v>
      </c>
      <c r="T83" s="359">
        <f t="shared" si="3"/>
        <v>0.32526089382043744</v>
      </c>
      <c r="U83" s="357"/>
    </row>
    <row r="84" spans="1:21" x14ac:dyDescent="0.25">
      <c r="A84" s="357" t="s">
        <v>483</v>
      </c>
      <c r="B84" s="357" t="s">
        <v>822</v>
      </c>
      <c r="C84" s="357" t="s">
        <v>1247</v>
      </c>
      <c r="D84" s="357" t="s">
        <v>1753</v>
      </c>
      <c r="E84" s="357" t="s">
        <v>1514</v>
      </c>
      <c r="F84" s="357">
        <v>4421132</v>
      </c>
      <c r="G84" s="357" t="s">
        <v>1248</v>
      </c>
      <c r="H84" s="357">
        <v>442113202</v>
      </c>
      <c r="I84" s="357" t="s">
        <v>2035</v>
      </c>
      <c r="J84" s="357">
        <v>895274</v>
      </c>
      <c r="K84" s="357">
        <v>100</v>
      </c>
      <c r="L84" s="357" t="s">
        <v>1077</v>
      </c>
      <c r="M84" s="357" t="s">
        <v>1078</v>
      </c>
      <c r="N84" s="357" t="s">
        <v>5025</v>
      </c>
      <c r="O84" s="358">
        <v>1</v>
      </c>
      <c r="P84" s="357">
        <v>120</v>
      </c>
      <c r="Q84" s="357">
        <v>114355.6</v>
      </c>
      <c r="R84" s="357">
        <v>106171.79999999999</v>
      </c>
      <c r="S84" s="357">
        <f t="shared" si="2"/>
        <v>8183.8000000000175</v>
      </c>
      <c r="T84" s="359">
        <f t="shared" si="3"/>
        <v>7.1564488315395289E-2</v>
      </c>
      <c r="U84" s="357"/>
    </row>
    <row r="85" spans="1:21" x14ac:dyDescent="0.25">
      <c r="A85" s="357" t="s">
        <v>483</v>
      </c>
      <c r="B85" s="357" t="s">
        <v>822</v>
      </c>
      <c r="C85" s="357" t="s">
        <v>1230</v>
      </c>
      <c r="D85" s="357" t="s">
        <v>1742</v>
      </c>
      <c r="E85" s="357" t="s">
        <v>835</v>
      </c>
      <c r="F85" s="357">
        <v>4322111</v>
      </c>
      <c r="G85" s="357" t="s">
        <v>836</v>
      </c>
      <c r="H85" s="357">
        <v>432211103</v>
      </c>
      <c r="I85" s="357" t="s">
        <v>5065</v>
      </c>
      <c r="J85" s="357">
        <v>15123274</v>
      </c>
      <c r="K85" s="357">
        <v>100</v>
      </c>
      <c r="L85" s="357" t="s">
        <v>1077</v>
      </c>
      <c r="M85" s="357" t="s">
        <v>1078</v>
      </c>
      <c r="N85" s="357" t="s">
        <v>5025</v>
      </c>
      <c r="O85" s="358">
        <v>1</v>
      </c>
      <c r="P85" s="357">
        <v>49</v>
      </c>
      <c r="Q85" s="357">
        <v>23213.599999999999</v>
      </c>
      <c r="R85" s="357">
        <v>11928.54</v>
      </c>
      <c r="S85" s="357">
        <f t="shared" si="2"/>
        <v>11285.059999999998</v>
      </c>
      <c r="T85" s="359">
        <f t="shared" si="3"/>
        <v>0.48614002136678491</v>
      </c>
      <c r="U85" s="357"/>
    </row>
    <row r="86" spans="1:21" x14ac:dyDescent="0.25">
      <c r="A86" s="357" t="s">
        <v>483</v>
      </c>
      <c r="B86" s="357" t="s">
        <v>822</v>
      </c>
      <c r="C86" s="357" t="s">
        <v>1229</v>
      </c>
      <c r="D86" s="357" t="s">
        <v>1740</v>
      </c>
      <c r="E86" s="357" t="s">
        <v>1460</v>
      </c>
      <c r="F86" s="357">
        <v>4321122</v>
      </c>
      <c r="G86" s="357" t="s">
        <v>1108</v>
      </c>
      <c r="H86" s="357">
        <v>432112202</v>
      </c>
      <c r="I86" s="357" t="s">
        <v>2036</v>
      </c>
      <c r="J86" s="357">
        <v>1189696</v>
      </c>
      <c r="K86" s="357">
        <v>100</v>
      </c>
      <c r="L86" s="357" t="s">
        <v>1077</v>
      </c>
      <c r="M86" s="357" t="s">
        <v>1078</v>
      </c>
      <c r="N86" s="357" t="s">
        <v>5025</v>
      </c>
      <c r="O86" s="358">
        <v>1</v>
      </c>
      <c r="P86" s="357">
        <v>48</v>
      </c>
      <c r="Q86" s="357">
        <v>47965.2</v>
      </c>
      <c r="R86" s="357">
        <v>33637.17</v>
      </c>
      <c r="S86" s="357">
        <f t="shared" si="2"/>
        <v>14328.029999999999</v>
      </c>
      <c r="T86" s="359">
        <f t="shared" si="3"/>
        <v>0.29871719496635057</v>
      </c>
      <c r="U86" s="357"/>
    </row>
    <row r="87" spans="1:21" x14ac:dyDescent="0.25">
      <c r="A87" s="357" t="s">
        <v>483</v>
      </c>
      <c r="B87" s="357" t="s">
        <v>822</v>
      </c>
      <c r="C87" s="357" t="s">
        <v>1229</v>
      </c>
      <c r="D87" s="357" t="s">
        <v>1740</v>
      </c>
      <c r="E87" s="357" t="s">
        <v>1460</v>
      </c>
      <c r="F87" s="357">
        <v>4321122</v>
      </c>
      <c r="G87" s="357" t="s">
        <v>1108</v>
      </c>
      <c r="H87" s="357">
        <v>432112202</v>
      </c>
      <c r="I87" s="357" t="s">
        <v>2037</v>
      </c>
      <c r="J87" s="357">
        <v>1189876</v>
      </c>
      <c r="K87" s="357">
        <v>100</v>
      </c>
      <c r="L87" s="357" t="s">
        <v>1077</v>
      </c>
      <c r="M87" s="357" t="s">
        <v>1078</v>
      </c>
      <c r="N87" s="357" t="s">
        <v>5025</v>
      </c>
      <c r="O87" s="358">
        <v>1</v>
      </c>
      <c r="P87" s="357">
        <v>88</v>
      </c>
      <c r="Q87" s="357">
        <v>66092.800000000003</v>
      </c>
      <c r="R87" s="357">
        <v>47751.729999999996</v>
      </c>
      <c r="S87" s="357">
        <f t="shared" si="2"/>
        <v>18341.070000000007</v>
      </c>
      <c r="T87" s="359">
        <f t="shared" si="3"/>
        <v>0.27750481141667482</v>
      </c>
      <c r="U87" s="357"/>
    </row>
    <row r="88" spans="1:21" x14ac:dyDescent="0.25">
      <c r="A88" s="357" t="s">
        <v>483</v>
      </c>
      <c r="B88" s="357" t="s">
        <v>822</v>
      </c>
      <c r="C88" s="357" t="s">
        <v>1230</v>
      </c>
      <c r="D88" s="357" t="s">
        <v>1742</v>
      </c>
      <c r="E88" s="357" t="s">
        <v>1473</v>
      </c>
      <c r="F88" s="357">
        <v>4322112</v>
      </c>
      <c r="G88" s="357" t="s">
        <v>839</v>
      </c>
      <c r="H88" s="357">
        <v>432211202</v>
      </c>
      <c r="I88" s="357" t="s">
        <v>5066</v>
      </c>
      <c r="J88" s="357">
        <v>16163935</v>
      </c>
      <c r="K88" s="357">
        <v>100</v>
      </c>
      <c r="L88" s="357" t="s">
        <v>1077</v>
      </c>
      <c r="M88" s="357" t="s">
        <v>1078</v>
      </c>
      <c r="N88" s="357" t="s">
        <v>5025</v>
      </c>
      <c r="O88" s="358">
        <v>1</v>
      </c>
      <c r="P88" s="357">
        <v>25</v>
      </c>
      <c r="Q88" s="357">
        <v>13566.8</v>
      </c>
      <c r="R88" s="357">
        <v>6783.58</v>
      </c>
      <c r="S88" s="357">
        <f t="shared" si="2"/>
        <v>6783.2199999999993</v>
      </c>
      <c r="T88" s="359">
        <f t="shared" si="3"/>
        <v>0.49998673231712709</v>
      </c>
      <c r="U88" s="357"/>
    </row>
    <row r="89" spans="1:21" x14ac:dyDescent="0.25">
      <c r="A89" s="357" t="s">
        <v>483</v>
      </c>
      <c r="B89" s="357" t="s">
        <v>822</v>
      </c>
      <c r="C89" s="357" t="s">
        <v>1229</v>
      </c>
      <c r="D89" s="357" t="s">
        <v>1740</v>
      </c>
      <c r="E89" s="357" t="s">
        <v>1460</v>
      </c>
      <c r="F89" s="357">
        <v>4321122</v>
      </c>
      <c r="G89" s="357" t="s">
        <v>1108</v>
      </c>
      <c r="H89" s="357">
        <v>432112202</v>
      </c>
      <c r="I89" s="357" t="s">
        <v>2038</v>
      </c>
      <c r="J89" s="357">
        <v>1189954</v>
      </c>
      <c r="K89" s="357">
        <v>100</v>
      </c>
      <c r="L89" s="357" t="s">
        <v>1077</v>
      </c>
      <c r="M89" s="357" t="s">
        <v>1078</v>
      </c>
      <c r="N89" s="357" t="s">
        <v>5025</v>
      </c>
      <c r="O89" s="358">
        <v>1</v>
      </c>
      <c r="P89" s="357">
        <v>101</v>
      </c>
      <c r="Q89" s="357">
        <v>57700.4</v>
      </c>
      <c r="R89" s="357">
        <v>54082.1</v>
      </c>
      <c r="S89" s="357">
        <f t="shared" si="2"/>
        <v>3618.3000000000029</v>
      </c>
      <c r="T89" s="359">
        <f t="shared" si="3"/>
        <v>6.2708404101184792E-2</v>
      </c>
      <c r="U89" s="357"/>
    </row>
    <row r="90" spans="1:21" x14ac:dyDescent="0.25">
      <c r="A90" s="357" t="s">
        <v>483</v>
      </c>
      <c r="B90" s="357" t="s">
        <v>822</v>
      </c>
      <c r="C90" s="357" t="s">
        <v>1229</v>
      </c>
      <c r="D90" s="357" t="s">
        <v>1740</v>
      </c>
      <c r="E90" s="357" t="s">
        <v>1460</v>
      </c>
      <c r="F90" s="357">
        <v>4321122</v>
      </c>
      <c r="G90" s="357" t="s">
        <v>1108</v>
      </c>
      <c r="H90" s="357">
        <v>432112202</v>
      </c>
      <c r="I90" s="357" t="s">
        <v>2039</v>
      </c>
      <c r="J90" s="357">
        <v>1189960</v>
      </c>
      <c r="K90" s="357">
        <v>100</v>
      </c>
      <c r="L90" s="357" t="s">
        <v>1077</v>
      </c>
      <c r="M90" s="357" t="s">
        <v>1078</v>
      </c>
      <c r="N90" s="357" t="s">
        <v>5025</v>
      </c>
      <c r="O90" s="358">
        <v>1</v>
      </c>
      <c r="P90" s="357">
        <v>119</v>
      </c>
      <c r="Q90" s="357">
        <v>111902</v>
      </c>
      <c r="R90" s="357">
        <v>84612.58</v>
      </c>
      <c r="S90" s="357">
        <f t="shared" si="2"/>
        <v>27289.42</v>
      </c>
      <c r="T90" s="359">
        <f t="shared" si="3"/>
        <v>0.24386892102017835</v>
      </c>
      <c r="U90" s="357"/>
    </row>
    <row r="91" spans="1:21" x14ac:dyDescent="0.25">
      <c r="A91" s="357" t="s">
        <v>483</v>
      </c>
      <c r="B91" s="357" t="s">
        <v>822</v>
      </c>
      <c r="C91" s="357" t="s">
        <v>1229</v>
      </c>
      <c r="D91" s="357" t="s">
        <v>1740</v>
      </c>
      <c r="E91" s="357" t="s">
        <v>1460</v>
      </c>
      <c r="F91" s="357">
        <v>4321122</v>
      </c>
      <c r="G91" s="357" t="s">
        <v>1108</v>
      </c>
      <c r="H91" s="357">
        <v>432112202</v>
      </c>
      <c r="I91" s="357" t="s">
        <v>2040</v>
      </c>
      <c r="J91" s="357">
        <v>1190020</v>
      </c>
      <c r="K91" s="357">
        <v>100</v>
      </c>
      <c r="L91" s="357" t="s">
        <v>1077</v>
      </c>
      <c r="M91" s="357" t="s">
        <v>1078</v>
      </c>
      <c r="N91" s="357" t="s">
        <v>5025</v>
      </c>
      <c r="O91" s="358">
        <v>1</v>
      </c>
      <c r="P91" s="357">
        <v>55</v>
      </c>
      <c r="Q91" s="357">
        <v>54010.8</v>
      </c>
      <c r="R91" s="357">
        <v>34271.06</v>
      </c>
      <c r="S91" s="357">
        <f t="shared" ref="S91:S154" si="4">Q91-R91</f>
        <v>19739.740000000005</v>
      </c>
      <c r="T91" s="359">
        <f t="shared" ref="T91:T154" si="5">S91/Q91</f>
        <v>0.36547764521169845</v>
      </c>
      <c r="U91" s="357"/>
    </row>
    <row r="92" spans="1:21" x14ac:dyDescent="0.25">
      <c r="A92" s="357" t="s">
        <v>483</v>
      </c>
      <c r="B92" s="357" t="s">
        <v>822</v>
      </c>
      <c r="C92" s="357" t="s">
        <v>1229</v>
      </c>
      <c r="D92" s="357" t="s">
        <v>1740</v>
      </c>
      <c r="E92" s="357" t="s">
        <v>1460</v>
      </c>
      <c r="F92" s="357">
        <v>4321122</v>
      </c>
      <c r="G92" s="357" t="s">
        <v>1338</v>
      </c>
      <c r="H92" s="357">
        <v>432112204</v>
      </c>
      <c r="I92" s="357" t="s">
        <v>2041</v>
      </c>
      <c r="J92" s="357">
        <v>1190052</v>
      </c>
      <c r="K92" s="357">
        <v>100</v>
      </c>
      <c r="L92" s="357" t="s">
        <v>1077</v>
      </c>
      <c r="M92" s="357" t="s">
        <v>1078</v>
      </c>
      <c r="N92" s="357" t="s">
        <v>5025</v>
      </c>
      <c r="O92" s="358">
        <v>1</v>
      </c>
      <c r="P92" s="357">
        <v>83</v>
      </c>
      <c r="Q92" s="357">
        <v>59869.2</v>
      </c>
      <c r="R92" s="357">
        <v>40508.089999999997</v>
      </c>
      <c r="S92" s="357">
        <f t="shared" si="4"/>
        <v>19361.11</v>
      </c>
      <c r="T92" s="359">
        <f t="shared" si="5"/>
        <v>0.32339015720938313</v>
      </c>
      <c r="U92" s="357"/>
    </row>
    <row r="93" spans="1:21" x14ac:dyDescent="0.25">
      <c r="A93" s="357" t="s">
        <v>483</v>
      </c>
      <c r="B93" s="357" t="s">
        <v>822</v>
      </c>
      <c r="C93" s="357" t="s">
        <v>1229</v>
      </c>
      <c r="D93" s="357" t="s">
        <v>1740</v>
      </c>
      <c r="E93" s="357" t="s">
        <v>1460</v>
      </c>
      <c r="F93" s="357">
        <v>4321122</v>
      </c>
      <c r="G93" s="357" t="s">
        <v>1307</v>
      </c>
      <c r="H93" s="357">
        <v>432112203</v>
      </c>
      <c r="I93" s="357" t="s">
        <v>2042</v>
      </c>
      <c r="J93" s="357">
        <v>1190096</v>
      </c>
      <c r="K93" s="357">
        <v>100</v>
      </c>
      <c r="L93" s="357" t="s">
        <v>1077</v>
      </c>
      <c r="M93" s="357" t="s">
        <v>1078</v>
      </c>
      <c r="N93" s="357" t="s">
        <v>5025</v>
      </c>
      <c r="O93" s="358">
        <v>1</v>
      </c>
      <c r="P93" s="357">
        <v>82</v>
      </c>
      <c r="Q93" s="357">
        <v>52404.800000000003</v>
      </c>
      <c r="R93" s="357">
        <v>47706.229999999996</v>
      </c>
      <c r="S93" s="357">
        <f t="shared" si="4"/>
        <v>4698.570000000007</v>
      </c>
      <c r="T93" s="359">
        <f t="shared" si="5"/>
        <v>8.965915335999769E-2</v>
      </c>
      <c r="U93" s="357"/>
    </row>
    <row r="94" spans="1:21" x14ac:dyDescent="0.25">
      <c r="A94" s="357" t="s">
        <v>483</v>
      </c>
      <c r="B94" s="357" t="s">
        <v>822</v>
      </c>
      <c r="C94" s="357" t="s">
        <v>1229</v>
      </c>
      <c r="D94" s="357" t="s">
        <v>1740</v>
      </c>
      <c r="E94" s="357" t="s">
        <v>1460</v>
      </c>
      <c r="F94" s="357">
        <v>4321122</v>
      </c>
      <c r="G94" s="357" t="s">
        <v>1307</v>
      </c>
      <c r="H94" s="357">
        <v>432112203</v>
      </c>
      <c r="I94" s="357" t="s">
        <v>2043</v>
      </c>
      <c r="J94" s="357">
        <v>1190150</v>
      </c>
      <c r="K94" s="357">
        <v>100</v>
      </c>
      <c r="L94" s="357" t="s">
        <v>1077</v>
      </c>
      <c r="M94" s="357" t="s">
        <v>1078</v>
      </c>
      <c r="N94" s="357" t="s">
        <v>5025</v>
      </c>
      <c r="O94" s="358">
        <v>1</v>
      </c>
      <c r="P94" s="357">
        <v>102</v>
      </c>
      <c r="Q94" s="357">
        <v>75899.199999999997</v>
      </c>
      <c r="R94" s="357">
        <v>70811.8</v>
      </c>
      <c r="S94" s="357">
        <f t="shared" si="4"/>
        <v>5087.3999999999942</v>
      </c>
      <c r="T94" s="359">
        <f t="shared" si="5"/>
        <v>6.7028374475620225E-2</v>
      </c>
      <c r="U94" s="357"/>
    </row>
    <row r="95" spans="1:21" x14ac:dyDescent="0.25">
      <c r="A95" s="357" t="s">
        <v>483</v>
      </c>
      <c r="B95" s="357" t="s">
        <v>822</v>
      </c>
      <c r="C95" s="357" t="s">
        <v>1229</v>
      </c>
      <c r="D95" s="357" t="s">
        <v>1740</v>
      </c>
      <c r="E95" s="357" t="s">
        <v>1458</v>
      </c>
      <c r="F95" s="357">
        <v>4321115</v>
      </c>
      <c r="G95" s="357" t="s">
        <v>974</v>
      </c>
      <c r="H95" s="357">
        <v>432111504</v>
      </c>
      <c r="I95" s="357" t="s">
        <v>2044</v>
      </c>
      <c r="J95" s="357">
        <v>1059852</v>
      </c>
      <c r="K95" s="357">
        <v>100</v>
      </c>
      <c r="L95" s="357" t="s">
        <v>1077</v>
      </c>
      <c r="M95" s="357" t="s">
        <v>1078</v>
      </c>
      <c r="N95" s="357" t="s">
        <v>5025</v>
      </c>
      <c r="O95" s="358">
        <v>1</v>
      </c>
      <c r="P95" s="357">
        <v>101</v>
      </c>
      <c r="Q95" s="357">
        <v>100616.79999999999</v>
      </c>
      <c r="R95" s="357">
        <v>66245.600000000006</v>
      </c>
      <c r="S95" s="357">
        <f t="shared" si="4"/>
        <v>34371.199999999983</v>
      </c>
      <c r="T95" s="359">
        <f t="shared" si="5"/>
        <v>0.34160498048039678</v>
      </c>
      <c r="U95" s="357"/>
    </row>
    <row r="96" spans="1:21" x14ac:dyDescent="0.25">
      <c r="A96" s="357" t="s">
        <v>483</v>
      </c>
      <c r="B96" s="357" t="s">
        <v>822</v>
      </c>
      <c r="C96" s="357" t="s">
        <v>1229</v>
      </c>
      <c r="D96" s="357" t="s">
        <v>1740</v>
      </c>
      <c r="E96" s="357" t="s">
        <v>1458</v>
      </c>
      <c r="F96" s="357">
        <v>4321115</v>
      </c>
      <c r="G96" s="357" t="s">
        <v>974</v>
      </c>
      <c r="H96" s="357">
        <v>432111504</v>
      </c>
      <c r="I96" s="357" t="s">
        <v>2045</v>
      </c>
      <c r="J96" s="357">
        <v>1296649</v>
      </c>
      <c r="K96" s="357">
        <v>500</v>
      </c>
      <c r="L96" s="357" t="s">
        <v>1077</v>
      </c>
      <c r="M96" s="357" t="s">
        <v>1078</v>
      </c>
      <c r="N96" s="357" t="s">
        <v>5025</v>
      </c>
      <c r="O96" s="358">
        <v>1</v>
      </c>
      <c r="P96" s="357">
        <v>251</v>
      </c>
      <c r="Q96" s="357">
        <v>220952</v>
      </c>
      <c r="R96" s="357">
        <v>171531.97</v>
      </c>
      <c r="S96" s="357">
        <f t="shared" si="4"/>
        <v>49420.03</v>
      </c>
      <c r="T96" s="359">
        <f t="shared" si="5"/>
        <v>0.22366862485969802</v>
      </c>
      <c r="U96" s="357"/>
    </row>
    <row r="97" spans="1:21" x14ac:dyDescent="0.25">
      <c r="A97" s="357" t="s">
        <v>483</v>
      </c>
      <c r="B97" s="357" t="s">
        <v>822</v>
      </c>
      <c r="C97" s="357" t="s">
        <v>1229</v>
      </c>
      <c r="D97" s="357" t="s">
        <v>1740</v>
      </c>
      <c r="E97" s="357" t="s">
        <v>1465</v>
      </c>
      <c r="F97" s="357">
        <v>4321153</v>
      </c>
      <c r="G97" s="357" t="s">
        <v>1339</v>
      </c>
      <c r="H97" s="357">
        <v>432115301</v>
      </c>
      <c r="I97" s="357" t="s">
        <v>2046</v>
      </c>
      <c r="J97" s="357">
        <v>1296653</v>
      </c>
      <c r="K97" s="357">
        <v>100</v>
      </c>
      <c r="L97" s="357" t="s">
        <v>1077</v>
      </c>
      <c r="M97" s="357" t="s">
        <v>1078</v>
      </c>
      <c r="N97" s="357" t="s">
        <v>5025</v>
      </c>
      <c r="O97" s="358">
        <v>1</v>
      </c>
      <c r="P97" s="357">
        <v>50</v>
      </c>
      <c r="Q97" s="357">
        <v>61117.599999999999</v>
      </c>
      <c r="R97" s="357">
        <v>40902.240000000005</v>
      </c>
      <c r="S97" s="357">
        <f t="shared" si="4"/>
        <v>20215.359999999993</v>
      </c>
      <c r="T97" s="359">
        <f t="shared" si="5"/>
        <v>0.33076167912352566</v>
      </c>
      <c r="U97" s="357"/>
    </row>
    <row r="98" spans="1:21" x14ac:dyDescent="0.25">
      <c r="A98" s="357" t="s">
        <v>483</v>
      </c>
      <c r="B98" s="357" t="s">
        <v>822</v>
      </c>
      <c r="C98" s="357" t="s">
        <v>1229</v>
      </c>
      <c r="D98" s="357" t="s">
        <v>1740</v>
      </c>
      <c r="E98" s="357" t="s">
        <v>1465</v>
      </c>
      <c r="F98" s="357">
        <v>4321153</v>
      </c>
      <c r="G98" s="357" t="s">
        <v>1339</v>
      </c>
      <c r="H98" s="357">
        <v>432115301</v>
      </c>
      <c r="I98" s="357" t="s">
        <v>2047</v>
      </c>
      <c r="J98" s="357">
        <v>1296673</v>
      </c>
      <c r="K98" s="357">
        <v>250</v>
      </c>
      <c r="L98" s="357" t="s">
        <v>1077</v>
      </c>
      <c r="M98" s="357" t="s">
        <v>1078</v>
      </c>
      <c r="N98" s="357" t="s">
        <v>5025</v>
      </c>
      <c r="O98" s="358">
        <v>1</v>
      </c>
      <c r="P98" s="357">
        <v>131</v>
      </c>
      <c r="Q98" s="357">
        <v>131195.20000000001</v>
      </c>
      <c r="R98" s="357">
        <v>95981.55</v>
      </c>
      <c r="S98" s="357">
        <f t="shared" si="4"/>
        <v>35213.650000000009</v>
      </c>
      <c r="T98" s="359">
        <f t="shared" si="5"/>
        <v>0.2684065423125237</v>
      </c>
      <c r="U98" s="357"/>
    </row>
    <row r="99" spans="1:21" x14ac:dyDescent="0.25">
      <c r="A99" s="357" t="s">
        <v>483</v>
      </c>
      <c r="B99" s="357" t="s">
        <v>822</v>
      </c>
      <c r="C99" s="357" t="s">
        <v>1229</v>
      </c>
      <c r="D99" s="357" t="s">
        <v>1740</v>
      </c>
      <c r="E99" s="357" t="s">
        <v>1465</v>
      </c>
      <c r="F99" s="357">
        <v>4321153</v>
      </c>
      <c r="G99" s="357" t="s">
        <v>1339</v>
      </c>
      <c r="H99" s="357">
        <v>432115301</v>
      </c>
      <c r="I99" s="357" t="s">
        <v>2048</v>
      </c>
      <c r="J99" s="357">
        <v>1296679</v>
      </c>
      <c r="K99" s="357">
        <v>100</v>
      </c>
      <c r="L99" s="357" t="s">
        <v>1077</v>
      </c>
      <c r="M99" s="357" t="s">
        <v>1078</v>
      </c>
      <c r="N99" s="357" t="s">
        <v>5025</v>
      </c>
      <c r="O99" s="358">
        <v>1</v>
      </c>
      <c r="P99" s="357">
        <v>73</v>
      </c>
      <c r="Q99" s="357">
        <v>61120.799999999996</v>
      </c>
      <c r="R99" s="357">
        <v>55902.320000000007</v>
      </c>
      <c r="S99" s="357">
        <f t="shared" si="4"/>
        <v>5218.4799999999886</v>
      </c>
      <c r="T99" s="359">
        <f t="shared" si="5"/>
        <v>8.5379772516066363E-2</v>
      </c>
      <c r="U99" s="357"/>
    </row>
    <row r="100" spans="1:21" x14ac:dyDescent="0.25">
      <c r="A100" s="357" t="s">
        <v>483</v>
      </c>
      <c r="B100" s="357" t="s">
        <v>822</v>
      </c>
      <c r="C100" s="357" t="s">
        <v>1229</v>
      </c>
      <c r="D100" s="357" t="s">
        <v>1740</v>
      </c>
      <c r="E100" s="357" t="s">
        <v>1465</v>
      </c>
      <c r="F100" s="357">
        <v>4321153</v>
      </c>
      <c r="G100" s="357" t="s">
        <v>1339</v>
      </c>
      <c r="H100" s="357">
        <v>432115301</v>
      </c>
      <c r="I100" s="357" t="s">
        <v>2049</v>
      </c>
      <c r="J100" s="357">
        <v>1296697</v>
      </c>
      <c r="K100" s="357">
        <v>100</v>
      </c>
      <c r="L100" s="357" t="s">
        <v>1077</v>
      </c>
      <c r="M100" s="357" t="s">
        <v>1078</v>
      </c>
      <c r="N100" s="357" t="s">
        <v>5025</v>
      </c>
      <c r="O100" s="358">
        <v>1</v>
      </c>
      <c r="P100" s="357">
        <v>62</v>
      </c>
      <c r="Q100" s="357">
        <v>57651.199999999997</v>
      </c>
      <c r="R100" s="357">
        <v>50937.07</v>
      </c>
      <c r="S100" s="357">
        <f t="shared" si="4"/>
        <v>6714.1299999999974</v>
      </c>
      <c r="T100" s="359">
        <f t="shared" si="5"/>
        <v>0.11646123584591471</v>
      </c>
      <c r="U100" s="357"/>
    </row>
    <row r="101" spans="1:21" x14ac:dyDescent="0.25">
      <c r="A101" s="357" t="s">
        <v>483</v>
      </c>
      <c r="B101" s="357" t="s">
        <v>822</v>
      </c>
      <c r="C101" s="357" t="s">
        <v>1247</v>
      </c>
      <c r="D101" s="357" t="s">
        <v>1753</v>
      </c>
      <c r="E101" s="357" t="s">
        <v>1514</v>
      </c>
      <c r="F101" s="357">
        <v>4421132</v>
      </c>
      <c r="G101" s="357" t="s">
        <v>1248</v>
      </c>
      <c r="H101" s="357">
        <v>442113202</v>
      </c>
      <c r="I101" s="357" t="s">
        <v>2050</v>
      </c>
      <c r="J101" s="357">
        <v>1296729</v>
      </c>
      <c r="K101" s="357">
        <v>100</v>
      </c>
      <c r="L101" s="357" t="s">
        <v>1077</v>
      </c>
      <c r="M101" s="357" t="s">
        <v>1078</v>
      </c>
      <c r="N101" s="357" t="s">
        <v>5025</v>
      </c>
      <c r="O101" s="358">
        <v>1</v>
      </c>
      <c r="P101" s="357">
        <v>65</v>
      </c>
      <c r="Q101" s="357">
        <v>78309.200000000012</v>
      </c>
      <c r="R101" s="357">
        <v>46987.17</v>
      </c>
      <c r="S101" s="357">
        <f t="shared" si="4"/>
        <v>31322.030000000013</v>
      </c>
      <c r="T101" s="359">
        <f t="shared" si="5"/>
        <v>0.3999789296787607</v>
      </c>
      <c r="U101" s="357"/>
    </row>
    <row r="102" spans="1:21" x14ac:dyDescent="0.25">
      <c r="A102" s="357" t="s">
        <v>483</v>
      </c>
      <c r="B102" s="357" t="s">
        <v>822</v>
      </c>
      <c r="C102" s="357" t="s">
        <v>1229</v>
      </c>
      <c r="D102" s="357" t="s">
        <v>1740</v>
      </c>
      <c r="E102" s="357" t="s">
        <v>1465</v>
      </c>
      <c r="F102" s="357">
        <v>4321153</v>
      </c>
      <c r="G102" s="357" t="s">
        <v>1339</v>
      </c>
      <c r="H102" s="357">
        <v>432115301</v>
      </c>
      <c r="I102" s="357" t="s">
        <v>2051</v>
      </c>
      <c r="J102" s="357">
        <v>1296735</v>
      </c>
      <c r="K102" s="357">
        <v>100</v>
      </c>
      <c r="L102" s="357" t="s">
        <v>1077</v>
      </c>
      <c r="M102" s="357" t="s">
        <v>1078</v>
      </c>
      <c r="N102" s="357" t="s">
        <v>5025</v>
      </c>
      <c r="O102" s="358">
        <v>1</v>
      </c>
      <c r="P102" s="357">
        <v>55</v>
      </c>
      <c r="Q102" s="357">
        <v>73965.200000000012</v>
      </c>
      <c r="R102" s="357">
        <v>63326.009999999995</v>
      </c>
      <c r="S102" s="357">
        <f t="shared" si="4"/>
        <v>10639.190000000017</v>
      </c>
      <c r="T102" s="359">
        <f t="shared" si="5"/>
        <v>0.14384048174006175</v>
      </c>
      <c r="U102" s="357"/>
    </row>
    <row r="103" spans="1:21" x14ac:dyDescent="0.25">
      <c r="A103" s="357" t="s">
        <v>483</v>
      </c>
      <c r="B103" s="357" t="s">
        <v>822</v>
      </c>
      <c r="C103" s="357" t="s">
        <v>1229</v>
      </c>
      <c r="D103" s="357" t="s">
        <v>1740</v>
      </c>
      <c r="E103" s="357" t="s">
        <v>1465</v>
      </c>
      <c r="F103" s="357">
        <v>4321153</v>
      </c>
      <c r="G103" s="357" t="s">
        <v>1339</v>
      </c>
      <c r="H103" s="357">
        <v>432115301</v>
      </c>
      <c r="I103" s="357" t="s">
        <v>2052</v>
      </c>
      <c r="J103" s="357">
        <v>1296741</v>
      </c>
      <c r="K103" s="357">
        <v>100</v>
      </c>
      <c r="L103" s="357" t="s">
        <v>1077</v>
      </c>
      <c r="M103" s="357" t="s">
        <v>1078</v>
      </c>
      <c r="N103" s="357" t="s">
        <v>5025</v>
      </c>
      <c r="O103" s="358">
        <v>1</v>
      </c>
      <c r="P103" s="357">
        <v>98</v>
      </c>
      <c r="Q103" s="357">
        <v>56455.6</v>
      </c>
      <c r="R103" s="357">
        <v>39432.31</v>
      </c>
      <c r="S103" s="357">
        <f t="shared" si="4"/>
        <v>17023.29</v>
      </c>
      <c r="T103" s="359">
        <f t="shared" si="5"/>
        <v>0.30153412593259132</v>
      </c>
      <c r="U103" s="357"/>
    </row>
    <row r="104" spans="1:21" x14ac:dyDescent="0.25">
      <c r="A104" s="357" t="s">
        <v>483</v>
      </c>
      <c r="B104" s="357" t="s">
        <v>822</v>
      </c>
      <c r="C104" s="357" t="s">
        <v>1247</v>
      </c>
      <c r="D104" s="357" t="s">
        <v>1753</v>
      </c>
      <c r="E104" s="357" t="s">
        <v>1514</v>
      </c>
      <c r="F104" s="357">
        <v>4421132</v>
      </c>
      <c r="G104" s="357" t="s">
        <v>1248</v>
      </c>
      <c r="H104" s="357">
        <v>442113202</v>
      </c>
      <c r="I104" s="357" t="s">
        <v>2053</v>
      </c>
      <c r="J104" s="357">
        <v>1296769</v>
      </c>
      <c r="K104" s="357">
        <v>100</v>
      </c>
      <c r="L104" s="357" t="s">
        <v>1077</v>
      </c>
      <c r="M104" s="357" t="s">
        <v>1078</v>
      </c>
      <c r="N104" s="357" t="s">
        <v>5025</v>
      </c>
      <c r="O104" s="358">
        <v>1</v>
      </c>
      <c r="P104" s="357">
        <v>62</v>
      </c>
      <c r="Q104" s="357">
        <v>93893.200000000012</v>
      </c>
      <c r="R104" s="357">
        <v>79304.76999999999</v>
      </c>
      <c r="S104" s="357">
        <f t="shared" si="4"/>
        <v>14588.430000000022</v>
      </c>
      <c r="T104" s="359">
        <f t="shared" si="5"/>
        <v>0.15537259354245059</v>
      </c>
      <c r="U104" s="357"/>
    </row>
    <row r="105" spans="1:21" x14ac:dyDescent="0.25">
      <c r="A105" s="357" t="s">
        <v>483</v>
      </c>
      <c r="B105" s="357" t="s">
        <v>822</v>
      </c>
      <c r="C105" s="357" t="s">
        <v>1229</v>
      </c>
      <c r="D105" s="357" t="s">
        <v>1740</v>
      </c>
      <c r="E105" s="357" t="s">
        <v>1465</v>
      </c>
      <c r="F105" s="357">
        <v>4321153</v>
      </c>
      <c r="G105" s="357" t="s">
        <v>1339</v>
      </c>
      <c r="H105" s="357">
        <v>432115301</v>
      </c>
      <c r="I105" s="357" t="s">
        <v>2054</v>
      </c>
      <c r="J105" s="357">
        <v>1296781</v>
      </c>
      <c r="K105" s="357">
        <v>100</v>
      </c>
      <c r="L105" s="357" t="s">
        <v>1077</v>
      </c>
      <c r="M105" s="357" t="s">
        <v>1078</v>
      </c>
      <c r="N105" s="357" t="s">
        <v>5025</v>
      </c>
      <c r="O105" s="358">
        <v>1</v>
      </c>
      <c r="P105" s="357">
        <v>52</v>
      </c>
      <c r="Q105" s="357">
        <v>63057.2</v>
      </c>
      <c r="R105" s="357">
        <v>43565.75</v>
      </c>
      <c r="S105" s="357">
        <f t="shared" si="4"/>
        <v>19491.449999999997</v>
      </c>
      <c r="T105" s="359">
        <f t="shared" si="5"/>
        <v>0.30910744530362905</v>
      </c>
      <c r="U105" s="357"/>
    </row>
    <row r="106" spans="1:21" x14ac:dyDescent="0.25">
      <c r="A106" s="357" t="s">
        <v>483</v>
      </c>
      <c r="B106" s="357" t="s">
        <v>822</v>
      </c>
      <c r="C106" s="357" t="s">
        <v>1229</v>
      </c>
      <c r="D106" s="357" t="s">
        <v>1740</v>
      </c>
      <c r="E106" s="357" t="s">
        <v>1465</v>
      </c>
      <c r="F106" s="357">
        <v>4321153</v>
      </c>
      <c r="G106" s="357" t="s">
        <v>1339</v>
      </c>
      <c r="H106" s="357">
        <v>432115301</v>
      </c>
      <c r="I106" s="357" t="s">
        <v>2055</v>
      </c>
      <c r="J106" s="357">
        <v>1296783</v>
      </c>
      <c r="K106" s="357">
        <v>100</v>
      </c>
      <c r="L106" s="357" t="s">
        <v>1077</v>
      </c>
      <c r="M106" s="357" t="s">
        <v>1078</v>
      </c>
      <c r="N106" s="357" t="s">
        <v>5025</v>
      </c>
      <c r="O106" s="358">
        <v>1</v>
      </c>
      <c r="P106" s="357">
        <v>46</v>
      </c>
      <c r="Q106" s="357">
        <v>53612.000000000007</v>
      </c>
      <c r="R106" s="357">
        <v>41284.559999999998</v>
      </c>
      <c r="S106" s="357">
        <f t="shared" si="4"/>
        <v>12327.44000000001</v>
      </c>
      <c r="T106" s="359">
        <f t="shared" si="5"/>
        <v>0.22993807356561979</v>
      </c>
      <c r="U106" s="357"/>
    </row>
    <row r="107" spans="1:21" x14ac:dyDescent="0.25">
      <c r="A107" s="357" t="s">
        <v>483</v>
      </c>
      <c r="B107" s="357" t="s">
        <v>822</v>
      </c>
      <c r="C107" s="357" t="s">
        <v>1229</v>
      </c>
      <c r="D107" s="357" t="s">
        <v>1740</v>
      </c>
      <c r="E107" s="357" t="s">
        <v>1465</v>
      </c>
      <c r="F107" s="357">
        <v>4321153</v>
      </c>
      <c r="G107" s="357" t="s">
        <v>826</v>
      </c>
      <c r="H107" s="357">
        <v>432115302</v>
      </c>
      <c r="I107" s="357" t="s">
        <v>2056</v>
      </c>
      <c r="J107" s="357">
        <v>1296793</v>
      </c>
      <c r="K107" s="357">
        <v>100</v>
      </c>
      <c r="L107" s="357" t="s">
        <v>1077</v>
      </c>
      <c r="M107" s="357" t="s">
        <v>1078</v>
      </c>
      <c r="N107" s="357" t="s">
        <v>5025</v>
      </c>
      <c r="O107" s="358">
        <v>1</v>
      </c>
      <c r="P107" s="357">
        <v>44</v>
      </c>
      <c r="Q107" s="357">
        <v>37858.800000000003</v>
      </c>
      <c r="R107" s="357">
        <v>24563.07</v>
      </c>
      <c r="S107" s="357">
        <f t="shared" si="4"/>
        <v>13295.730000000003</v>
      </c>
      <c r="T107" s="359">
        <f t="shared" si="5"/>
        <v>0.35119258930552477</v>
      </c>
      <c r="U107" s="357"/>
    </row>
    <row r="108" spans="1:21" x14ac:dyDescent="0.25">
      <c r="A108" s="357" t="s">
        <v>483</v>
      </c>
      <c r="B108" s="357" t="s">
        <v>822</v>
      </c>
      <c r="C108" s="357" t="s">
        <v>1229</v>
      </c>
      <c r="D108" s="357" t="s">
        <v>1740</v>
      </c>
      <c r="E108" s="357" t="s">
        <v>1465</v>
      </c>
      <c r="F108" s="357">
        <v>4321153</v>
      </c>
      <c r="G108" s="357" t="s">
        <v>826</v>
      </c>
      <c r="H108" s="357">
        <v>432115302</v>
      </c>
      <c r="I108" s="357" t="s">
        <v>2057</v>
      </c>
      <c r="J108" s="357">
        <v>1296805</v>
      </c>
      <c r="K108" s="357">
        <v>400</v>
      </c>
      <c r="L108" s="357" t="s">
        <v>1077</v>
      </c>
      <c r="M108" s="357" t="s">
        <v>1078</v>
      </c>
      <c r="N108" s="357" t="s">
        <v>5025</v>
      </c>
      <c r="O108" s="358">
        <v>1</v>
      </c>
      <c r="P108" s="357">
        <v>145</v>
      </c>
      <c r="Q108" s="357">
        <v>105620.79999999999</v>
      </c>
      <c r="R108" s="357">
        <v>81339.41</v>
      </c>
      <c r="S108" s="357">
        <f t="shared" si="4"/>
        <v>24281.389999999985</v>
      </c>
      <c r="T108" s="359">
        <f t="shared" si="5"/>
        <v>0.22989212352112451</v>
      </c>
      <c r="U108" s="357"/>
    </row>
    <row r="109" spans="1:21" x14ac:dyDescent="0.25">
      <c r="A109" s="357" t="s">
        <v>483</v>
      </c>
      <c r="B109" s="357" t="s">
        <v>822</v>
      </c>
      <c r="C109" s="357" t="s">
        <v>1229</v>
      </c>
      <c r="D109" s="357" t="s">
        <v>1740</v>
      </c>
      <c r="E109" s="357" t="s">
        <v>1465</v>
      </c>
      <c r="F109" s="357">
        <v>4321153</v>
      </c>
      <c r="G109" s="357" t="s">
        <v>826</v>
      </c>
      <c r="H109" s="357">
        <v>432115302</v>
      </c>
      <c r="I109" s="357" t="s">
        <v>2058</v>
      </c>
      <c r="J109" s="357">
        <v>1296817</v>
      </c>
      <c r="K109" s="357">
        <v>100</v>
      </c>
      <c r="L109" s="357" t="s">
        <v>1077</v>
      </c>
      <c r="M109" s="357" t="s">
        <v>1078</v>
      </c>
      <c r="N109" s="357" t="s">
        <v>5025</v>
      </c>
      <c r="O109" s="358">
        <v>1</v>
      </c>
      <c r="P109" s="357">
        <v>73</v>
      </c>
      <c r="Q109" s="357">
        <v>55978.399999999994</v>
      </c>
      <c r="R109" s="357">
        <v>51766.33</v>
      </c>
      <c r="S109" s="357">
        <f t="shared" si="4"/>
        <v>4212.0699999999924</v>
      </c>
      <c r="T109" s="359">
        <f t="shared" si="5"/>
        <v>7.5244558615465834E-2</v>
      </c>
      <c r="U109" s="357"/>
    </row>
    <row r="110" spans="1:21" x14ac:dyDescent="0.25">
      <c r="A110" s="357" t="s">
        <v>483</v>
      </c>
      <c r="B110" s="357" t="s">
        <v>822</v>
      </c>
      <c r="C110" s="357" t="s">
        <v>1229</v>
      </c>
      <c r="D110" s="357" t="s">
        <v>1740</v>
      </c>
      <c r="E110" s="357" t="s">
        <v>1465</v>
      </c>
      <c r="F110" s="357">
        <v>4321153</v>
      </c>
      <c r="G110" s="357" t="s">
        <v>826</v>
      </c>
      <c r="H110" s="357">
        <v>432115302</v>
      </c>
      <c r="I110" s="357" t="s">
        <v>2059</v>
      </c>
      <c r="J110" s="357">
        <v>1296825</v>
      </c>
      <c r="K110" s="357">
        <v>100</v>
      </c>
      <c r="L110" s="357" t="s">
        <v>1077</v>
      </c>
      <c r="M110" s="357" t="s">
        <v>1078</v>
      </c>
      <c r="N110" s="357" t="s">
        <v>5025</v>
      </c>
      <c r="O110" s="358">
        <v>1</v>
      </c>
      <c r="P110" s="357">
        <v>116</v>
      </c>
      <c r="Q110" s="357">
        <v>95151.2</v>
      </c>
      <c r="R110" s="357">
        <v>73381.180000000008</v>
      </c>
      <c r="S110" s="357">
        <f t="shared" si="4"/>
        <v>21770.01999999999</v>
      </c>
      <c r="T110" s="359">
        <f t="shared" si="5"/>
        <v>0.22879396161057339</v>
      </c>
      <c r="U110" s="357"/>
    </row>
    <row r="111" spans="1:21" x14ac:dyDescent="0.25">
      <c r="A111" s="357" t="s">
        <v>483</v>
      </c>
      <c r="B111" s="357" t="s">
        <v>822</v>
      </c>
      <c r="C111" s="357" t="s">
        <v>1229</v>
      </c>
      <c r="D111" s="357" t="s">
        <v>1740</v>
      </c>
      <c r="E111" s="357" t="s">
        <v>1465</v>
      </c>
      <c r="F111" s="357">
        <v>4321153</v>
      </c>
      <c r="G111" s="357" t="s">
        <v>826</v>
      </c>
      <c r="H111" s="357">
        <v>432115302</v>
      </c>
      <c r="I111" s="357" t="s">
        <v>2060</v>
      </c>
      <c r="J111" s="357">
        <v>1296855</v>
      </c>
      <c r="K111" s="357">
        <v>400</v>
      </c>
      <c r="L111" s="357" t="s">
        <v>1077</v>
      </c>
      <c r="M111" s="357" t="s">
        <v>1078</v>
      </c>
      <c r="N111" s="357" t="s">
        <v>5025</v>
      </c>
      <c r="O111" s="358">
        <v>1</v>
      </c>
      <c r="P111" s="357">
        <v>200</v>
      </c>
      <c r="Q111" s="357">
        <v>197417.60000000001</v>
      </c>
      <c r="R111" s="357">
        <v>164258.82</v>
      </c>
      <c r="S111" s="357">
        <f t="shared" si="4"/>
        <v>33158.78</v>
      </c>
      <c r="T111" s="359">
        <f t="shared" si="5"/>
        <v>0.16796263352406268</v>
      </c>
      <c r="U111" s="357"/>
    </row>
    <row r="112" spans="1:21" x14ac:dyDescent="0.25">
      <c r="A112" s="357" t="s">
        <v>483</v>
      </c>
      <c r="B112" s="357" t="s">
        <v>822</v>
      </c>
      <c r="C112" s="357" t="s">
        <v>1230</v>
      </c>
      <c r="D112" s="357" t="s">
        <v>1742</v>
      </c>
      <c r="E112" s="357" t="s">
        <v>835</v>
      </c>
      <c r="F112" s="357">
        <v>4322111</v>
      </c>
      <c r="G112" s="357" t="s">
        <v>837</v>
      </c>
      <c r="H112" s="357">
        <v>432211104</v>
      </c>
      <c r="I112" s="357" t="s">
        <v>5067</v>
      </c>
      <c r="J112" s="357">
        <v>17483322</v>
      </c>
      <c r="K112" s="357">
        <v>100</v>
      </c>
      <c r="L112" s="357" t="s">
        <v>1077</v>
      </c>
      <c r="M112" s="357" t="s">
        <v>1078</v>
      </c>
      <c r="N112" s="357" t="s">
        <v>5025</v>
      </c>
      <c r="O112" s="358">
        <v>1</v>
      </c>
      <c r="P112" s="357">
        <v>83</v>
      </c>
      <c r="Q112" s="357">
        <v>33897.599999999999</v>
      </c>
      <c r="R112" s="357">
        <v>16998.27</v>
      </c>
      <c r="S112" s="357">
        <f t="shared" si="4"/>
        <v>16899.329999999998</v>
      </c>
      <c r="T112" s="359">
        <f t="shared" si="5"/>
        <v>0.49854060464457656</v>
      </c>
      <c r="U112" s="357"/>
    </row>
    <row r="113" spans="1:21" x14ac:dyDescent="0.25">
      <c r="A113" s="357" t="s">
        <v>483</v>
      </c>
      <c r="B113" s="357" t="s">
        <v>822</v>
      </c>
      <c r="C113" s="357" t="s">
        <v>1229</v>
      </c>
      <c r="D113" s="357" t="s">
        <v>1741</v>
      </c>
      <c r="E113" s="357" t="s">
        <v>1468</v>
      </c>
      <c r="F113" s="357">
        <v>4321224</v>
      </c>
      <c r="G113" s="357" t="s">
        <v>833</v>
      </c>
      <c r="H113" s="357">
        <v>432122401</v>
      </c>
      <c r="I113" s="357" t="s">
        <v>2061</v>
      </c>
      <c r="J113" s="357">
        <v>662561</v>
      </c>
      <c r="K113" s="357">
        <v>100</v>
      </c>
      <c r="L113" s="357" t="s">
        <v>1077</v>
      </c>
      <c r="M113" s="357" t="s">
        <v>1078</v>
      </c>
      <c r="N113" s="357" t="s">
        <v>5025</v>
      </c>
      <c r="O113" s="358">
        <v>1</v>
      </c>
      <c r="P113" s="357">
        <v>43</v>
      </c>
      <c r="Q113" s="357">
        <v>38438.800000000003</v>
      </c>
      <c r="R113" s="357">
        <v>35400.74</v>
      </c>
      <c r="S113" s="357">
        <f t="shared" si="4"/>
        <v>3038.0600000000049</v>
      </c>
      <c r="T113" s="359">
        <f t="shared" si="5"/>
        <v>7.9036286252432558E-2</v>
      </c>
      <c r="U113" s="357"/>
    </row>
    <row r="114" spans="1:21" x14ac:dyDescent="0.25">
      <c r="A114" s="357" t="s">
        <v>483</v>
      </c>
      <c r="B114" s="357" t="s">
        <v>822</v>
      </c>
      <c r="C114" s="357" t="s">
        <v>1230</v>
      </c>
      <c r="D114" s="357" t="s">
        <v>1742</v>
      </c>
      <c r="E114" s="357" t="s">
        <v>835</v>
      </c>
      <c r="F114" s="357">
        <v>4322111</v>
      </c>
      <c r="G114" s="357" t="s">
        <v>837</v>
      </c>
      <c r="H114" s="357">
        <v>432211104</v>
      </c>
      <c r="I114" s="357" t="s">
        <v>5068</v>
      </c>
      <c r="J114" s="357">
        <v>17483332</v>
      </c>
      <c r="K114" s="357">
        <v>100</v>
      </c>
      <c r="L114" s="357" t="s">
        <v>1077</v>
      </c>
      <c r="M114" s="357" t="s">
        <v>1078</v>
      </c>
      <c r="N114" s="357" t="s">
        <v>5025</v>
      </c>
      <c r="O114" s="358">
        <v>1</v>
      </c>
      <c r="P114" s="357">
        <v>82</v>
      </c>
      <c r="Q114" s="357">
        <v>41399.599999999999</v>
      </c>
      <c r="R114" s="357">
        <v>20939.75</v>
      </c>
      <c r="S114" s="357">
        <f t="shared" si="4"/>
        <v>20459.849999999999</v>
      </c>
      <c r="T114" s="359">
        <f t="shared" si="5"/>
        <v>0.49420405028067904</v>
      </c>
      <c r="U114" s="357"/>
    </row>
    <row r="115" spans="1:21" x14ac:dyDescent="0.25">
      <c r="A115" s="357" t="s">
        <v>483</v>
      </c>
      <c r="B115" s="357" t="s">
        <v>822</v>
      </c>
      <c r="C115" s="357" t="s">
        <v>1229</v>
      </c>
      <c r="D115" s="357" t="s">
        <v>1741</v>
      </c>
      <c r="E115" s="357" t="s">
        <v>1466</v>
      </c>
      <c r="F115" s="357">
        <v>4321211</v>
      </c>
      <c r="G115" s="357" t="s">
        <v>1343</v>
      </c>
      <c r="H115" s="357">
        <v>432121101</v>
      </c>
      <c r="I115" s="357" t="s">
        <v>2062</v>
      </c>
      <c r="J115" s="357">
        <v>662629</v>
      </c>
      <c r="K115" s="357">
        <v>100</v>
      </c>
      <c r="L115" s="357" t="s">
        <v>1077</v>
      </c>
      <c r="M115" s="357" t="s">
        <v>1078</v>
      </c>
      <c r="N115" s="357" t="s">
        <v>5025</v>
      </c>
      <c r="O115" s="358">
        <v>1</v>
      </c>
      <c r="P115" s="357">
        <v>38</v>
      </c>
      <c r="Q115" s="357">
        <v>35281.199999999997</v>
      </c>
      <c r="R115" s="357">
        <v>26419.8</v>
      </c>
      <c r="S115" s="357">
        <f t="shared" si="4"/>
        <v>8861.3999999999978</v>
      </c>
      <c r="T115" s="359">
        <f t="shared" si="5"/>
        <v>0.25116492636304882</v>
      </c>
      <c r="U115" s="357"/>
    </row>
    <row r="116" spans="1:21" x14ac:dyDescent="0.25">
      <c r="A116" s="357" t="s">
        <v>483</v>
      </c>
      <c r="B116" s="357" t="s">
        <v>822</v>
      </c>
      <c r="C116" s="357" t="s">
        <v>1230</v>
      </c>
      <c r="D116" s="357" t="s">
        <v>1742</v>
      </c>
      <c r="E116" s="357" t="s">
        <v>1473</v>
      </c>
      <c r="F116" s="357">
        <v>4322112</v>
      </c>
      <c r="G116" s="357" t="s">
        <v>838</v>
      </c>
      <c r="H116" s="357">
        <v>432211201</v>
      </c>
      <c r="I116" s="357" t="s">
        <v>5069</v>
      </c>
      <c r="J116" s="357">
        <v>17483486</v>
      </c>
      <c r="K116" s="357">
        <v>100</v>
      </c>
      <c r="L116" s="357" t="s">
        <v>1077</v>
      </c>
      <c r="M116" s="357" t="s">
        <v>1078</v>
      </c>
      <c r="N116" s="357" t="s">
        <v>5025</v>
      </c>
      <c r="O116" s="358">
        <v>1</v>
      </c>
      <c r="P116" s="357">
        <v>57</v>
      </c>
      <c r="Q116" s="357">
        <v>26213.199999999997</v>
      </c>
      <c r="R116" s="357">
        <v>13664.900000000001</v>
      </c>
      <c r="S116" s="357">
        <f t="shared" si="4"/>
        <v>12548.299999999996</v>
      </c>
      <c r="T116" s="359">
        <f t="shared" si="5"/>
        <v>0.47870157020127252</v>
      </c>
      <c r="U116" s="357"/>
    </row>
    <row r="117" spans="1:21" x14ac:dyDescent="0.25">
      <c r="A117" s="357" t="s">
        <v>483</v>
      </c>
      <c r="B117" s="357" t="s">
        <v>822</v>
      </c>
      <c r="C117" s="357" t="s">
        <v>1229</v>
      </c>
      <c r="D117" s="357" t="s">
        <v>1741</v>
      </c>
      <c r="E117" s="357" t="s">
        <v>1466</v>
      </c>
      <c r="F117" s="357">
        <v>4321211</v>
      </c>
      <c r="G117" s="357" t="s">
        <v>1343</v>
      </c>
      <c r="H117" s="357">
        <v>432121101</v>
      </c>
      <c r="I117" s="357" t="s">
        <v>2063</v>
      </c>
      <c r="J117" s="357">
        <v>662675</v>
      </c>
      <c r="K117" s="357">
        <v>100</v>
      </c>
      <c r="L117" s="357" t="s">
        <v>1077</v>
      </c>
      <c r="M117" s="357" t="s">
        <v>1078</v>
      </c>
      <c r="N117" s="357" t="s">
        <v>5025</v>
      </c>
      <c r="O117" s="358">
        <v>1</v>
      </c>
      <c r="P117" s="357">
        <v>47</v>
      </c>
      <c r="Q117" s="357">
        <v>39744.800000000003</v>
      </c>
      <c r="R117" s="357">
        <v>35504.07</v>
      </c>
      <c r="S117" s="357">
        <f t="shared" si="4"/>
        <v>4240.7300000000032</v>
      </c>
      <c r="T117" s="359">
        <f t="shared" si="5"/>
        <v>0.10669898955335044</v>
      </c>
      <c r="U117" s="357"/>
    </row>
    <row r="118" spans="1:21" x14ac:dyDescent="0.25">
      <c r="A118" s="357" t="s">
        <v>483</v>
      </c>
      <c r="B118" s="357" t="s">
        <v>822</v>
      </c>
      <c r="C118" s="357" t="s">
        <v>1229</v>
      </c>
      <c r="D118" s="357" t="s">
        <v>1741</v>
      </c>
      <c r="E118" s="357" t="s">
        <v>1466</v>
      </c>
      <c r="F118" s="357">
        <v>4321211</v>
      </c>
      <c r="G118" s="357" t="s">
        <v>1343</v>
      </c>
      <c r="H118" s="357">
        <v>432121101</v>
      </c>
      <c r="I118" s="357" t="s">
        <v>2064</v>
      </c>
      <c r="J118" s="357">
        <v>662891</v>
      </c>
      <c r="K118" s="357">
        <v>250</v>
      </c>
      <c r="L118" s="357" t="s">
        <v>1077</v>
      </c>
      <c r="M118" s="357" t="s">
        <v>1078</v>
      </c>
      <c r="N118" s="357" t="s">
        <v>5025</v>
      </c>
      <c r="O118" s="358">
        <v>1</v>
      </c>
      <c r="P118" s="357">
        <v>106</v>
      </c>
      <c r="Q118" s="357">
        <v>91762</v>
      </c>
      <c r="R118" s="357">
        <v>82235.11</v>
      </c>
      <c r="S118" s="357">
        <f t="shared" si="4"/>
        <v>9526.89</v>
      </c>
      <c r="T118" s="359">
        <f t="shared" si="5"/>
        <v>0.10382173448704256</v>
      </c>
      <c r="U118" s="357"/>
    </row>
    <row r="119" spans="1:21" x14ac:dyDescent="0.25">
      <c r="A119" s="357" t="s">
        <v>483</v>
      </c>
      <c r="B119" s="357" t="s">
        <v>822</v>
      </c>
      <c r="C119" s="357" t="s">
        <v>1229</v>
      </c>
      <c r="D119" s="357" t="s">
        <v>1741</v>
      </c>
      <c r="E119" s="357" t="s">
        <v>1466</v>
      </c>
      <c r="F119" s="357">
        <v>4321211</v>
      </c>
      <c r="G119" s="357" t="s">
        <v>1344</v>
      </c>
      <c r="H119" s="357">
        <v>432121104</v>
      </c>
      <c r="I119" s="357" t="s">
        <v>2065</v>
      </c>
      <c r="J119" s="357">
        <v>662967</v>
      </c>
      <c r="K119" s="357">
        <v>100</v>
      </c>
      <c r="L119" s="357" t="s">
        <v>1077</v>
      </c>
      <c r="M119" s="357" t="s">
        <v>1078</v>
      </c>
      <c r="N119" s="357" t="s">
        <v>5025</v>
      </c>
      <c r="O119" s="358">
        <v>1</v>
      </c>
      <c r="P119" s="357">
        <v>112</v>
      </c>
      <c r="Q119" s="357">
        <v>77865.2</v>
      </c>
      <c r="R119" s="357">
        <v>71200.59</v>
      </c>
      <c r="S119" s="357">
        <f t="shared" si="4"/>
        <v>6664.6100000000006</v>
      </c>
      <c r="T119" s="359">
        <f t="shared" si="5"/>
        <v>8.5591637856192504E-2</v>
      </c>
      <c r="U119" s="357"/>
    </row>
    <row r="120" spans="1:21" x14ac:dyDescent="0.25">
      <c r="A120" s="357" t="s">
        <v>483</v>
      </c>
      <c r="B120" s="357" t="s">
        <v>822</v>
      </c>
      <c r="C120" s="357" t="s">
        <v>1229</v>
      </c>
      <c r="D120" s="357" t="s">
        <v>1741</v>
      </c>
      <c r="E120" s="357" t="s">
        <v>1466</v>
      </c>
      <c r="F120" s="357">
        <v>4321211</v>
      </c>
      <c r="G120" s="357" t="s">
        <v>1344</v>
      </c>
      <c r="H120" s="357">
        <v>432121104</v>
      </c>
      <c r="I120" s="357" t="s">
        <v>2066</v>
      </c>
      <c r="J120" s="357">
        <v>662975</v>
      </c>
      <c r="K120" s="357">
        <v>100</v>
      </c>
      <c r="L120" s="357" t="s">
        <v>1077</v>
      </c>
      <c r="M120" s="357" t="s">
        <v>1078</v>
      </c>
      <c r="N120" s="357" t="s">
        <v>5025</v>
      </c>
      <c r="O120" s="358">
        <v>1</v>
      </c>
      <c r="P120" s="357">
        <v>41</v>
      </c>
      <c r="Q120" s="357">
        <v>28282.399999999998</v>
      </c>
      <c r="R120" s="357">
        <v>24639.23</v>
      </c>
      <c r="S120" s="357">
        <f t="shared" si="4"/>
        <v>3643.1699999999983</v>
      </c>
      <c r="T120" s="359">
        <f t="shared" si="5"/>
        <v>0.12881403275535311</v>
      </c>
      <c r="U120" s="357"/>
    </row>
    <row r="121" spans="1:21" x14ac:dyDescent="0.25">
      <c r="A121" s="357" t="s">
        <v>483</v>
      </c>
      <c r="B121" s="357" t="s">
        <v>822</v>
      </c>
      <c r="C121" s="357" t="s">
        <v>1229</v>
      </c>
      <c r="D121" s="357" t="s">
        <v>1741</v>
      </c>
      <c r="E121" s="357" t="s">
        <v>1466</v>
      </c>
      <c r="F121" s="357">
        <v>4321211</v>
      </c>
      <c r="G121" s="357" t="s">
        <v>1344</v>
      </c>
      <c r="H121" s="357">
        <v>432121104</v>
      </c>
      <c r="I121" s="357" t="s">
        <v>2067</v>
      </c>
      <c r="J121" s="357">
        <v>662977</v>
      </c>
      <c r="K121" s="357">
        <v>400</v>
      </c>
      <c r="L121" s="357" t="s">
        <v>1077</v>
      </c>
      <c r="M121" s="357" t="s">
        <v>1078</v>
      </c>
      <c r="N121" s="357" t="s">
        <v>5025</v>
      </c>
      <c r="O121" s="358">
        <v>1</v>
      </c>
      <c r="P121" s="357">
        <v>378</v>
      </c>
      <c r="Q121" s="357">
        <v>254196.80000000002</v>
      </c>
      <c r="R121" s="357">
        <v>238757.34000000003</v>
      </c>
      <c r="S121" s="357">
        <f t="shared" si="4"/>
        <v>15439.459999999992</v>
      </c>
      <c r="T121" s="359">
        <f t="shared" si="5"/>
        <v>6.0738215429934565E-2</v>
      </c>
      <c r="U121" s="357"/>
    </row>
    <row r="122" spans="1:21" x14ac:dyDescent="0.25">
      <c r="A122" s="357" t="s">
        <v>483</v>
      </c>
      <c r="B122" s="357" t="s">
        <v>822</v>
      </c>
      <c r="C122" s="357" t="s">
        <v>1229</v>
      </c>
      <c r="D122" s="357" t="s">
        <v>1741</v>
      </c>
      <c r="E122" s="357" t="s">
        <v>1466</v>
      </c>
      <c r="F122" s="357">
        <v>4321211</v>
      </c>
      <c r="G122" s="357" t="s">
        <v>1344</v>
      </c>
      <c r="H122" s="357">
        <v>432121104</v>
      </c>
      <c r="I122" s="357" t="s">
        <v>2068</v>
      </c>
      <c r="J122" s="357">
        <v>662983</v>
      </c>
      <c r="K122" s="357">
        <v>100</v>
      </c>
      <c r="L122" s="357" t="s">
        <v>1077</v>
      </c>
      <c r="M122" s="357" t="s">
        <v>1078</v>
      </c>
      <c r="N122" s="357" t="s">
        <v>5025</v>
      </c>
      <c r="O122" s="358">
        <v>1</v>
      </c>
      <c r="P122" s="357">
        <v>43</v>
      </c>
      <c r="Q122" s="357">
        <v>43636.800000000003</v>
      </c>
      <c r="R122" s="357">
        <v>30507.129999999997</v>
      </c>
      <c r="S122" s="357">
        <f t="shared" si="4"/>
        <v>13129.670000000006</v>
      </c>
      <c r="T122" s="359">
        <f t="shared" si="5"/>
        <v>0.30088526198071364</v>
      </c>
      <c r="U122" s="357"/>
    </row>
    <row r="123" spans="1:21" x14ac:dyDescent="0.25">
      <c r="A123" s="357" t="s">
        <v>483</v>
      </c>
      <c r="B123" s="357" t="s">
        <v>822</v>
      </c>
      <c r="C123" s="357" t="s">
        <v>1229</v>
      </c>
      <c r="D123" s="357" t="s">
        <v>1741</v>
      </c>
      <c r="E123" s="357" t="s">
        <v>1466</v>
      </c>
      <c r="F123" s="357">
        <v>4321211</v>
      </c>
      <c r="G123" s="357" t="s">
        <v>1344</v>
      </c>
      <c r="H123" s="357">
        <v>432121104</v>
      </c>
      <c r="I123" s="357" t="s">
        <v>2069</v>
      </c>
      <c r="J123" s="357">
        <v>662995</v>
      </c>
      <c r="K123" s="357">
        <v>250</v>
      </c>
      <c r="L123" s="357" t="s">
        <v>1077</v>
      </c>
      <c r="M123" s="357" t="s">
        <v>1078</v>
      </c>
      <c r="N123" s="357" t="s">
        <v>5025</v>
      </c>
      <c r="O123" s="358">
        <v>1</v>
      </c>
      <c r="P123" s="357">
        <v>152</v>
      </c>
      <c r="Q123" s="357">
        <v>123639.2</v>
      </c>
      <c r="R123" s="357">
        <v>116284.99</v>
      </c>
      <c r="S123" s="357">
        <f t="shared" si="4"/>
        <v>7354.2099999999919</v>
      </c>
      <c r="T123" s="359">
        <f t="shared" si="5"/>
        <v>5.9481216313272751E-2</v>
      </c>
      <c r="U123" s="357"/>
    </row>
    <row r="124" spans="1:21" x14ac:dyDescent="0.25">
      <c r="A124" s="357" t="s">
        <v>483</v>
      </c>
      <c r="B124" s="357" t="s">
        <v>822</v>
      </c>
      <c r="C124" s="357" t="s">
        <v>1229</v>
      </c>
      <c r="D124" s="357" t="s">
        <v>1741</v>
      </c>
      <c r="E124" s="357" t="s">
        <v>1466</v>
      </c>
      <c r="F124" s="357">
        <v>4321211</v>
      </c>
      <c r="G124" s="357" t="s">
        <v>1344</v>
      </c>
      <c r="H124" s="357">
        <v>432121104</v>
      </c>
      <c r="I124" s="357" t="s">
        <v>2070</v>
      </c>
      <c r="J124" s="357">
        <v>663015</v>
      </c>
      <c r="K124" s="357">
        <v>100</v>
      </c>
      <c r="L124" s="357" t="s">
        <v>1077</v>
      </c>
      <c r="M124" s="357" t="s">
        <v>1078</v>
      </c>
      <c r="N124" s="357" t="s">
        <v>5025</v>
      </c>
      <c r="O124" s="358">
        <v>1</v>
      </c>
      <c r="P124" s="357">
        <v>109</v>
      </c>
      <c r="Q124" s="357">
        <v>84971.6</v>
      </c>
      <c r="R124" s="357">
        <v>79963.13</v>
      </c>
      <c r="S124" s="357">
        <f t="shared" si="4"/>
        <v>5008.4700000000012</v>
      </c>
      <c r="T124" s="359">
        <f t="shared" si="5"/>
        <v>5.8942870323731703E-2</v>
      </c>
      <c r="U124" s="357"/>
    </row>
    <row r="125" spans="1:21" x14ac:dyDescent="0.25">
      <c r="A125" s="357" t="s">
        <v>483</v>
      </c>
      <c r="B125" s="357" t="s">
        <v>822</v>
      </c>
      <c r="C125" s="357" t="s">
        <v>1229</v>
      </c>
      <c r="D125" s="357" t="s">
        <v>1741</v>
      </c>
      <c r="E125" s="357" t="s">
        <v>1466</v>
      </c>
      <c r="F125" s="357">
        <v>4321211</v>
      </c>
      <c r="G125" s="357" t="s">
        <v>1344</v>
      </c>
      <c r="H125" s="357">
        <v>432121104</v>
      </c>
      <c r="I125" s="357" t="s">
        <v>2071</v>
      </c>
      <c r="J125" s="357">
        <v>663051</v>
      </c>
      <c r="K125" s="357">
        <v>100</v>
      </c>
      <c r="L125" s="357" t="s">
        <v>1077</v>
      </c>
      <c r="M125" s="357" t="s">
        <v>1078</v>
      </c>
      <c r="N125" s="357" t="s">
        <v>5025</v>
      </c>
      <c r="O125" s="358">
        <v>1</v>
      </c>
      <c r="P125" s="357">
        <v>88</v>
      </c>
      <c r="Q125" s="357">
        <v>77936.799999999988</v>
      </c>
      <c r="R125" s="357">
        <v>62950.91</v>
      </c>
      <c r="S125" s="357">
        <f t="shared" si="4"/>
        <v>14985.889999999985</v>
      </c>
      <c r="T125" s="359">
        <f t="shared" si="5"/>
        <v>0.19228259307541479</v>
      </c>
      <c r="U125" s="357"/>
    </row>
    <row r="126" spans="1:21" x14ac:dyDescent="0.25">
      <c r="A126" s="357" t="s">
        <v>483</v>
      </c>
      <c r="B126" s="357" t="s">
        <v>822</v>
      </c>
      <c r="C126" s="357" t="s">
        <v>1229</v>
      </c>
      <c r="D126" s="357" t="s">
        <v>1741</v>
      </c>
      <c r="E126" s="357" t="s">
        <v>1466</v>
      </c>
      <c r="F126" s="357">
        <v>4321211</v>
      </c>
      <c r="G126" s="357" t="s">
        <v>831</v>
      </c>
      <c r="H126" s="357">
        <v>432121105</v>
      </c>
      <c r="I126" s="357" t="s">
        <v>2072</v>
      </c>
      <c r="J126" s="357">
        <v>663087</v>
      </c>
      <c r="K126" s="357">
        <v>100</v>
      </c>
      <c r="L126" s="357" t="s">
        <v>1077</v>
      </c>
      <c r="M126" s="357" t="s">
        <v>1078</v>
      </c>
      <c r="N126" s="357" t="s">
        <v>5025</v>
      </c>
      <c r="O126" s="358">
        <v>1</v>
      </c>
      <c r="P126" s="357">
        <v>106</v>
      </c>
      <c r="Q126" s="357">
        <v>94411.6</v>
      </c>
      <c r="R126" s="357">
        <v>81619.360000000001</v>
      </c>
      <c r="S126" s="357">
        <f t="shared" si="4"/>
        <v>12792.240000000005</v>
      </c>
      <c r="T126" s="359">
        <f t="shared" si="5"/>
        <v>0.13549436721758773</v>
      </c>
      <c r="U126" s="357"/>
    </row>
    <row r="127" spans="1:21" x14ac:dyDescent="0.25">
      <c r="A127" s="357" t="s">
        <v>483</v>
      </c>
      <c r="B127" s="357" t="s">
        <v>822</v>
      </c>
      <c r="C127" s="357" t="s">
        <v>1229</v>
      </c>
      <c r="D127" s="357" t="s">
        <v>1741</v>
      </c>
      <c r="E127" s="357" t="s">
        <v>1466</v>
      </c>
      <c r="F127" s="357">
        <v>4321211</v>
      </c>
      <c r="G127" s="357" t="s">
        <v>831</v>
      </c>
      <c r="H127" s="357">
        <v>432121105</v>
      </c>
      <c r="I127" s="357" t="s">
        <v>2073</v>
      </c>
      <c r="J127" s="357">
        <v>663091</v>
      </c>
      <c r="K127" s="357">
        <v>100</v>
      </c>
      <c r="L127" s="357" t="s">
        <v>1077</v>
      </c>
      <c r="M127" s="357" t="s">
        <v>1078</v>
      </c>
      <c r="N127" s="357" t="s">
        <v>5025</v>
      </c>
      <c r="O127" s="358">
        <v>1</v>
      </c>
      <c r="P127" s="357">
        <v>81</v>
      </c>
      <c r="Q127" s="357">
        <v>87373.200000000012</v>
      </c>
      <c r="R127" s="357">
        <v>69231.06</v>
      </c>
      <c r="S127" s="357">
        <f t="shared" si="4"/>
        <v>18142.140000000014</v>
      </c>
      <c r="T127" s="359">
        <f t="shared" si="5"/>
        <v>0.20763964236173119</v>
      </c>
      <c r="U127" s="357"/>
    </row>
    <row r="128" spans="1:21" x14ac:dyDescent="0.25">
      <c r="A128" s="357" t="s">
        <v>483</v>
      </c>
      <c r="B128" s="357" t="s">
        <v>822</v>
      </c>
      <c r="C128" s="357" t="s">
        <v>1229</v>
      </c>
      <c r="D128" s="357" t="s">
        <v>1741</v>
      </c>
      <c r="E128" s="357" t="s">
        <v>1466</v>
      </c>
      <c r="F128" s="357">
        <v>4321211</v>
      </c>
      <c r="G128" s="357" t="s">
        <v>831</v>
      </c>
      <c r="H128" s="357">
        <v>432121105</v>
      </c>
      <c r="I128" s="357" t="s">
        <v>2074</v>
      </c>
      <c r="J128" s="357">
        <v>663099</v>
      </c>
      <c r="K128" s="357">
        <v>200</v>
      </c>
      <c r="L128" s="357" t="s">
        <v>1077</v>
      </c>
      <c r="M128" s="357" t="s">
        <v>1078</v>
      </c>
      <c r="N128" s="357" t="s">
        <v>5025</v>
      </c>
      <c r="O128" s="358">
        <v>1</v>
      </c>
      <c r="P128" s="357">
        <v>126</v>
      </c>
      <c r="Q128" s="357">
        <v>130700.4</v>
      </c>
      <c r="R128" s="357">
        <v>92094.65</v>
      </c>
      <c r="S128" s="357">
        <f t="shared" si="4"/>
        <v>38605.75</v>
      </c>
      <c r="T128" s="359">
        <f t="shared" si="5"/>
        <v>0.29537591315711353</v>
      </c>
      <c r="U128" s="357"/>
    </row>
    <row r="129" spans="1:21" x14ac:dyDescent="0.25">
      <c r="A129" s="357" t="s">
        <v>483</v>
      </c>
      <c r="B129" s="357" t="s">
        <v>822</v>
      </c>
      <c r="C129" s="357" t="s">
        <v>1229</v>
      </c>
      <c r="D129" s="357" t="s">
        <v>1741</v>
      </c>
      <c r="E129" s="357" t="s">
        <v>1466</v>
      </c>
      <c r="F129" s="357">
        <v>4321211</v>
      </c>
      <c r="G129" s="357" t="s">
        <v>831</v>
      </c>
      <c r="H129" s="357">
        <v>432121105</v>
      </c>
      <c r="I129" s="357" t="s">
        <v>2075</v>
      </c>
      <c r="J129" s="357">
        <v>663117</v>
      </c>
      <c r="K129" s="357">
        <v>100</v>
      </c>
      <c r="L129" s="357" t="s">
        <v>1077</v>
      </c>
      <c r="M129" s="357" t="s">
        <v>1078</v>
      </c>
      <c r="N129" s="357" t="s">
        <v>5025</v>
      </c>
      <c r="O129" s="358">
        <v>1</v>
      </c>
      <c r="P129" s="357">
        <v>44</v>
      </c>
      <c r="Q129" s="357">
        <v>54220.800000000003</v>
      </c>
      <c r="R129" s="357">
        <v>35928.649999999994</v>
      </c>
      <c r="S129" s="357">
        <f t="shared" si="4"/>
        <v>18292.150000000009</v>
      </c>
      <c r="T129" s="359">
        <f t="shared" si="5"/>
        <v>0.33736407430358845</v>
      </c>
      <c r="U129" s="357"/>
    </row>
    <row r="130" spans="1:21" x14ac:dyDescent="0.25">
      <c r="A130" s="357" t="s">
        <v>483</v>
      </c>
      <c r="B130" s="357" t="s">
        <v>822</v>
      </c>
      <c r="C130" s="357" t="s">
        <v>1229</v>
      </c>
      <c r="D130" s="357" t="s">
        <v>1741</v>
      </c>
      <c r="E130" s="357" t="s">
        <v>1466</v>
      </c>
      <c r="F130" s="357">
        <v>4321211</v>
      </c>
      <c r="G130" s="357" t="s">
        <v>831</v>
      </c>
      <c r="H130" s="357">
        <v>432121105</v>
      </c>
      <c r="I130" s="357" t="s">
        <v>2076</v>
      </c>
      <c r="J130" s="357">
        <v>663119</v>
      </c>
      <c r="K130" s="357">
        <v>100</v>
      </c>
      <c r="L130" s="357" t="s">
        <v>1077</v>
      </c>
      <c r="M130" s="357" t="s">
        <v>1078</v>
      </c>
      <c r="N130" s="357" t="s">
        <v>5025</v>
      </c>
      <c r="O130" s="358">
        <v>1</v>
      </c>
      <c r="P130" s="357">
        <v>57</v>
      </c>
      <c r="Q130" s="357">
        <v>39368</v>
      </c>
      <c r="R130" s="357">
        <v>30119.49</v>
      </c>
      <c r="S130" s="357">
        <f t="shared" si="4"/>
        <v>9248.5099999999984</v>
      </c>
      <c r="T130" s="359">
        <f t="shared" si="5"/>
        <v>0.23492455801666323</v>
      </c>
      <c r="U130" s="357"/>
    </row>
    <row r="131" spans="1:21" x14ac:dyDescent="0.25">
      <c r="A131" s="357" t="s">
        <v>483</v>
      </c>
      <c r="B131" s="357" t="s">
        <v>822</v>
      </c>
      <c r="C131" s="357" t="s">
        <v>1229</v>
      </c>
      <c r="D131" s="357" t="s">
        <v>1741</v>
      </c>
      <c r="E131" s="357" t="s">
        <v>1466</v>
      </c>
      <c r="F131" s="357">
        <v>4321211</v>
      </c>
      <c r="G131" s="357" t="s">
        <v>831</v>
      </c>
      <c r="H131" s="357">
        <v>432121105</v>
      </c>
      <c r="I131" s="357" t="s">
        <v>2077</v>
      </c>
      <c r="J131" s="357">
        <v>663121</v>
      </c>
      <c r="K131" s="357">
        <v>100</v>
      </c>
      <c r="L131" s="357" t="s">
        <v>1077</v>
      </c>
      <c r="M131" s="357" t="s">
        <v>1078</v>
      </c>
      <c r="N131" s="357" t="s">
        <v>5025</v>
      </c>
      <c r="O131" s="358">
        <v>1</v>
      </c>
      <c r="P131" s="357">
        <v>100</v>
      </c>
      <c r="Q131" s="357">
        <v>82338.8</v>
      </c>
      <c r="R131" s="357">
        <v>68856.959999999992</v>
      </c>
      <c r="S131" s="357">
        <f t="shared" si="4"/>
        <v>13481.840000000011</v>
      </c>
      <c r="T131" s="359">
        <f t="shared" si="5"/>
        <v>0.16373617298284662</v>
      </c>
      <c r="U131" s="357"/>
    </row>
    <row r="132" spans="1:21" x14ac:dyDescent="0.25">
      <c r="A132" s="357" t="s">
        <v>483</v>
      </c>
      <c r="B132" s="357" t="s">
        <v>822</v>
      </c>
      <c r="C132" s="357" t="s">
        <v>1229</v>
      </c>
      <c r="D132" s="357" t="s">
        <v>1741</v>
      </c>
      <c r="E132" s="357" t="s">
        <v>1466</v>
      </c>
      <c r="F132" s="357">
        <v>4321211</v>
      </c>
      <c r="G132" s="357" t="s">
        <v>892</v>
      </c>
      <c r="H132" s="357">
        <v>432121106</v>
      </c>
      <c r="I132" s="357" t="s">
        <v>2078</v>
      </c>
      <c r="J132" s="357">
        <v>663149</v>
      </c>
      <c r="K132" s="357">
        <v>500</v>
      </c>
      <c r="L132" s="357" t="s">
        <v>1077</v>
      </c>
      <c r="M132" s="357" t="s">
        <v>1078</v>
      </c>
      <c r="N132" s="357" t="s">
        <v>5025</v>
      </c>
      <c r="O132" s="358">
        <v>1</v>
      </c>
      <c r="P132" s="357">
        <v>38</v>
      </c>
      <c r="Q132" s="357">
        <v>86142.399999999994</v>
      </c>
      <c r="R132" s="357">
        <v>58441.02</v>
      </c>
      <c r="S132" s="357">
        <f t="shared" si="4"/>
        <v>27701.379999999997</v>
      </c>
      <c r="T132" s="359">
        <f t="shared" si="5"/>
        <v>0.32157659874811939</v>
      </c>
      <c r="U132" s="357"/>
    </row>
    <row r="133" spans="1:21" x14ac:dyDescent="0.25">
      <c r="A133" s="357" t="s">
        <v>483</v>
      </c>
      <c r="B133" s="357" t="s">
        <v>822</v>
      </c>
      <c r="C133" s="357" t="s">
        <v>1229</v>
      </c>
      <c r="D133" s="357" t="s">
        <v>1741</v>
      </c>
      <c r="E133" s="357" t="s">
        <v>1466</v>
      </c>
      <c r="F133" s="357">
        <v>4321211</v>
      </c>
      <c r="G133" s="357" t="s">
        <v>892</v>
      </c>
      <c r="H133" s="357">
        <v>432121106</v>
      </c>
      <c r="I133" s="357" t="s">
        <v>2079</v>
      </c>
      <c r="J133" s="357">
        <v>663157</v>
      </c>
      <c r="K133" s="357">
        <v>200</v>
      </c>
      <c r="L133" s="357" t="s">
        <v>1077</v>
      </c>
      <c r="M133" s="357" t="s">
        <v>1078</v>
      </c>
      <c r="N133" s="357" t="s">
        <v>5025</v>
      </c>
      <c r="O133" s="358">
        <v>1</v>
      </c>
      <c r="P133" s="357">
        <v>11</v>
      </c>
      <c r="Q133" s="357">
        <v>82972.800000000003</v>
      </c>
      <c r="R133" s="357">
        <v>63459.95</v>
      </c>
      <c r="S133" s="357">
        <f t="shared" si="4"/>
        <v>19512.850000000006</v>
      </c>
      <c r="T133" s="359">
        <f t="shared" si="5"/>
        <v>0.23517164661190179</v>
      </c>
      <c r="U133" s="357"/>
    </row>
    <row r="134" spans="1:21" x14ac:dyDescent="0.25">
      <c r="A134" s="357" t="s">
        <v>483</v>
      </c>
      <c r="B134" s="357" t="s">
        <v>822</v>
      </c>
      <c r="C134" s="357" t="s">
        <v>1230</v>
      </c>
      <c r="D134" s="357" t="s">
        <v>1742</v>
      </c>
      <c r="E134" s="357" t="s">
        <v>835</v>
      </c>
      <c r="F134" s="357">
        <v>4322111</v>
      </c>
      <c r="G134" s="357" t="s">
        <v>837</v>
      </c>
      <c r="H134" s="357">
        <v>432211104</v>
      </c>
      <c r="I134" s="357" t="s">
        <v>2158</v>
      </c>
      <c r="J134" s="357">
        <v>18761407</v>
      </c>
      <c r="K134" s="357">
        <v>100</v>
      </c>
      <c r="L134" s="357" t="s">
        <v>1077</v>
      </c>
      <c r="M134" s="357" t="s">
        <v>1078</v>
      </c>
      <c r="N134" s="357" t="s">
        <v>5025</v>
      </c>
      <c r="O134" s="358">
        <v>1</v>
      </c>
      <c r="P134" s="357">
        <v>46</v>
      </c>
      <c r="Q134" s="357">
        <v>45806.799999999996</v>
      </c>
      <c r="R134" s="357">
        <v>23209.22</v>
      </c>
      <c r="S134" s="357">
        <f t="shared" si="4"/>
        <v>22597.579999999994</v>
      </c>
      <c r="T134" s="359">
        <f t="shared" si="5"/>
        <v>0.493323698664827</v>
      </c>
      <c r="U134" s="357"/>
    </row>
    <row r="135" spans="1:21" x14ac:dyDescent="0.25">
      <c r="A135" s="357" t="s">
        <v>483</v>
      </c>
      <c r="B135" s="357" t="s">
        <v>822</v>
      </c>
      <c r="C135" s="357" t="s">
        <v>1229</v>
      </c>
      <c r="D135" s="357" t="s">
        <v>1740</v>
      </c>
      <c r="E135" s="357" t="s">
        <v>1458</v>
      </c>
      <c r="F135" s="357">
        <v>4321115</v>
      </c>
      <c r="G135" s="357" t="s">
        <v>1459</v>
      </c>
      <c r="H135" s="357">
        <v>432111502</v>
      </c>
      <c r="I135" s="357" t="s">
        <v>2080</v>
      </c>
      <c r="J135" s="357">
        <v>895209</v>
      </c>
      <c r="K135" s="357">
        <v>250</v>
      </c>
      <c r="L135" s="357" t="s">
        <v>1077</v>
      </c>
      <c r="M135" s="357" t="s">
        <v>1078</v>
      </c>
      <c r="N135" s="357" t="s">
        <v>5025</v>
      </c>
      <c r="O135" s="358">
        <v>1</v>
      </c>
      <c r="P135" s="357">
        <v>171</v>
      </c>
      <c r="Q135" s="357">
        <v>92550.399999999994</v>
      </c>
      <c r="R135" s="357">
        <v>78475.8</v>
      </c>
      <c r="S135" s="357">
        <f t="shared" si="4"/>
        <v>14074.599999999991</v>
      </c>
      <c r="T135" s="359">
        <f t="shared" si="5"/>
        <v>0.15207497752575885</v>
      </c>
      <c r="U135" s="357"/>
    </row>
    <row r="136" spans="1:21" x14ac:dyDescent="0.25">
      <c r="A136" s="357" t="s">
        <v>483</v>
      </c>
      <c r="B136" s="357" t="s">
        <v>822</v>
      </c>
      <c r="C136" s="357" t="s">
        <v>1229</v>
      </c>
      <c r="D136" s="357" t="s">
        <v>1740</v>
      </c>
      <c r="E136" s="357" t="s">
        <v>1458</v>
      </c>
      <c r="F136" s="357">
        <v>4321115</v>
      </c>
      <c r="G136" s="357" t="s">
        <v>1337</v>
      </c>
      <c r="H136" s="357">
        <v>432111501</v>
      </c>
      <c r="I136" s="357" t="s">
        <v>2081</v>
      </c>
      <c r="J136" s="357">
        <v>895288</v>
      </c>
      <c r="K136" s="357">
        <v>100</v>
      </c>
      <c r="L136" s="357" t="s">
        <v>1077</v>
      </c>
      <c r="M136" s="357" t="s">
        <v>1078</v>
      </c>
      <c r="N136" s="357" t="s">
        <v>5025</v>
      </c>
      <c r="O136" s="358">
        <v>1</v>
      </c>
      <c r="P136" s="357">
        <v>33</v>
      </c>
      <c r="Q136" s="357">
        <v>70492</v>
      </c>
      <c r="R136" s="357">
        <v>52512.359999999993</v>
      </c>
      <c r="S136" s="357">
        <f t="shared" si="4"/>
        <v>17979.640000000007</v>
      </c>
      <c r="T136" s="359">
        <f t="shared" si="5"/>
        <v>0.2550592975089373</v>
      </c>
      <c r="U136" s="357"/>
    </row>
    <row r="137" spans="1:21" x14ac:dyDescent="0.25">
      <c r="A137" s="357" t="s">
        <v>483</v>
      </c>
      <c r="B137" s="357" t="s">
        <v>822</v>
      </c>
      <c r="C137" s="357" t="s">
        <v>1230</v>
      </c>
      <c r="D137" s="357" t="s">
        <v>1742</v>
      </c>
      <c r="E137" s="357" t="s">
        <v>835</v>
      </c>
      <c r="F137" s="357">
        <v>4322111</v>
      </c>
      <c r="G137" s="357" t="s">
        <v>837</v>
      </c>
      <c r="H137" s="357">
        <v>432211104</v>
      </c>
      <c r="I137" s="357" t="s">
        <v>5070</v>
      </c>
      <c r="J137" s="357">
        <v>18761483</v>
      </c>
      <c r="K137" s="357">
        <v>100</v>
      </c>
      <c r="L137" s="357" t="s">
        <v>1077</v>
      </c>
      <c r="M137" s="357" t="s">
        <v>1078</v>
      </c>
      <c r="N137" s="357" t="s">
        <v>5025</v>
      </c>
      <c r="O137" s="358">
        <v>1</v>
      </c>
      <c r="P137" s="357">
        <v>73</v>
      </c>
      <c r="Q137" s="357">
        <v>40503.599999999999</v>
      </c>
      <c r="R137" s="357">
        <v>20296.14</v>
      </c>
      <c r="S137" s="357">
        <f t="shared" si="4"/>
        <v>20207.46</v>
      </c>
      <c r="T137" s="359">
        <f t="shared" si="5"/>
        <v>0.49890528249340799</v>
      </c>
      <c r="U137" s="357"/>
    </row>
    <row r="138" spans="1:21" x14ac:dyDescent="0.25">
      <c r="A138" s="357" t="s">
        <v>483</v>
      </c>
      <c r="B138" s="357" t="s">
        <v>822</v>
      </c>
      <c r="C138" s="357" t="s">
        <v>1229</v>
      </c>
      <c r="D138" s="357" t="s">
        <v>1740</v>
      </c>
      <c r="E138" s="357" t="s">
        <v>1461</v>
      </c>
      <c r="F138" s="357">
        <v>4321136</v>
      </c>
      <c r="G138" s="357" t="s">
        <v>1462</v>
      </c>
      <c r="H138" s="357">
        <v>432113602</v>
      </c>
      <c r="I138" s="357" t="s">
        <v>2082</v>
      </c>
      <c r="J138" s="357">
        <v>895356</v>
      </c>
      <c r="K138" s="357">
        <v>100</v>
      </c>
      <c r="L138" s="357" t="s">
        <v>1077</v>
      </c>
      <c r="M138" s="357" t="s">
        <v>1078</v>
      </c>
      <c r="N138" s="357" t="s">
        <v>5025</v>
      </c>
      <c r="O138" s="358">
        <v>1</v>
      </c>
      <c r="P138" s="357">
        <v>82</v>
      </c>
      <c r="Q138" s="357">
        <v>79644.799999999988</v>
      </c>
      <c r="R138" s="357">
        <v>74284.67</v>
      </c>
      <c r="S138" s="357">
        <f t="shared" si="4"/>
        <v>5360.1299999999901</v>
      </c>
      <c r="T138" s="359">
        <f t="shared" si="5"/>
        <v>6.7300438948933144E-2</v>
      </c>
      <c r="U138" s="357"/>
    </row>
    <row r="139" spans="1:21" x14ac:dyDescent="0.25">
      <c r="A139" s="357" t="s">
        <v>483</v>
      </c>
      <c r="B139" s="357" t="s">
        <v>822</v>
      </c>
      <c r="C139" s="357" t="s">
        <v>1229</v>
      </c>
      <c r="D139" s="357" t="s">
        <v>1740</v>
      </c>
      <c r="E139" s="357" t="s">
        <v>1460</v>
      </c>
      <c r="F139" s="357">
        <v>4321122</v>
      </c>
      <c r="G139" s="357" t="s">
        <v>1108</v>
      </c>
      <c r="H139" s="357">
        <v>432112202</v>
      </c>
      <c r="I139" s="357" t="s">
        <v>2083</v>
      </c>
      <c r="J139" s="357">
        <v>895454</v>
      </c>
      <c r="K139" s="357">
        <v>500</v>
      </c>
      <c r="L139" s="357" t="s">
        <v>1077</v>
      </c>
      <c r="M139" s="357" t="s">
        <v>1078</v>
      </c>
      <c r="N139" s="357" t="s">
        <v>5025</v>
      </c>
      <c r="O139" s="358">
        <v>1</v>
      </c>
      <c r="P139" s="357">
        <v>199</v>
      </c>
      <c r="Q139" s="357">
        <v>239960</v>
      </c>
      <c r="R139" s="357">
        <v>132550.88</v>
      </c>
      <c r="S139" s="357">
        <f t="shared" si="4"/>
        <v>107409.12</v>
      </c>
      <c r="T139" s="359">
        <f t="shared" si="5"/>
        <v>0.44761260210035003</v>
      </c>
      <c r="U139" s="357"/>
    </row>
    <row r="140" spans="1:21" x14ac:dyDescent="0.25">
      <c r="A140" s="357" t="s">
        <v>483</v>
      </c>
      <c r="B140" s="357" t="s">
        <v>822</v>
      </c>
      <c r="C140" s="357" t="s">
        <v>1229</v>
      </c>
      <c r="D140" s="357" t="s">
        <v>1741</v>
      </c>
      <c r="E140" s="357" t="s">
        <v>1466</v>
      </c>
      <c r="F140" s="357">
        <v>4321211</v>
      </c>
      <c r="G140" s="357" t="s">
        <v>1342</v>
      </c>
      <c r="H140" s="357">
        <v>432121103</v>
      </c>
      <c r="I140" s="357" t="s">
        <v>2084</v>
      </c>
      <c r="J140" s="357">
        <v>895456</v>
      </c>
      <c r="K140" s="357">
        <v>100</v>
      </c>
      <c r="L140" s="357" t="s">
        <v>1077</v>
      </c>
      <c r="M140" s="357" t="s">
        <v>1078</v>
      </c>
      <c r="N140" s="357" t="s">
        <v>5025</v>
      </c>
      <c r="O140" s="358">
        <v>1</v>
      </c>
      <c r="P140" s="357">
        <v>99</v>
      </c>
      <c r="Q140" s="357">
        <v>75468.800000000003</v>
      </c>
      <c r="R140" s="357">
        <v>59885.77</v>
      </c>
      <c r="S140" s="357">
        <f t="shared" si="4"/>
        <v>15583.030000000006</v>
      </c>
      <c r="T140" s="359">
        <f t="shared" si="5"/>
        <v>0.20648307645013575</v>
      </c>
      <c r="U140" s="357"/>
    </row>
    <row r="141" spans="1:21" x14ac:dyDescent="0.25">
      <c r="A141" s="357" t="s">
        <v>483</v>
      </c>
      <c r="B141" s="357" t="s">
        <v>822</v>
      </c>
      <c r="C141" s="357" t="s">
        <v>1229</v>
      </c>
      <c r="D141" s="357" t="s">
        <v>1741</v>
      </c>
      <c r="E141" s="357" t="s">
        <v>1466</v>
      </c>
      <c r="F141" s="357">
        <v>4321211</v>
      </c>
      <c r="G141" s="357" t="s">
        <v>1342</v>
      </c>
      <c r="H141" s="357">
        <v>432121103</v>
      </c>
      <c r="I141" s="357" t="s">
        <v>2085</v>
      </c>
      <c r="J141" s="357">
        <v>895462</v>
      </c>
      <c r="K141" s="357">
        <v>250</v>
      </c>
      <c r="L141" s="357" t="s">
        <v>1077</v>
      </c>
      <c r="M141" s="357" t="s">
        <v>1078</v>
      </c>
      <c r="N141" s="357" t="s">
        <v>5025</v>
      </c>
      <c r="O141" s="358">
        <v>1</v>
      </c>
      <c r="P141" s="357">
        <v>110</v>
      </c>
      <c r="Q141" s="357">
        <v>107412.4</v>
      </c>
      <c r="R141" s="357">
        <v>84697.15</v>
      </c>
      <c r="S141" s="357">
        <f t="shared" si="4"/>
        <v>22715.25</v>
      </c>
      <c r="T141" s="359">
        <f t="shared" si="5"/>
        <v>0.21147698031139794</v>
      </c>
      <c r="U141" s="357"/>
    </row>
    <row r="142" spans="1:21" x14ac:dyDescent="0.25">
      <c r="A142" s="357" t="s">
        <v>483</v>
      </c>
      <c r="B142" s="357" t="s">
        <v>822</v>
      </c>
      <c r="C142" s="357" t="s">
        <v>1229</v>
      </c>
      <c r="D142" s="357" t="s">
        <v>1741</v>
      </c>
      <c r="E142" s="357" t="s">
        <v>1469</v>
      </c>
      <c r="F142" s="357">
        <v>4321232</v>
      </c>
      <c r="G142" s="357" t="s">
        <v>1798</v>
      </c>
      <c r="H142" s="357">
        <v>432123201</v>
      </c>
      <c r="I142" s="357" t="s">
        <v>2086</v>
      </c>
      <c r="J142" s="357">
        <v>374394</v>
      </c>
      <c r="K142" s="357">
        <v>100</v>
      </c>
      <c r="L142" s="357" t="s">
        <v>1077</v>
      </c>
      <c r="M142" s="357" t="s">
        <v>1078</v>
      </c>
      <c r="N142" s="357" t="s">
        <v>5025</v>
      </c>
      <c r="O142" s="358">
        <v>1</v>
      </c>
      <c r="P142" s="357">
        <v>15</v>
      </c>
      <c r="Q142" s="357">
        <v>9688.7999999999993</v>
      </c>
      <c r="R142" s="357">
        <v>8321.880000000001</v>
      </c>
      <c r="S142" s="357">
        <f t="shared" si="4"/>
        <v>1366.9199999999983</v>
      </c>
      <c r="T142" s="359">
        <f t="shared" si="5"/>
        <v>0.14108248699529335</v>
      </c>
      <c r="U142" s="357"/>
    </row>
    <row r="143" spans="1:21" x14ac:dyDescent="0.25">
      <c r="A143" s="357" t="s">
        <v>483</v>
      </c>
      <c r="B143" s="357" t="s">
        <v>822</v>
      </c>
      <c r="C143" s="357" t="s">
        <v>1229</v>
      </c>
      <c r="D143" s="357" t="s">
        <v>1741</v>
      </c>
      <c r="E143" s="357" t="s">
        <v>1469</v>
      </c>
      <c r="F143" s="357">
        <v>4321232</v>
      </c>
      <c r="G143" s="357" t="s">
        <v>1340</v>
      </c>
      <c r="H143" s="357">
        <v>432123203</v>
      </c>
      <c r="I143" s="357" t="s">
        <v>2087</v>
      </c>
      <c r="J143" s="357">
        <v>374462</v>
      </c>
      <c r="K143" s="357">
        <v>100</v>
      </c>
      <c r="L143" s="357" t="s">
        <v>1077</v>
      </c>
      <c r="M143" s="357" t="s">
        <v>1078</v>
      </c>
      <c r="N143" s="357" t="s">
        <v>5025</v>
      </c>
      <c r="O143" s="358">
        <v>1</v>
      </c>
      <c r="P143" s="357">
        <v>51</v>
      </c>
      <c r="Q143" s="357">
        <v>25511.599999999999</v>
      </c>
      <c r="R143" s="357">
        <v>20056.18</v>
      </c>
      <c r="S143" s="357">
        <f t="shared" si="4"/>
        <v>5455.4199999999983</v>
      </c>
      <c r="T143" s="359">
        <f t="shared" si="5"/>
        <v>0.21384076263346863</v>
      </c>
      <c r="U143" s="357"/>
    </row>
    <row r="144" spans="1:21" x14ac:dyDescent="0.25">
      <c r="A144" s="357" t="s">
        <v>483</v>
      </c>
      <c r="B144" s="357" t="s">
        <v>822</v>
      </c>
      <c r="C144" s="357" t="s">
        <v>1229</v>
      </c>
      <c r="D144" s="357" t="s">
        <v>1741</v>
      </c>
      <c r="E144" s="357" t="s">
        <v>1469</v>
      </c>
      <c r="F144" s="357">
        <v>4321232</v>
      </c>
      <c r="G144" s="357" t="s">
        <v>1340</v>
      </c>
      <c r="H144" s="357">
        <v>432123203</v>
      </c>
      <c r="I144" s="357" t="s">
        <v>2088</v>
      </c>
      <c r="J144" s="357">
        <v>374470</v>
      </c>
      <c r="K144" s="357">
        <v>100</v>
      </c>
      <c r="L144" s="357" t="s">
        <v>1077</v>
      </c>
      <c r="M144" s="357" t="s">
        <v>1078</v>
      </c>
      <c r="N144" s="357" t="s">
        <v>5025</v>
      </c>
      <c r="O144" s="358">
        <v>1</v>
      </c>
      <c r="P144" s="357">
        <v>47</v>
      </c>
      <c r="Q144" s="357">
        <v>37360.800000000003</v>
      </c>
      <c r="R144" s="357">
        <v>21170.639999999999</v>
      </c>
      <c r="S144" s="357">
        <f t="shared" si="4"/>
        <v>16190.160000000003</v>
      </c>
      <c r="T144" s="359">
        <f t="shared" si="5"/>
        <v>0.433346181023961</v>
      </c>
      <c r="U144" s="357"/>
    </row>
    <row r="145" spans="1:21" x14ac:dyDescent="0.25">
      <c r="A145" s="357" t="s">
        <v>483</v>
      </c>
      <c r="B145" s="357" t="s">
        <v>822</v>
      </c>
      <c r="C145" s="357" t="s">
        <v>1229</v>
      </c>
      <c r="D145" s="357" t="s">
        <v>1741</v>
      </c>
      <c r="E145" s="357" t="s">
        <v>1469</v>
      </c>
      <c r="F145" s="357">
        <v>4321232</v>
      </c>
      <c r="G145" s="357" t="s">
        <v>1340</v>
      </c>
      <c r="H145" s="357">
        <v>432123203</v>
      </c>
      <c r="I145" s="357" t="s">
        <v>2089</v>
      </c>
      <c r="J145" s="357">
        <v>374472</v>
      </c>
      <c r="K145" s="357">
        <v>100</v>
      </c>
      <c r="L145" s="357" t="s">
        <v>1077</v>
      </c>
      <c r="M145" s="357" t="s">
        <v>1078</v>
      </c>
      <c r="N145" s="357" t="s">
        <v>5025</v>
      </c>
      <c r="O145" s="358">
        <v>1</v>
      </c>
      <c r="P145" s="357">
        <v>74</v>
      </c>
      <c r="Q145" s="357">
        <v>52652</v>
      </c>
      <c r="R145" s="357">
        <v>36663.589999999997</v>
      </c>
      <c r="S145" s="357">
        <f t="shared" si="4"/>
        <v>15988.410000000003</v>
      </c>
      <c r="T145" s="359">
        <f t="shared" si="5"/>
        <v>0.30366196915596755</v>
      </c>
      <c r="U145" s="357"/>
    </row>
    <row r="146" spans="1:21" x14ac:dyDescent="0.25">
      <c r="A146" s="357" t="s">
        <v>483</v>
      </c>
      <c r="B146" s="357" t="s">
        <v>822</v>
      </c>
      <c r="C146" s="357" t="s">
        <v>1229</v>
      </c>
      <c r="D146" s="357" t="s">
        <v>1741</v>
      </c>
      <c r="E146" s="357" t="s">
        <v>1469</v>
      </c>
      <c r="F146" s="357">
        <v>4321232</v>
      </c>
      <c r="G146" s="357" t="s">
        <v>1340</v>
      </c>
      <c r="H146" s="357">
        <v>432123203</v>
      </c>
      <c r="I146" s="357" t="s">
        <v>2090</v>
      </c>
      <c r="J146" s="357">
        <v>374512</v>
      </c>
      <c r="K146" s="357">
        <v>100</v>
      </c>
      <c r="L146" s="357" t="s">
        <v>1077</v>
      </c>
      <c r="M146" s="357" t="s">
        <v>1078</v>
      </c>
      <c r="N146" s="357" t="s">
        <v>5025</v>
      </c>
      <c r="O146" s="358">
        <v>1</v>
      </c>
      <c r="P146" s="357">
        <v>30</v>
      </c>
      <c r="Q146" s="357">
        <v>31762.400000000001</v>
      </c>
      <c r="R146" s="357">
        <v>23917.08</v>
      </c>
      <c r="S146" s="357">
        <f t="shared" si="4"/>
        <v>7845.32</v>
      </c>
      <c r="T146" s="359">
        <f t="shared" si="5"/>
        <v>0.24700022668312216</v>
      </c>
      <c r="U146" s="357"/>
    </row>
    <row r="147" spans="1:21" x14ac:dyDescent="0.25">
      <c r="A147" s="357" t="s">
        <v>483</v>
      </c>
      <c r="B147" s="357" t="s">
        <v>972</v>
      </c>
      <c r="C147" s="357" t="s">
        <v>1268</v>
      </c>
      <c r="D147" s="357" t="s">
        <v>1774</v>
      </c>
      <c r="E147" s="357" t="s">
        <v>1640</v>
      </c>
      <c r="F147" s="357">
        <v>4611411</v>
      </c>
      <c r="G147" s="357" t="s">
        <v>1165</v>
      </c>
      <c r="H147" s="357">
        <v>461141104</v>
      </c>
      <c r="I147" s="357" t="s">
        <v>5071</v>
      </c>
      <c r="J147" s="357">
        <v>20742316</v>
      </c>
      <c r="K147" s="357">
        <v>100</v>
      </c>
      <c r="L147" s="357" t="s">
        <v>1077</v>
      </c>
      <c r="M147" s="357" t="s">
        <v>1078</v>
      </c>
      <c r="N147" s="357" t="s">
        <v>5025</v>
      </c>
      <c r="O147" s="358">
        <v>1</v>
      </c>
      <c r="P147" s="357">
        <v>10</v>
      </c>
      <c r="Q147" s="357">
        <v>10360.400000000001</v>
      </c>
      <c r="R147" s="357">
        <v>5255.17</v>
      </c>
      <c r="S147" s="357">
        <f t="shared" si="4"/>
        <v>5105.2300000000014</v>
      </c>
      <c r="T147" s="359">
        <f t="shared" si="5"/>
        <v>0.49276379290374894</v>
      </c>
      <c r="U147" s="357"/>
    </row>
    <row r="148" spans="1:21" x14ac:dyDescent="0.25">
      <c r="A148" s="357" t="s">
        <v>483</v>
      </c>
      <c r="B148" s="357" t="s">
        <v>822</v>
      </c>
      <c r="C148" s="357" t="s">
        <v>1229</v>
      </c>
      <c r="D148" s="357" t="s">
        <v>1741</v>
      </c>
      <c r="E148" s="357" t="s">
        <v>1469</v>
      </c>
      <c r="F148" s="357">
        <v>4321232</v>
      </c>
      <c r="G148" s="357" t="s">
        <v>1340</v>
      </c>
      <c r="H148" s="357">
        <v>432123203</v>
      </c>
      <c r="I148" s="357" t="s">
        <v>2091</v>
      </c>
      <c r="J148" s="357">
        <v>374606</v>
      </c>
      <c r="K148" s="357">
        <v>100</v>
      </c>
      <c r="L148" s="357" t="s">
        <v>1077</v>
      </c>
      <c r="M148" s="357" t="s">
        <v>1078</v>
      </c>
      <c r="N148" s="357" t="s">
        <v>5025</v>
      </c>
      <c r="O148" s="358">
        <v>1</v>
      </c>
      <c r="P148" s="357">
        <v>59</v>
      </c>
      <c r="Q148" s="357">
        <v>42041.599999999999</v>
      </c>
      <c r="R148" s="357">
        <v>28181.449999999997</v>
      </c>
      <c r="S148" s="357">
        <f t="shared" si="4"/>
        <v>13860.150000000001</v>
      </c>
      <c r="T148" s="359">
        <f t="shared" si="5"/>
        <v>0.32967703417567368</v>
      </c>
      <c r="U148" s="357"/>
    </row>
    <row r="149" spans="1:21" x14ac:dyDescent="0.25">
      <c r="A149" s="357" t="s">
        <v>483</v>
      </c>
      <c r="B149" s="357" t="s">
        <v>822</v>
      </c>
      <c r="C149" s="357" t="s">
        <v>1229</v>
      </c>
      <c r="D149" s="357" t="s">
        <v>1741</v>
      </c>
      <c r="E149" s="357" t="s">
        <v>1469</v>
      </c>
      <c r="F149" s="357">
        <v>4321232</v>
      </c>
      <c r="G149" s="357" t="s">
        <v>1470</v>
      </c>
      <c r="H149" s="357">
        <v>432123205</v>
      </c>
      <c r="I149" s="357" t="s">
        <v>2092</v>
      </c>
      <c r="J149" s="357">
        <v>374722</v>
      </c>
      <c r="K149" s="357">
        <v>100</v>
      </c>
      <c r="L149" s="357" t="s">
        <v>1077</v>
      </c>
      <c r="M149" s="357" t="s">
        <v>1078</v>
      </c>
      <c r="N149" s="357" t="s">
        <v>5025</v>
      </c>
      <c r="O149" s="358">
        <v>1</v>
      </c>
      <c r="P149" s="357">
        <v>89</v>
      </c>
      <c r="Q149" s="357">
        <v>122614.39999999999</v>
      </c>
      <c r="R149" s="357">
        <v>80841.08</v>
      </c>
      <c r="S149" s="357">
        <f t="shared" si="4"/>
        <v>41773.319999999992</v>
      </c>
      <c r="T149" s="359">
        <f t="shared" si="5"/>
        <v>0.34068853250515435</v>
      </c>
      <c r="U149" s="357"/>
    </row>
    <row r="150" spans="1:21" x14ac:dyDescent="0.25">
      <c r="A150" s="357" t="s">
        <v>483</v>
      </c>
      <c r="B150" s="357" t="s">
        <v>972</v>
      </c>
      <c r="C150" s="357" t="s">
        <v>1268</v>
      </c>
      <c r="D150" s="357" t="s">
        <v>1774</v>
      </c>
      <c r="E150" s="357" t="s">
        <v>1640</v>
      </c>
      <c r="F150" s="357">
        <v>4611411</v>
      </c>
      <c r="G150" s="357" t="s">
        <v>995</v>
      </c>
      <c r="H150" s="357">
        <v>461141101</v>
      </c>
      <c r="I150" s="357" t="s">
        <v>5072</v>
      </c>
      <c r="J150" s="357">
        <v>20978654</v>
      </c>
      <c r="K150" s="357">
        <v>100</v>
      </c>
      <c r="L150" s="357" t="s">
        <v>1077</v>
      </c>
      <c r="M150" s="357" t="s">
        <v>1078</v>
      </c>
      <c r="N150" s="357" t="s">
        <v>5025</v>
      </c>
      <c r="O150" s="358">
        <v>1</v>
      </c>
      <c r="P150" s="357">
        <v>101</v>
      </c>
      <c r="Q150" s="357">
        <v>46526.400000000001</v>
      </c>
      <c r="R150" s="357">
        <v>23535.07</v>
      </c>
      <c r="S150" s="357">
        <f t="shared" si="4"/>
        <v>22991.33</v>
      </c>
      <c r="T150" s="359">
        <f t="shared" si="5"/>
        <v>0.49415665084769078</v>
      </c>
      <c r="U150" s="357"/>
    </row>
    <row r="151" spans="1:21" x14ac:dyDescent="0.25">
      <c r="A151" s="357" t="s">
        <v>483</v>
      </c>
      <c r="B151" s="357" t="s">
        <v>822</v>
      </c>
      <c r="C151" s="357" t="s">
        <v>1229</v>
      </c>
      <c r="D151" s="357" t="s">
        <v>1741</v>
      </c>
      <c r="E151" s="357" t="s">
        <v>1469</v>
      </c>
      <c r="F151" s="357">
        <v>4321232</v>
      </c>
      <c r="G151" s="357" t="s">
        <v>1470</v>
      </c>
      <c r="H151" s="357">
        <v>432123205</v>
      </c>
      <c r="I151" s="357" t="s">
        <v>2093</v>
      </c>
      <c r="J151" s="357">
        <v>374742</v>
      </c>
      <c r="K151" s="357">
        <v>100</v>
      </c>
      <c r="L151" s="357" t="s">
        <v>1077</v>
      </c>
      <c r="M151" s="357" t="s">
        <v>1078</v>
      </c>
      <c r="N151" s="357" t="s">
        <v>5025</v>
      </c>
      <c r="O151" s="358">
        <v>1</v>
      </c>
      <c r="P151" s="357">
        <v>73</v>
      </c>
      <c r="Q151" s="357">
        <v>89285.6</v>
      </c>
      <c r="R151" s="357">
        <v>51402.78</v>
      </c>
      <c r="S151" s="357">
        <f t="shared" si="4"/>
        <v>37882.820000000007</v>
      </c>
      <c r="T151" s="359">
        <f t="shared" si="5"/>
        <v>0.4242881270888027</v>
      </c>
      <c r="U151" s="357"/>
    </row>
    <row r="152" spans="1:21" x14ac:dyDescent="0.25">
      <c r="A152" s="357" t="s">
        <v>483</v>
      </c>
      <c r="B152" s="357" t="s">
        <v>972</v>
      </c>
      <c r="C152" s="357" t="s">
        <v>1268</v>
      </c>
      <c r="D152" s="357" t="s">
        <v>1774</v>
      </c>
      <c r="E152" s="357" t="s">
        <v>1640</v>
      </c>
      <c r="F152" s="357">
        <v>4611411</v>
      </c>
      <c r="G152" s="357" t="s">
        <v>995</v>
      </c>
      <c r="H152" s="357">
        <v>461141101</v>
      </c>
      <c r="I152" s="357" t="s">
        <v>5073</v>
      </c>
      <c r="J152" s="357">
        <v>20978688</v>
      </c>
      <c r="K152" s="357">
        <v>100</v>
      </c>
      <c r="L152" s="357" t="s">
        <v>1077</v>
      </c>
      <c r="M152" s="357" t="s">
        <v>1078</v>
      </c>
      <c r="N152" s="357" t="s">
        <v>5025</v>
      </c>
      <c r="O152" s="358">
        <v>1</v>
      </c>
      <c r="P152" s="357">
        <v>63</v>
      </c>
      <c r="Q152" s="357">
        <v>50452.800000000003</v>
      </c>
      <c r="R152" s="357">
        <v>25248.799999999999</v>
      </c>
      <c r="S152" s="357">
        <f t="shared" si="4"/>
        <v>25204.000000000004</v>
      </c>
      <c r="T152" s="359">
        <f t="shared" si="5"/>
        <v>0.49955602067675137</v>
      </c>
      <c r="U152" s="357"/>
    </row>
    <row r="153" spans="1:21" x14ac:dyDescent="0.25">
      <c r="A153" s="357" t="s">
        <v>483</v>
      </c>
      <c r="B153" s="357" t="s">
        <v>822</v>
      </c>
      <c r="C153" s="357" t="s">
        <v>1229</v>
      </c>
      <c r="D153" s="357" t="s">
        <v>1741</v>
      </c>
      <c r="E153" s="357" t="s">
        <v>1469</v>
      </c>
      <c r="F153" s="357">
        <v>4321232</v>
      </c>
      <c r="G153" s="357" t="s">
        <v>1470</v>
      </c>
      <c r="H153" s="357">
        <v>432123205</v>
      </c>
      <c r="I153" s="357" t="s">
        <v>2094</v>
      </c>
      <c r="J153" s="357">
        <v>374750</v>
      </c>
      <c r="K153" s="357">
        <v>500</v>
      </c>
      <c r="L153" s="357" t="s">
        <v>1077</v>
      </c>
      <c r="M153" s="357" t="s">
        <v>1078</v>
      </c>
      <c r="N153" s="357" t="s">
        <v>5025</v>
      </c>
      <c r="O153" s="358">
        <v>1</v>
      </c>
      <c r="P153" s="357">
        <v>265</v>
      </c>
      <c r="Q153" s="357">
        <v>231272</v>
      </c>
      <c r="R153" s="357">
        <v>173646.53999999998</v>
      </c>
      <c r="S153" s="357">
        <f t="shared" si="4"/>
        <v>57625.460000000021</v>
      </c>
      <c r="T153" s="359">
        <f t="shared" si="5"/>
        <v>0.24916747379708751</v>
      </c>
      <c r="U153" s="357"/>
    </row>
    <row r="154" spans="1:21" x14ac:dyDescent="0.25">
      <c r="A154" s="357" t="s">
        <v>483</v>
      </c>
      <c r="B154" s="357" t="s">
        <v>822</v>
      </c>
      <c r="C154" s="357" t="s">
        <v>1229</v>
      </c>
      <c r="D154" s="357" t="s">
        <v>1741</v>
      </c>
      <c r="E154" s="357" t="s">
        <v>1469</v>
      </c>
      <c r="F154" s="357">
        <v>4321232</v>
      </c>
      <c r="G154" s="357" t="s">
        <v>1470</v>
      </c>
      <c r="H154" s="357">
        <v>432123205</v>
      </c>
      <c r="I154" s="357" t="s">
        <v>2095</v>
      </c>
      <c r="J154" s="357">
        <v>374766</v>
      </c>
      <c r="K154" s="357">
        <v>100</v>
      </c>
      <c r="L154" s="357" t="s">
        <v>1077</v>
      </c>
      <c r="M154" s="357" t="s">
        <v>1078</v>
      </c>
      <c r="N154" s="357" t="s">
        <v>5025</v>
      </c>
      <c r="O154" s="358">
        <v>1</v>
      </c>
      <c r="P154" s="357">
        <v>48</v>
      </c>
      <c r="Q154" s="357">
        <v>30108.799999999996</v>
      </c>
      <c r="R154" s="357">
        <v>28176.09</v>
      </c>
      <c r="S154" s="357">
        <f t="shared" si="4"/>
        <v>1932.7099999999955</v>
      </c>
      <c r="T154" s="359">
        <f t="shared" si="5"/>
        <v>6.4190867786162051E-2</v>
      </c>
      <c r="U154" s="357"/>
    </row>
    <row r="155" spans="1:21" x14ac:dyDescent="0.25">
      <c r="A155" s="357" t="s">
        <v>483</v>
      </c>
      <c r="B155" s="357" t="s">
        <v>822</v>
      </c>
      <c r="C155" s="357" t="s">
        <v>1229</v>
      </c>
      <c r="D155" s="357" t="s">
        <v>1741</v>
      </c>
      <c r="E155" s="357" t="s">
        <v>1469</v>
      </c>
      <c r="F155" s="357">
        <v>4321232</v>
      </c>
      <c r="G155" s="357" t="s">
        <v>1470</v>
      </c>
      <c r="H155" s="357">
        <v>432123205</v>
      </c>
      <c r="I155" s="357" t="s">
        <v>2096</v>
      </c>
      <c r="J155" s="357">
        <v>374768</v>
      </c>
      <c r="K155" s="357">
        <v>100</v>
      </c>
      <c r="L155" s="357" t="s">
        <v>1077</v>
      </c>
      <c r="M155" s="357" t="s">
        <v>1078</v>
      </c>
      <c r="N155" s="357" t="s">
        <v>5025</v>
      </c>
      <c r="O155" s="358">
        <v>1</v>
      </c>
      <c r="P155" s="357">
        <v>77</v>
      </c>
      <c r="Q155" s="357">
        <v>60885.2</v>
      </c>
      <c r="R155" s="357">
        <v>41473.78</v>
      </c>
      <c r="S155" s="357">
        <f t="shared" ref="S155:S218" si="6">Q155-R155</f>
        <v>19411.419999999998</v>
      </c>
      <c r="T155" s="359">
        <f t="shared" ref="T155:T218" si="7">S155/Q155</f>
        <v>0.31882000880345307</v>
      </c>
      <c r="U155" s="357"/>
    </row>
    <row r="156" spans="1:21" x14ac:dyDescent="0.25">
      <c r="A156" s="357" t="s">
        <v>483</v>
      </c>
      <c r="B156" s="357" t="s">
        <v>822</v>
      </c>
      <c r="C156" s="357" t="s">
        <v>1229</v>
      </c>
      <c r="D156" s="357" t="s">
        <v>1741</v>
      </c>
      <c r="E156" s="357" t="s">
        <v>1469</v>
      </c>
      <c r="F156" s="357">
        <v>4321232</v>
      </c>
      <c r="G156" s="357" t="s">
        <v>1470</v>
      </c>
      <c r="H156" s="357">
        <v>432123205</v>
      </c>
      <c r="I156" s="357" t="s">
        <v>2097</v>
      </c>
      <c r="J156" s="357">
        <v>374770</v>
      </c>
      <c r="K156" s="357">
        <v>100</v>
      </c>
      <c r="L156" s="357" t="s">
        <v>1077</v>
      </c>
      <c r="M156" s="357" t="s">
        <v>1078</v>
      </c>
      <c r="N156" s="357" t="s">
        <v>5025</v>
      </c>
      <c r="O156" s="358">
        <v>1</v>
      </c>
      <c r="P156" s="357">
        <v>68</v>
      </c>
      <c r="Q156" s="357">
        <v>69083.199999999997</v>
      </c>
      <c r="R156" s="357">
        <v>62271.549999999996</v>
      </c>
      <c r="S156" s="357">
        <f t="shared" si="6"/>
        <v>6811.6500000000015</v>
      </c>
      <c r="T156" s="359">
        <f t="shared" si="7"/>
        <v>9.8600672811913773E-2</v>
      </c>
      <c r="U156" s="357"/>
    </row>
    <row r="157" spans="1:21" x14ac:dyDescent="0.25">
      <c r="A157" s="357" t="s">
        <v>483</v>
      </c>
      <c r="B157" s="357" t="s">
        <v>822</v>
      </c>
      <c r="C157" s="357" t="s">
        <v>1229</v>
      </c>
      <c r="D157" s="357" t="s">
        <v>1741</v>
      </c>
      <c r="E157" s="357" t="s">
        <v>1469</v>
      </c>
      <c r="F157" s="357">
        <v>4321232</v>
      </c>
      <c r="G157" s="357" t="s">
        <v>1470</v>
      </c>
      <c r="H157" s="357">
        <v>432123205</v>
      </c>
      <c r="I157" s="357" t="s">
        <v>2098</v>
      </c>
      <c r="J157" s="357">
        <v>374804</v>
      </c>
      <c r="K157" s="357">
        <v>100</v>
      </c>
      <c r="L157" s="357" t="s">
        <v>1077</v>
      </c>
      <c r="M157" s="357" t="s">
        <v>1078</v>
      </c>
      <c r="N157" s="357" t="s">
        <v>5025</v>
      </c>
      <c r="O157" s="358">
        <v>1</v>
      </c>
      <c r="P157" s="357">
        <v>118</v>
      </c>
      <c r="Q157" s="357">
        <v>76658</v>
      </c>
      <c r="R157" s="357">
        <v>55320.729999999996</v>
      </c>
      <c r="S157" s="357">
        <f t="shared" si="6"/>
        <v>21337.270000000004</v>
      </c>
      <c r="T157" s="359">
        <f t="shared" si="7"/>
        <v>0.27834368232930684</v>
      </c>
      <c r="U157" s="357"/>
    </row>
    <row r="158" spans="1:21" x14ac:dyDescent="0.25">
      <c r="A158" s="357" t="s">
        <v>483</v>
      </c>
      <c r="B158" s="357" t="s">
        <v>822</v>
      </c>
      <c r="C158" s="357" t="s">
        <v>1229</v>
      </c>
      <c r="D158" s="357" t="s">
        <v>1741</v>
      </c>
      <c r="E158" s="357" t="s">
        <v>1469</v>
      </c>
      <c r="F158" s="357">
        <v>4321232</v>
      </c>
      <c r="G158" s="357" t="s">
        <v>875</v>
      </c>
      <c r="H158" s="357">
        <v>432123204</v>
      </c>
      <c r="I158" s="357" t="s">
        <v>2099</v>
      </c>
      <c r="J158" s="357">
        <v>375000</v>
      </c>
      <c r="K158" s="357">
        <v>100</v>
      </c>
      <c r="L158" s="357" t="s">
        <v>1077</v>
      </c>
      <c r="M158" s="357" t="s">
        <v>1078</v>
      </c>
      <c r="N158" s="357" t="s">
        <v>5025</v>
      </c>
      <c r="O158" s="358">
        <v>1</v>
      </c>
      <c r="P158" s="357">
        <v>81</v>
      </c>
      <c r="Q158" s="357">
        <v>69565.599999999991</v>
      </c>
      <c r="R158" s="357">
        <v>54764.160000000003</v>
      </c>
      <c r="S158" s="357">
        <f t="shared" si="6"/>
        <v>14801.439999999988</v>
      </c>
      <c r="T158" s="359">
        <f t="shared" si="7"/>
        <v>0.21276952976758612</v>
      </c>
      <c r="U158" s="357"/>
    </row>
    <row r="159" spans="1:21" x14ac:dyDescent="0.25">
      <c r="A159" s="357" t="s">
        <v>483</v>
      </c>
      <c r="B159" s="357" t="s">
        <v>972</v>
      </c>
      <c r="C159" s="357" t="s">
        <v>1268</v>
      </c>
      <c r="D159" s="357" t="s">
        <v>1774</v>
      </c>
      <c r="E159" s="357" t="s">
        <v>5026</v>
      </c>
      <c r="F159" s="357">
        <v>4611413</v>
      </c>
      <c r="G159" s="357" t="s">
        <v>1162</v>
      </c>
      <c r="H159" s="357">
        <v>461141302</v>
      </c>
      <c r="I159" s="357" t="s">
        <v>5074</v>
      </c>
      <c r="J159" s="357">
        <v>21070905</v>
      </c>
      <c r="K159" s="357">
        <v>63</v>
      </c>
      <c r="L159" s="357" t="s">
        <v>1077</v>
      </c>
      <c r="M159" s="357" t="s">
        <v>1078</v>
      </c>
      <c r="N159" s="357" t="s">
        <v>5025</v>
      </c>
      <c r="O159" s="358">
        <v>1</v>
      </c>
      <c r="P159" s="357">
        <v>38</v>
      </c>
      <c r="Q159" s="357">
        <v>24406.000000000004</v>
      </c>
      <c r="R159" s="357">
        <v>13049.68</v>
      </c>
      <c r="S159" s="357">
        <f t="shared" si="6"/>
        <v>11356.320000000003</v>
      </c>
      <c r="T159" s="359">
        <f t="shared" si="7"/>
        <v>0.46530853068917488</v>
      </c>
      <c r="U159" s="357"/>
    </row>
    <row r="160" spans="1:21" x14ac:dyDescent="0.25">
      <c r="A160" s="357" t="s">
        <v>483</v>
      </c>
      <c r="B160" s="357" t="s">
        <v>822</v>
      </c>
      <c r="C160" s="357" t="s">
        <v>1229</v>
      </c>
      <c r="D160" s="357" t="s">
        <v>1741</v>
      </c>
      <c r="E160" s="357" t="s">
        <v>1469</v>
      </c>
      <c r="F160" s="357">
        <v>4321232</v>
      </c>
      <c r="G160" s="357" t="s">
        <v>875</v>
      </c>
      <c r="H160" s="357">
        <v>432123204</v>
      </c>
      <c r="I160" s="357" t="s">
        <v>2100</v>
      </c>
      <c r="J160" s="357">
        <v>375002</v>
      </c>
      <c r="K160" s="357">
        <v>100</v>
      </c>
      <c r="L160" s="357" t="s">
        <v>1077</v>
      </c>
      <c r="M160" s="357" t="s">
        <v>1078</v>
      </c>
      <c r="N160" s="357" t="s">
        <v>5025</v>
      </c>
      <c r="O160" s="358">
        <v>1</v>
      </c>
      <c r="P160" s="357">
        <v>55</v>
      </c>
      <c r="Q160" s="357">
        <v>48522.8</v>
      </c>
      <c r="R160" s="357">
        <v>32982.050000000003</v>
      </c>
      <c r="S160" s="357">
        <f t="shared" si="6"/>
        <v>15540.75</v>
      </c>
      <c r="T160" s="359">
        <f t="shared" si="7"/>
        <v>0.32027727171556464</v>
      </c>
      <c r="U160" s="357"/>
    </row>
    <row r="161" spans="1:21" x14ac:dyDescent="0.25">
      <c r="A161" s="357" t="s">
        <v>483</v>
      </c>
      <c r="B161" s="357" t="s">
        <v>822</v>
      </c>
      <c r="C161" s="357" t="s">
        <v>1229</v>
      </c>
      <c r="D161" s="357" t="s">
        <v>1741</v>
      </c>
      <c r="E161" s="357" t="s">
        <v>1466</v>
      </c>
      <c r="F161" s="357">
        <v>4321211</v>
      </c>
      <c r="G161" s="357" t="s">
        <v>1344</v>
      </c>
      <c r="H161" s="357">
        <v>432121104</v>
      </c>
      <c r="I161" s="357" t="s">
        <v>2101</v>
      </c>
      <c r="J161" s="357">
        <v>662957</v>
      </c>
      <c r="K161" s="357">
        <v>63</v>
      </c>
      <c r="L161" s="357" t="s">
        <v>1077</v>
      </c>
      <c r="M161" s="357" t="s">
        <v>1078</v>
      </c>
      <c r="N161" s="357" t="s">
        <v>5025</v>
      </c>
      <c r="O161" s="358">
        <v>1</v>
      </c>
      <c r="P161" s="357">
        <v>53</v>
      </c>
      <c r="Q161" s="357">
        <v>36609.199999999997</v>
      </c>
      <c r="R161" s="357">
        <v>33411.619999999995</v>
      </c>
      <c r="S161" s="357">
        <f t="shared" si="6"/>
        <v>3197.5800000000017</v>
      </c>
      <c r="T161" s="359">
        <f t="shared" si="7"/>
        <v>8.7343618543972615E-2</v>
      </c>
      <c r="U161" s="357"/>
    </row>
    <row r="162" spans="1:21" x14ac:dyDescent="0.25">
      <c r="A162" s="357" t="s">
        <v>483</v>
      </c>
      <c r="B162" s="357" t="s">
        <v>972</v>
      </c>
      <c r="C162" s="357" t="s">
        <v>1268</v>
      </c>
      <c r="D162" s="357" t="s">
        <v>1774</v>
      </c>
      <c r="E162" s="357" t="s">
        <v>5026</v>
      </c>
      <c r="F162" s="357">
        <v>4611413</v>
      </c>
      <c r="G162" s="357" t="s">
        <v>1162</v>
      </c>
      <c r="H162" s="357">
        <v>461141302</v>
      </c>
      <c r="I162" s="357" t="s">
        <v>5075</v>
      </c>
      <c r="J162" s="357">
        <v>21071047</v>
      </c>
      <c r="K162" s="357">
        <v>100</v>
      </c>
      <c r="L162" s="357" t="s">
        <v>1077</v>
      </c>
      <c r="M162" s="357" t="s">
        <v>1078</v>
      </c>
      <c r="N162" s="357" t="s">
        <v>5025</v>
      </c>
      <c r="O162" s="358">
        <v>1</v>
      </c>
      <c r="P162" s="357">
        <v>89</v>
      </c>
      <c r="Q162" s="357">
        <v>54654.400000000001</v>
      </c>
      <c r="R162" s="357">
        <v>29922.520000000004</v>
      </c>
      <c r="S162" s="357">
        <f t="shared" si="6"/>
        <v>24731.879999999997</v>
      </c>
      <c r="T162" s="359">
        <f t="shared" si="7"/>
        <v>0.45251397874645038</v>
      </c>
      <c r="U162" s="357"/>
    </row>
    <row r="163" spans="1:21" x14ac:dyDescent="0.25">
      <c r="A163" s="357" t="s">
        <v>483</v>
      </c>
      <c r="B163" s="357" t="s">
        <v>822</v>
      </c>
      <c r="C163" s="357" t="s">
        <v>1229</v>
      </c>
      <c r="D163" s="357" t="s">
        <v>1741</v>
      </c>
      <c r="E163" s="357" t="s">
        <v>1466</v>
      </c>
      <c r="F163" s="357">
        <v>4321211</v>
      </c>
      <c r="G163" s="357" t="s">
        <v>1344</v>
      </c>
      <c r="H163" s="357">
        <v>432121104</v>
      </c>
      <c r="I163" s="357" t="s">
        <v>2102</v>
      </c>
      <c r="J163" s="357">
        <v>895079</v>
      </c>
      <c r="K163" s="357">
        <v>100</v>
      </c>
      <c r="L163" s="357" t="s">
        <v>1077</v>
      </c>
      <c r="M163" s="357" t="s">
        <v>1078</v>
      </c>
      <c r="N163" s="357" t="s">
        <v>5025</v>
      </c>
      <c r="O163" s="358">
        <v>1</v>
      </c>
      <c r="P163" s="357">
        <v>60</v>
      </c>
      <c r="Q163" s="357">
        <v>52668.800000000003</v>
      </c>
      <c r="R163" s="357">
        <v>33723.68</v>
      </c>
      <c r="S163" s="357">
        <f t="shared" si="6"/>
        <v>18945.120000000003</v>
      </c>
      <c r="T163" s="359">
        <f t="shared" si="7"/>
        <v>0.3597028981104563</v>
      </c>
      <c r="U163" s="357"/>
    </row>
    <row r="164" spans="1:21" x14ac:dyDescent="0.25">
      <c r="A164" s="357" t="s">
        <v>483</v>
      </c>
      <c r="B164" s="357" t="s">
        <v>822</v>
      </c>
      <c r="C164" s="357" t="s">
        <v>1229</v>
      </c>
      <c r="D164" s="357" t="s">
        <v>1741</v>
      </c>
      <c r="E164" s="357" t="s">
        <v>1466</v>
      </c>
      <c r="F164" s="357">
        <v>4321211</v>
      </c>
      <c r="G164" s="357" t="s">
        <v>1344</v>
      </c>
      <c r="H164" s="357">
        <v>432121104</v>
      </c>
      <c r="I164" s="357" t="s">
        <v>2103</v>
      </c>
      <c r="J164" s="357">
        <v>895123</v>
      </c>
      <c r="K164" s="357">
        <v>100</v>
      </c>
      <c r="L164" s="357" t="s">
        <v>1077</v>
      </c>
      <c r="M164" s="357" t="s">
        <v>1078</v>
      </c>
      <c r="N164" s="357" t="s">
        <v>5025</v>
      </c>
      <c r="O164" s="358">
        <v>1</v>
      </c>
      <c r="P164" s="357">
        <v>167</v>
      </c>
      <c r="Q164" s="357">
        <v>86695.6</v>
      </c>
      <c r="R164" s="357">
        <v>48216.45</v>
      </c>
      <c r="S164" s="357">
        <f t="shared" si="6"/>
        <v>38479.150000000009</v>
      </c>
      <c r="T164" s="359">
        <f t="shared" si="7"/>
        <v>0.44384201735728235</v>
      </c>
      <c r="U164" s="357"/>
    </row>
    <row r="165" spans="1:21" x14ac:dyDescent="0.25">
      <c r="A165" s="357" t="s">
        <v>483</v>
      </c>
      <c r="B165" s="357" t="s">
        <v>822</v>
      </c>
      <c r="C165" s="357" t="s">
        <v>1229</v>
      </c>
      <c r="D165" s="357" t="s">
        <v>1740</v>
      </c>
      <c r="E165" s="357" t="s">
        <v>1458</v>
      </c>
      <c r="F165" s="357">
        <v>4321115</v>
      </c>
      <c r="G165" s="357" t="s">
        <v>974</v>
      </c>
      <c r="H165" s="357">
        <v>432111504</v>
      </c>
      <c r="I165" s="357" t="s">
        <v>2104</v>
      </c>
      <c r="J165" s="357">
        <v>895201</v>
      </c>
      <c r="K165" s="357">
        <v>500</v>
      </c>
      <c r="L165" s="357" t="s">
        <v>1077</v>
      </c>
      <c r="M165" s="357" t="s">
        <v>1078</v>
      </c>
      <c r="N165" s="357" t="s">
        <v>5025</v>
      </c>
      <c r="O165" s="358">
        <v>1</v>
      </c>
      <c r="P165" s="357">
        <v>340</v>
      </c>
      <c r="Q165" s="357">
        <v>324800</v>
      </c>
      <c r="R165" s="357">
        <v>260565.93000000002</v>
      </c>
      <c r="S165" s="357">
        <f t="shared" si="6"/>
        <v>64234.069999999978</v>
      </c>
      <c r="T165" s="359">
        <f t="shared" si="7"/>
        <v>0.19776499384236446</v>
      </c>
      <c r="U165" s="357"/>
    </row>
    <row r="166" spans="1:21" x14ac:dyDescent="0.25">
      <c r="A166" s="357" t="s">
        <v>483</v>
      </c>
      <c r="B166" s="357" t="s">
        <v>822</v>
      </c>
      <c r="C166" s="357" t="s">
        <v>1230</v>
      </c>
      <c r="D166" s="357" t="s">
        <v>1742</v>
      </c>
      <c r="E166" s="357" t="s">
        <v>835</v>
      </c>
      <c r="F166" s="357">
        <v>4322111</v>
      </c>
      <c r="G166" s="357" t="s">
        <v>1472</v>
      </c>
      <c r="H166" s="357">
        <v>432211102</v>
      </c>
      <c r="I166" s="357" t="s">
        <v>2105</v>
      </c>
      <c r="J166" s="357">
        <v>14477815</v>
      </c>
      <c r="K166" s="357">
        <v>100</v>
      </c>
      <c r="L166" s="357" t="s">
        <v>1077</v>
      </c>
      <c r="M166" s="357" t="s">
        <v>1078</v>
      </c>
      <c r="N166" s="357" t="s">
        <v>5025</v>
      </c>
      <c r="O166" s="358">
        <v>1</v>
      </c>
      <c r="P166" s="357">
        <v>94</v>
      </c>
      <c r="Q166" s="357">
        <v>38694</v>
      </c>
      <c r="R166" s="357">
        <v>27111.64</v>
      </c>
      <c r="S166" s="357">
        <f t="shared" si="6"/>
        <v>11582.36</v>
      </c>
      <c r="T166" s="359">
        <f t="shared" si="7"/>
        <v>0.29933219620613016</v>
      </c>
      <c r="U166" s="357"/>
    </row>
    <row r="167" spans="1:21" x14ac:dyDescent="0.25">
      <c r="A167" s="357" t="s">
        <v>483</v>
      </c>
      <c r="B167" s="357" t="s">
        <v>822</v>
      </c>
      <c r="C167" s="357" t="s">
        <v>1230</v>
      </c>
      <c r="D167" s="357" t="s">
        <v>1742</v>
      </c>
      <c r="E167" s="357" t="s">
        <v>835</v>
      </c>
      <c r="F167" s="357">
        <v>4322111</v>
      </c>
      <c r="G167" s="357" t="s">
        <v>1472</v>
      </c>
      <c r="H167" s="357">
        <v>432211102</v>
      </c>
      <c r="I167" s="357" t="s">
        <v>2106</v>
      </c>
      <c r="J167" s="357">
        <v>14477827</v>
      </c>
      <c r="K167" s="357">
        <v>250</v>
      </c>
      <c r="L167" s="357" t="s">
        <v>1077</v>
      </c>
      <c r="M167" s="357" t="s">
        <v>1078</v>
      </c>
      <c r="N167" s="357" t="s">
        <v>5025</v>
      </c>
      <c r="O167" s="358">
        <v>1</v>
      </c>
      <c r="P167" s="357">
        <v>161</v>
      </c>
      <c r="Q167" s="357">
        <v>107280</v>
      </c>
      <c r="R167" s="357">
        <v>65388.069999999992</v>
      </c>
      <c r="S167" s="357">
        <f t="shared" si="6"/>
        <v>41891.930000000008</v>
      </c>
      <c r="T167" s="359">
        <f t="shared" si="7"/>
        <v>0.39049151752423572</v>
      </c>
      <c r="U167" s="357"/>
    </row>
    <row r="168" spans="1:21" x14ac:dyDescent="0.25">
      <c r="A168" s="357" t="s">
        <v>483</v>
      </c>
      <c r="B168" s="357" t="s">
        <v>822</v>
      </c>
      <c r="C168" s="357" t="s">
        <v>1261</v>
      </c>
      <c r="D168" s="357" t="s">
        <v>1765</v>
      </c>
      <c r="E168" s="357" t="s">
        <v>1594</v>
      </c>
      <c r="F168" s="357">
        <v>4521532</v>
      </c>
      <c r="G168" s="357" t="s">
        <v>1081</v>
      </c>
      <c r="H168" s="357">
        <v>452153201</v>
      </c>
      <c r="I168" s="357" t="s">
        <v>2107</v>
      </c>
      <c r="J168" s="357">
        <v>14477845</v>
      </c>
      <c r="K168" s="357">
        <v>100</v>
      </c>
      <c r="L168" s="357" t="s">
        <v>1077</v>
      </c>
      <c r="M168" s="357" t="s">
        <v>1078</v>
      </c>
      <c r="N168" s="357" t="s">
        <v>5025</v>
      </c>
      <c r="O168" s="358">
        <v>1</v>
      </c>
      <c r="P168" s="357">
        <v>90</v>
      </c>
      <c r="Q168" s="357">
        <v>32370.400000000001</v>
      </c>
      <c r="R168" s="357">
        <v>25136.48</v>
      </c>
      <c r="S168" s="357">
        <f t="shared" si="6"/>
        <v>7233.9200000000019</v>
      </c>
      <c r="T168" s="359">
        <f t="shared" si="7"/>
        <v>0.22347329659194826</v>
      </c>
      <c r="U168" s="357"/>
    </row>
    <row r="169" spans="1:21" x14ac:dyDescent="0.25">
      <c r="A169" s="357" t="s">
        <v>483</v>
      </c>
      <c r="B169" s="357" t="s">
        <v>822</v>
      </c>
      <c r="C169" s="357" t="s">
        <v>1261</v>
      </c>
      <c r="D169" s="357" t="s">
        <v>1765</v>
      </c>
      <c r="E169" s="357" t="s">
        <v>1594</v>
      </c>
      <c r="F169" s="357">
        <v>4521532</v>
      </c>
      <c r="G169" s="357" t="s">
        <v>1081</v>
      </c>
      <c r="H169" s="357">
        <v>452153201</v>
      </c>
      <c r="I169" s="357" t="s">
        <v>2108</v>
      </c>
      <c r="J169" s="357">
        <v>14477863</v>
      </c>
      <c r="K169" s="357">
        <v>100</v>
      </c>
      <c r="L169" s="357" t="s">
        <v>1077</v>
      </c>
      <c r="M169" s="357" t="s">
        <v>1078</v>
      </c>
      <c r="N169" s="357" t="s">
        <v>5025</v>
      </c>
      <c r="O169" s="358">
        <v>1</v>
      </c>
      <c r="P169" s="357">
        <v>111</v>
      </c>
      <c r="Q169" s="357">
        <v>41818</v>
      </c>
      <c r="R169" s="357">
        <v>32874.120000000003</v>
      </c>
      <c r="S169" s="357">
        <f t="shared" si="6"/>
        <v>8943.8799999999974</v>
      </c>
      <c r="T169" s="359">
        <f t="shared" si="7"/>
        <v>0.21387632120139646</v>
      </c>
      <c r="U169" s="357"/>
    </row>
    <row r="170" spans="1:21" x14ac:dyDescent="0.25">
      <c r="A170" s="357" t="s">
        <v>483</v>
      </c>
      <c r="B170" s="357" t="s">
        <v>822</v>
      </c>
      <c r="C170" s="357" t="s">
        <v>1230</v>
      </c>
      <c r="D170" s="357" t="s">
        <v>1742</v>
      </c>
      <c r="E170" s="357" t="s">
        <v>1474</v>
      </c>
      <c r="F170" s="357">
        <v>4322133</v>
      </c>
      <c r="G170" s="357" t="s">
        <v>1345</v>
      </c>
      <c r="H170" s="357">
        <v>432213302</v>
      </c>
      <c r="I170" s="357" t="s">
        <v>2109</v>
      </c>
      <c r="J170" s="357">
        <v>14708304</v>
      </c>
      <c r="K170" s="357">
        <v>100</v>
      </c>
      <c r="L170" s="357" t="s">
        <v>1077</v>
      </c>
      <c r="M170" s="357" t="s">
        <v>1078</v>
      </c>
      <c r="N170" s="357" t="s">
        <v>5025</v>
      </c>
      <c r="O170" s="358">
        <v>1</v>
      </c>
      <c r="P170" s="357">
        <v>77</v>
      </c>
      <c r="Q170" s="357">
        <v>32472.800000000003</v>
      </c>
      <c r="R170" s="357">
        <v>24326.68</v>
      </c>
      <c r="S170" s="357">
        <f t="shared" si="6"/>
        <v>8146.1200000000026</v>
      </c>
      <c r="T170" s="359">
        <f t="shared" si="7"/>
        <v>0.25085979650661483</v>
      </c>
      <c r="U170" s="357"/>
    </row>
    <row r="171" spans="1:21" x14ac:dyDescent="0.25">
      <c r="A171" s="357" t="s">
        <v>483</v>
      </c>
      <c r="B171" s="357" t="s">
        <v>972</v>
      </c>
      <c r="C171" s="357" t="s">
        <v>1268</v>
      </c>
      <c r="D171" s="357" t="s">
        <v>1774</v>
      </c>
      <c r="E171" s="357" t="s">
        <v>1640</v>
      </c>
      <c r="F171" s="357">
        <v>4611411</v>
      </c>
      <c r="G171" s="357" t="s">
        <v>1155</v>
      </c>
      <c r="H171" s="357">
        <v>461141107</v>
      </c>
      <c r="I171" s="357" t="s">
        <v>5076</v>
      </c>
      <c r="J171" s="357">
        <v>21611570</v>
      </c>
      <c r="K171" s="357">
        <v>100</v>
      </c>
      <c r="L171" s="357" t="s">
        <v>1077</v>
      </c>
      <c r="M171" s="357" t="s">
        <v>1078</v>
      </c>
      <c r="N171" s="357" t="s">
        <v>5025</v>
      </c>
      <c r="O171" s="358">
        <v>1</v>
      </c>
      <c r="P171" s="357">
        <v>58</v>
      </c>
      <c r="Q171" s="357">
        <v>52042.400000000001</v>
      </c>
      <c r="R171" s="357">
        <v>27192.679999999997</v>
      </c>
      <c r="S171" s="357">
        <f t="shared" si="6"/>
        <v>24849.720000000005</v>
      </c>
      <c r="T171" s="359">
        <f t="shared" si="7"/>
        <v>0.47748989285659393</v>
      </c>
      <c r="U171" s="357"/>
    </row>
    <row r="172" spans="1:21" x14ac:dyDescent="0.25">
      <c r="A172" s="357" t="s">
        <v>483</v>
      </c>
      <c r="B172" s="357" t="s">
        <v>972</v>
      </c>
      <c r="C172" s="357" t="s">
        <v>1268</v>
      </c>
      <c r="D172" s="357" t="s">
        <v>1774</v>
      </c>
      <c r="E172" s="357" t="s">
        <v>1640</v>
      </c>
      <c r="F172" s="357">
        <v>4611411</v>
      </c>
      <c r="G172" s="357" t="s">
        <v>1155</v>
      </c>
      <c r="H172" s="357">
        <v>461141107</v>
      </c>
      <c r="I172" s="357" t="s">
        <v>5077</v>
      </c>
      <c r="J172" s="357">
        <v>21611586</v>
      </c>
      <c r="K172" s="357">
        <v>100</v>
      </c>
      <c r="L172" s="357" t="s">
        <v>1077</v>
      </c>
      <c r="M172" s="357" t="s">
        <v>1078</v>
      </c>
      <c r="N172" s="357" t="s">
        <v>5025</v>
      </c>
      <c r="O172" s="358">
        <v>1</v>
      </c>
      <c r="P172" s="357">
        <v>52</v>
      </c>
      <c r="Q172" s="357">
        <v>29141.200000000001</v>
      </c>
      <c r="R172" s="357">
        <v>14770.72</v>
      </c>
      <c r="S172" s="357">
        <f t="shared" si="6"/>
        <v>14370.480000000001</v>
      </c>
      <c r="T172" s="359">
        <f t="shared" si="7"/>
        <v>0.49313274676403174</v>
      </c>
      <c r="U172" s="357"/>
    </row>
    <row r="173" spans="1:21" x14ac:dyDescent="0.25">
      <c r="A173" s="357" t="s">
        <v>483</v>
      </c>
      <c r="B173" s="357" t="s">
        <v>822</v>
      </c>
      <c r="C173" s="357" t="s">
        <v>1230</v>
      </c>
      <c r="D173" s="357" t="s">
        <v>1742</v>
      </c>
      <c r="E173" s="357" t="s">
        <v>1474</v>
      </c>
      <c r="F173" s="357">
        <v>4322133</v>
      </c>
      <c r="G173" s="357" t="s">
        <v>1345</v>
      </c>
      <c r="H173" s="357">
        <v>432213302</v>
      </c>
      <c r="I173" s="357" t="s">
        <v>2110</v>
      </c>
      <c r="J173" s="357">
        <v>14708318</v>
      </c>
      <c r="K173" s="357">
        <v>100</v>
      </c>
      <c r="L173" s="357" t="s">
        <v>1077</v>
      </c>
      <c r="M173" s="357" t="s">
        <v>1078</v>
      </c>
      <c r="N173" s="357" t="s">
        <v>5025</v>
      </c>
      <c r="O173" s="358">
        <v>1</v>
      </c>
      <c r="P173" s="357">
        <v>49</v>
      </c>
      <c r="Q173" s="357">
        <v>36042.799999999996</v>
      </c>
      <c r="R173" s="357">
        <v>26797.040000000001</v>
      </c>
      <c r="S173" s="357">
        <f t="shared" si="6"/>
        <v>9245.7599999999948</v>
      </c>
      <c r="T173" s="359">
        <f t="shared" si="7"/>
        <v>0.25652169087862198</v>
      </c>
      <c r="U173" s="357"/>
    </row>
    <row r="174" spans="1:21" x14ac:dyDescent="0.25">
      <c r="A174" s="357" t="s">
        <v>483</v>
      </c>
      <c r="B174" s="357" t="s">
        <v>822</v>
      </c>
      <c r="C174" s="357" t="s">
        <v>1230</v>
      </c>
      <c r="D174" s="357" t="s">
        <v>1742</v>
      </c>
      <c r="E174" s="357" t="s">
        <v>1474</v>
      </c>
      <c r="F174" s="357">
        <v>4322133</v>
      </c>
      <c r="G174" s="357" t="s">
        <v>1345</v>
      </c>
      <c r="H174" s="357">
        <v>432213302</v>
      </c>
      <c r="I174" s="357" t="s">
        <v>2111</v>
      </c>
      <c r="J174" s="357">
        <v>14708368</v>
      </c>
      <c r="K174" s="357">
        <v>100</v>
      </c>
      <c r="L174" s="357" t="s">
        <v>1077</v>
      </c>
      <c r="M174" s="357" t="s">
        <v>1078</v>
      </c>
      <c r="N174" s="357" t="s">
        <v>5025</v>
      </c>
      <c r="O174" s="358">
        <v>1</v>
      </c>
      <c r="P174" s="357">
        <v>47</v>
      </c>
      <c r="Q174" s="357">
        <v>19346.800000000003</v>
      </c>
      <c r="R174" s="357">
        <v>13303.43</v>
      </c>
      <c r="S174" s="357">
        <f t="shared" si="6"/>
        <v>6043.3700000000026</v>
      </c>
      <c r="T174" s="359">
        <f t="shared" si="7"/>
        <v>0.31237052122314812</v>
      </c>
      <c r="U174" s="357"/>
    </row>
    <row r="175" spans="1:21" x14ac:dyDescent="0.25">
      <c r="A175" s="357" t="s">
        <v>483</v>
      </c>
      <c r="B175" s="357" t="s">
        <v>822</v>
      </c>
      <c r="C175" s="357" t="s">
        <v>1230</v>
      </c>
      <c r="D175" s="357" t="s">
        <v>1742</v>
      </c>
      <c r="E175" s="357" t="s">
        <v>1474</v>
      </c>
      <c r="F175" s="357">
        <v>4322133</v>
      </c>
      <c r="G175" s="357" t="s">
        <v>1345</v>
      </c>
      <c r="H175" s="357">
        <v>432213302</v>
      </c>
      <c r="I175" s="357" t="s">
        <v>2112</v>
      </c>
      <c r="J175" s="357">
        <v>14708388</v>
      </c>
      <c r="K175" s="357">
        <v>100</v>
      </c>
      <c r="L175" s="357" t="s">
        <v>1077</v>
      </c>
      <c r="M175" s="357" t="s">
        <v>1078</v>
      </c>
      <c r="N175" s="357" t="s">
        <v>5025</v>
      </c>
      <c r="O175" s="358">
        <v>1</v>
      </c>
      <c r="P175" s="357">
        <v>91</v>
      </c>
      <c r="Q175" s="357">
        <v>33683.200000000004</v>
      </c>
      <c r="R175" s="357">
        <v>26123.809999999998</v>
      </c>
      <c r="S175" s="357">
        <f t="shared" si="6"/>
        <v>7559.3900000000067</v>
      </c>
      <c r="T175" s="359">
        <f t="shared" si="7"/>
        <v>0.22442612340870244</v>
      </c>
      <c r="U175" s="357"/>
    </row>
    <row r="176" spans="1:21" x14ac:dyDescent="0.25">
      <c r="A176" s="357" t="s">
        <v>483</v>
      </c>
      <c r="B176" s="357" t="s">
        <v>972</v>
      </c>
      <c r="C176" s="357" t="s">
        <v>1268</v>
      </c>
      <c r="D176" s="357" t="s">
        <v>1774</v>
      </c>
      <c r="E176" s="357" t="s">
        <v>1640</v>
      </c>
      <c r="F176" s="357">
        <v>4611411</v>
      </c>
      <c r="G176" s="357" t="s">
        <v>1167</v>
      </c>
      <c r="H176" s="357">
        <v>461141106</v>
      </c>
      <c r="I176" s="357" t="s">
        <v>5078</v>
      </c>
      <c r="J176" s="357">
        <v>21611644</v>
      </c>
      <c r="K176" s="357">
        <v>100</v>
      </c>
      <c r="L176" s="357" t="s">
        <v>1077</v>
      </c>
      <c r="M176" s="357" t="s">
        <v>1078</v>
      </c>
      <c r="N176" s="357" t="s">
        <v>5025</v>
      </c>
      <c r="O176" s="358">
        <v>1</v>
      </c>
      <c r="P176" s="357">
        <v>33</v>
      </c>
      <c r="Q176" s="357">
        <v>31014.799999999999</v>
      </c>
      <c r="R176" s="357">
        <v>16864.550000000003</v>
      </c>
      <c r="S176" s="357">
        <f t="shared" si="6"/>
        <v>14150.249999999996</v>
      </c>
      <c r="T176" s="359">
        <f t="shared" si="7"/>
        <v>0.4562418587255116</v>
      </c>
      <c r="U176" s="357"/>
    </row>
    <row r="177" spans="1:21" x14ac:dyDescent="0.25">
      <c r="A177" s="357" t="s">
        <v>483</v>
      </c>
      <c r="B177" s="357" t="s">
        <v>822</v>
      </c>
      <c r="C177" s="357" t="s">
        <v>1230</v>
      </c>
      <c r="D177" s="357" t="s">
        <v>1742</v>
      </c>
      <c r="E177" s="357" t="s">
        <v>1474</v>
      </c>
      <c r="F177" s="357">
        <v>4322133</v>
      </c>
      <c r="G177" s="357" t="s">
        <v>1345</v>
      </c>
      <c r="H177" s="357">
        <v>432213302</v>
      </c>
      <c r="I177" s="357" t="s">
        <v>2113</v>
      </c>
      <c r="J177" s="357">
        <v>14708410</v>
      </c>
      <c r="K177" s="357">
        <v>100</v>
      </c>
      <c r="L177" s="357" t="s">
        <v>1077</v>
      </c>
      <c r="M177" s="357" t="s">
        <v>1078</v>
      </c>
      <c r="N177" s="357" t="s">
        <v>5025</v>
      </c>
      <c r="O177" s="358">
        <v>1</v>
      </c>
      <c r="P177" s="357">
        <v>135</v>
      </c>
      <c r="Q177" s="357">
        <v>69602</v>
      </c>
      <c r="R177" s="357">
        <v>45254.149999999994</v>
      </c>
      <c r="S177" s="357">
        <f t="shared" si="6"/>
        <v>24347.850000000006</v>
      </c>
      <c r="T177" s="359">
        <f t="shared" si="7"/>
        <v>0.3498153788684234</v>
      </c>
      <c r="U177" s="357"/>
    </row>
    <row r="178" spans="1:21" x14ac:dyDescent="0.25">
      <c r="A178" s="357" t="s">
        <v>483</v>
      </c>
      <c r="B178" s="357" t="s">
        <v>822</v>
      </c>
      <c r="C178" s="357" t="s">
        <v>1230</v>
      </c>
      <c r="D178" s="357" t="s">
        <v>1742</v>
      </c>
      <c r="E178" s="357" t="s">
        <v>1474</v>
      </c>
      <c r="F178" s="357">
        <v>4322133</v>
      </c>
      <c r="G178" s="357" t="s">
        <v>1345</v>
      </c>
      <c r="H178" s="357">
        <v>432213302</v>
      </c>
      <c r="I178" s="357" t="s">
        <v>2114</v>
      </c>
      <c r="J178" s="357">
        <v>14708436</v>
      </c>
      <c r="K178" s="357">
        <v>100</v>
      </c>
      <c r="L178" s="357" t="s">
        <v>1077</v>
      </c>
      <c r="M178" s="357" t="s">
        <v>1078</v>
      </c>
      <c r="N178" s="357" t="s">
        <v>5025</v>
      </c>
      <c r="O178" s="358">
        <v>1</v>
      </c>
      <c r="P178" s="357">
        <v>64</v>
      </c>
      <c r="Q178" s="357">
        <v>32632.800000000003</v>
      </c>
      <c r="R178" s="357">
        <v>27998</v>
      </c>
      <c r="S178" s="357">
        <f t="shared" si="6"/>
        <v>4634.8000000000029</v>
      </c>
      <c r="T178" s="359">
        <f t="shared" si="7"/>
        <v>0.14202887891936955</v>
      </c>
      <c r="U178" s="357"/>
    </row>
    <row r="179" spans="1:21" x14ac:dyDescent="0.25">
      <c r="A179" s="357" t="s">
        <v>483</v>
      </c>
      <c r="B179" s="357" t="s">
        <v>822</v>
      </c>
      <c r="C179" s="357" t="s">
        <v>1230</v>
      </c>
      <c r="D179" s="357" t="s">
        <v>1742</v>
      </c>
      <c r="E179" s="357" t="s">
        <v>1474</v>
      </c>
      <c r="F179" s="357">
        <v>4322133</v>
      </c>
      <c r="G179" s="357" t="s">
        <v>1345</v>
      </c>
      <c r="H179" s="357">
        <v>432213302</v>
      </c>
      <c r="I179" s="357" t="s">
        <v>2115</v>
      </c>
      <c r="J179" s="357">
        <v>14708464</v>
      </c>
      <c r="K179" s="357">
        <v>100</v>
      </c>
      <c r="L179" s="357" t="s">
        <v>1077</v>
      </c>
      <c r="M179" s="357" t="s">
        <v>1078</v>
      </c>
      <c r="N179" s="357" t="s">
        <v>5025</v>
      </c>
      <c r="O179" s="358">
        <v>1</v>
      </c>
      <c r="P179" s="357">
        <v>80</v>
      </c>
      <c r="Q179" s="357">
        <v>52694.799999999996</v>
      </c>
      <c r="R179" s="357">
        <v>38263.22</v>
      </c>
      <c r="S179" s="357">
        <f t="shared" si="6"/>
        <v>14431.579999999994</v>
      </c>
      <c r="T179" s="359">
        <f t="shared" si="7"/>
        <v>0.27387104609942531</v>
      </c>
      <c r="U179" s="357"/>
    </row>
    <row r="180" spans="1:21" x14ac:dyDescent="0.25">
      <c r="A180" s="357" t="s">
        <v>483</v>
      </c>
      <c r="B180" s="357" t="s">
        <v>822</v>
      </c>
      <c r="C180" s="357" t="s">
        <v>1229</v>
      </c>
      <c r="D180" s="357" t="s">
        <v>1741</v>
      </c>
      <c r="E180" s="357" t="s">
        <v>1468</v>
      </c>
      <c r="F180" s="357">
        <v>4321224</v>
      </c>
      <c r="G180" s="357" t="s">
        <v>833</v>
      </c>
      <c r="H180" s="357">
        <v>432122401</v>
      </c>
      <c r="I180" s="357" t="s">
        <v>5079</v>
      </c>
      <c r="J180" s="357">
        <v>217939</v>
      </c>
      <c r="K180" s="357">
        <v>100</v>
      </c>
      <c r="L180" s="357" t="s">
        <v>1077</v>
      </c>
      <c r="M180" s="357" t="s">
        <v>1078</v>
      </c>
      <c r="N180" s="357" t="s">
        <v>5025</v>
      </c>
      <c r="O180" s="358">
        <v>1</v>
      </c>
      <c r="P180" s="357">
        <v>20</v>
      </c>
      <c r="Q180" s="357">
        <v>35939.199999999997</v>
      </c>
      <c r="R180" s="357">
        <v>18401.510000000002</v>
      </c>
      <c r="S180" s="357">
        <f t="shared" si="6"/>
        <v>17537.689999999995</v>
      </c>
      <c r="T180" s="359">
        <f t="shared" si="7"/>
        <v>0.48798220327664488</v>
      </c>
      <c r="U180" s="357"/>
    </row>
    <row r="181" spans="1:21" x14ac:dyDescent="0.25">
      <c r="A181" s="357" t="s">
        <v>483</v>
      </c>
      <c r="B181" s="357" t="s">
        <v>822</v>
      </c>
      <c r="C181" s="357" t="s">
        <v>1230</v>
      </c>
      <c r="D181" s="357" t="s">
        <v>1742</v>
      </c>
      <c r="E181" s="357" t="s">
        <v>1474</v>
      </c>
      <c r="F181" s="357">
        <v>4322133</v>
      </c>
      <c r="G181" s="357" t="s">
        <v>1345</v>
      </c>
      <c r="H181" s="357">
        <v>432213302</v>
      </c>
      <c r="I181" s="357" t="s">
        <v>2116</v>
      </c>
      <c r="J181" s="357">
        <v>14708472</v>
      </c>
      <c r="K181" s="357">
        <v>100</v>
      </c>
      <c r="L181" s="357" t="s">
        <v>1077</v>
      </c>
      <c r="M181" s="357" t="s">
        <v>1078</v>
      </c>
      <c r="N181" s="357" t="s">
        <v>5025</v>
      </c>
      <c r="O181" s="358">
        <v>1</v>
      </c>
      <c r="P181" s="357">
        <v>56</v>
      </c>
      <c r="Q181" s="357">
        <v>17454.8</v>
      </c>
      <c r="R181" s="357">
        <v>14214.2</v>
      </c>
      <c r="S181" s="357">
        <f t="shared" si="6"/>
        <v>3240.5999999999985</v>
      </c>
      <c r="T181" s="359">
        <f t="shared" si="7"/>
        <v>0.1856566675069321</v>
      </c>
      <c r="U181" s="357"/>
    </row>
    <row r="182" spans="1:21" x14ac:dyDescent="0.25">
      <c r="A182" s="357" t="s">
        <v>483</v>
      </c>
      <c r="B182" s="357" t="s">
        <v>822</v>
      </c>
      <c r="C182" s="357" t="s">
        <v>1230</v>
      </c>
      <c r="D182" s="357" t="s">
        <v>1742</v>
      </c>
      <c r="E182" s="357" t="s">
        <v>1474</v>
      </c>
      <c r="F182" s="357">
        <v>4322133</v>
      </c>
      <c r="G182" s="357" t="s">
        <v>1345</v>
      </c>
      <c r="H182" s="357">
        <v>432213302</v>
      </c>
      <c r="I182" s="357" t="s">
        <v>2117</v>
      </c>
      <c r="J182" s="357">
        <v>14708484</v>
      </c>
      <c r="K182" s="357">
        <v>100</v>
      </c>
      <c r="L182" s="357" t="s">
        <v>1077</v>
      </c>
      <c r="M182" s="357" t="s">
        <v>1078</v>
      </c>
      <c r="N182" s="357" t="s">
        <v>5025</v>
      </c>
      <c r="O182" s="358">
        <v>1</v>
      </c>
      <c r="P182" s="357">
        <v>67</v>
      </c>
      <c r="Q182" s="357">
        <v>29812.799999999999</v>
      </c>
      <c r="R182" s="357">
        <v>21937.39</v>
      </c>
      <c r="S182" s="357">
        <f t="shared" si="6"/>
        <v>7875.41</v>
      </c>
      <c r="T182" s="359">
        <f t="shared" si="7"/>
        <v>0.26416203778242903</v>
      </c>
      <c r="U182" s="357"/>
    </row>
    <row r="183" spans="1:21" x14ac:dyDescent="0.25">
      <c r="A183" s="357" t="s">
        <v>483</v>
      </c>
      <c r="B183" s="357" t="s">
        <v>822</v>
      </c>
      <c r="C183" s="357" t="s">
        <v>1230</v>
      </c>
      <c r="D183" s="357" t="s">
        <v>1742</v>
      </c>
      <c r="E183" s="357" t="s">
        <v>1474</v>
      </c>
      <c r="F183" s="357">
        <v>4322133</v>
      </c>
      <c r="G183" s="357" t="s">
        <v>1345</v>
      </c>
      <c r="H183" s="357">
        <v>432213302</v>
      </c>
      <c r="I183" s="357" t="s">
        <v>2118</v>
      </c>
      <c r="J183" s="357">
        <v>14708580</v>
      </c>
      <c r="K183" s="357">
        <v>100</v>
      </c>
      <c r="L183" s="357" t="s">
        <v>1077</v>
      </c>
      <c r="M183" s="357" t="s">
        <v>1078</v>
      </c>
      <c r="N183" s="357" t="s">
        <v>5025</v>
      </c>
      <c r="O183" s="358">
        <v>1</v>
      </c>
      <c r="P183" s="357">
        <v>77</v>
      </c>
      <c r="Q183" s="357">
        <v>27244</v>
      </c>
      <c r="R183" s="357">
        <v>25203.69</v>
      </c>
      <c r="S183" s="357">
        <f t="shared" si="6"/>
        <v>2040.3100000000013</v>
      </c>
      <c r="T183" s="359">
        <f t="shared" si="7"/>
        <v>7.4890251064454613E-2</v>
      </c>
      <c r="U183" s="357"/>
    </row>
    <row r="184" spans="1:21" x14ac:dyDescent="0.25">
      <c r="A184" s="357" t="s">
        <v>483</v>
      </c>
      <c r="B184" s="357" t="s">
        <v>822</v>
      </c>
      <c r="C184" s="357" t="s">
        <v>1230</v>
      </c>
      <c r="D184" s="357" t="s">
        <v>1742</v>
      </c>
      <c r="E184" s="357" t="s">
        <v>1474</v>
      </c>
      <c r="F184" s="357">
        <v>4322133</v>
      </c>
      <c r="G184" s="357" t="s">
        <v>1345</v>
      </c>
      <c r="H184" s="357">
        <v>432213302</v>
      </c>
      <c r="I184" s="357" t="s">
        <v>2119</v>
      </c>
      <c r="J184" s="357">
        <v>14708596</v>
      </c>
      <c r="K184" s="357">
        <v>100</v>
      </c>
      <c r="L184" s="357" t="s">
        <v>1077</v>
      </c>
      <c r="M184" s="357" t="s">
        <v>1078</v>
      </c>
      <c r="N184" s="357" t="s">
        <v>5025</v>
      </c>
      <c r="O184" s="358">
        <v>1</v>
      </c>
      <c r="P184" s="357">
        <v>85</v>
      </c>
      <c r="Q184" s="357">
        <v>50096.4</v>
      </c>
      <c r="R184" s="357">
        <v>29962.120000000003</v>
      </c>
      <c r="S184" s="357">
        <f t="shared" si="6"/>
        <v>20134.28</v>
      </c>
      <c r="T184" s="359">
        <f t="shared" si="7"/>
        <v>0.40191071613928342</v>
      </c>
      <c r="U184" s="357"/>
    </row>
    <row r="185" spans="1:21" x14ac:dyDescent="0.25">
      <c r="A185" s="357" t="s">
        <v>483</v>
      </c>
      <c r="B185" s="357" t="s">
        <v>822</v>
      </c>
      <c r="C185" s="357" t="s">
        <v>1230</v>
      </c>
      <c r="D185" s="357" t="s">
        <v>1742</v>
      </c>
      <c r="E185" s="357" t="s">
        <v>1474</v>
      </c>
      <c r="F185" s="357">
        <v>4322133</v>
      </c>
      <c r="G185" s="357" t="s">
        <v>1345</v>
      </c>
      <c r="H185" s="357">
        <v>432213302</v>
      </c>
      <c r="I185" s="357" t="s">
        <v>2120</v>
      </c>
      <c r="J185" s="357">
        <v>14708712</v>
      </c>
      <c r="K185" s="357">
        <v>100</v>
      </c>
      <c r="L185" s="357" t="s">
        <v>1077</v>
      </c>
      <c r="M185" s="357" t="s">
        <v>1078</v>
      </c>
      <c r="N185" s="357" t="s">
        <v>5025</v>
      </c>
      <c r="O185" s="358">
        <v>1</v>
      </c>
      <c r="P185" s="357">
        <v>71</v>
      </c>
      <c r="Q185" s="357">
        <v>19600</v>
      </c>
      <c r="R185" s="357">
        <v>16578.22</v>
      </c>
      <c r="S185" s="357">
        <f t="shared" si="6"/>
        <v>3021.7799999999988</v>
      </c>
      <c r="T185" s="359">
        <f t="shared" si="7"/>
        <v>0.15417244897959179</v>
      </c>
      <c r="U185" s="357"/>
    </row>
    <row r="186" spans="1:21" x14ac:dyDescent="0.25">
      <c r="A186" s="357" t="s">
        <v>483</v>
      </c>
      <c r="B186" s="357" t="s">
        <v>822</v>
      </c>
      <c r="C186" s="357" t="s">
        <v>1230</v>
      </c>
      <c r="D186" s="357" t="s">
        <v>1742</v>
      </c>
      <c r="E186" s="357" t="s">
        <v>1474</v>
      </c>
      <c r="F186" s="357">
        <v>4322133</v>
      </c>
      <c r="G186" s="357" t="s">
        <v>1345</v>
      </c>
      <c r="H186" s="357">
        <v>432213302</v>
      </c>
      <c r="I186" s="357" t="s">
        <v>2121</v>
      </c>
      <c r="J186" s="357">
        <v>14708738</v>
      </c>
      <c r="K186" s="357">
        <v>100</v>
      </c>
      <c r="L186" s="357" t="s">
        <v>1077</v>
      </c>
      <c r="M186" s="357" t="s">
        <v>1078</v>
      </c>
      <c r="N186" s="357" t="s">
        <v>5025</v>
      </c>
      <c r="O186" s="358">
        <v>1</v>
      </c>
      <c r="P186" s="357">
        <v>28</v>
      </c>
      <c r="Q186" s="357">
        <v>14353.2</v>
      </c>
      <c r="R186" s="357">
        <v>13193.399999999998</v>
      </c>
      <c r="S186" s="357">
        <f t="shared" si="6"/>
        <v>1159.8000000000029</v>
      </c>
      <c r="T186" s="359">
        <f t="shared" si="7"/>
        <v>8.0804280578547147E-2</v>
      </c>
      <c r="U186" s="357"/>
    </row>
    <row r="187" spans="1:21" x14ac:dyDescent="0.25">
      <c r="A187" s="357" t="s">
        <v>483</v>
      </c>
      <c r="B187" s="357" t="s">
        <v>822</v>
      </c>
      <c r="C187" s="357" t="s">
        <v>1230</v>
      </c>
      <c r="D187" s="357" t="s">
        <v>1742</v>
      </c>
      <c r="E187" s="357" t="s">
        <v>835</v>
      </c>
      <c r="F187" s="357">
        <v>4322111</v>
      </c>
      <c r="G187" s="357" t="s">
        <v>835</v>
      </c>
      <c r="H187" s="357">
        <v>432211101</v>
      </c>
      <c r="I187" s="357" t="s">
        <v>2122</v>
      </c>
      <c r="J187" s="357">
        <v>14708826</v>
      </c>
      <c r="K187" s="357">
        <v>100</v>
      </c>
      <c r="L187" s="357" t="s">
        <v>1077</v>
      </c>
      <c r="M187" s="357" t="s">
        <v>1078</v>
      </c>
      <c r="N187" s="357" t="s">
        <v>5025</v>
      </c>
      <c r="O187" s="358">
        <v>1</v>
      </c>
      <c r="P187" s="357">
        <v>136</v>
      </c>
      <c r="Q187" s="357">
        <v>69768.800000000003</v>
      </c>
      <c r="R187" s="357">
        <v>47161.64</v>
      </c>
      <c r="S187" s="357">
        <f t="shared" si="6"/>
        <v>22607.160000000003</v>
      </c>
      <c r="T187" s="359">
        <f t="shared" si="7"/>
        <v>0.32402965222277008</v>
      </c>
      <c r="U187" s="357"/>
    </row>
    <row r="188" spans="1:21" x14ac:dyDescent="0.25">
      <c r="A188" s="357" t="s">
        <v>483</v>
      </c>
      <c r="B188" s="357" t="s">
        <v>1829</v>
      </c>
      <c r="C188" s="357" t="s">
        <v>1264</v>
      </c>
      <c r="D188" s="357" t="s">
        <v>1771</v>
      </c>
      <c r="E188" s="357" t="s">
        <v>1521</v>
      </c>
      <c r="F188" s="357">
        <v>4523413</v>
      </c>
      <c r="G188" s="357" t="s">
        <v>1384</v>
      </c>
      <c r="H188" s="357">
        <v>452341301</v>
      </c>
      <c r="I188" s="357" t="s">
        <v>5080</v>
      </c>
      <c r="J188" s="357">
        <v>23740472</v>
      </c>
      <c r="K188" s="357">
        <v>100</v>
      </c>
      <c r="L188" s="357" t="s">
        <v>1077</v>
      </c>
      <c r="M188" s="357" t="s">
        <v>1078</v>
      </c>
      <c r="N188" s="357" t="s">
        <v>5025</v>
      </c>
      <c r="O188" s="358">
        <v>1</v>
      </c>
      <c r="P188" s="357">
        <v>71</v>
      </c>
      <c r="Q188" s="357">
        <v>56967.6</v>
      </c>
      <c r="R188" s="357">
        <v>29962.799999999999</v>
      </c>
      <c r="S188" s="357">
        <f t="shared" si="6"/>
        <v>27004.799999999999</v>
      </c>
      <c r="T188" s="359">
        <f t="shared" si="7"/>
        <v>0.47403787416004889</v>
      </c>
      <c r="U188" s="357"/>
    </row>
    <row r="189" spans="1:21" x14ac:dyDescent="0.25">
      <c r="A189" s="357" t="s">
        <v>483</v>
      </c>
      <c r="B189" s="357" t="s">
        <v>822</v>
      </c>
      <c r="C189" s="357" t="s">
        <v>1230</v>
      </c>
      <c r="D189" s="357" t="s">
        <v>1742</v>
      </c>
      <c r="E189" s="357" t="s">
        <v>835</v>
      </c>
      <c r="F189" s="357">
        <v>4322111</v>
      </c>
      <c r="G189" s="357" t="s">
        <v>1231</v>
      </c>
      <c r="H189" s="357">
        <v>432211105</v>
      </c>
      <c r="I189" s="357" t="s">
        <v>2123</v>
      </c>
      <c r="J189" s="357">
        <v>14709054</v>
      </c>
      <c r="K189" s="357">
        <v>100</v>
      </c>
      <c r="L189" s="357" t="s">
        <v>1077</v>
      </c>
      <c r="M189" s="357" t="s">
        <v>1078</v>
      </c>
      <c r="N189" s="357" t="s">
        <v>5025</v>
      </c>
      <c r="O189" s="358">
        <v>1</v>
      </c>
      <c r="P189" s="357">
        <v>68</v>
      </c>
      <c r="Q189" s="357">
        <v>42905.600000000006</v>
      </c>
      <c r="R189" s="357">
        <v>29729.26</v>
      </c>
      <c r="S189" s="357">
        <f t="shared" si="6"/>
        <v>13176.340000000007</v>
      </c>
      <c r="T189" s="359">
        <f t="shared" si="7"/>
        <v>0.30710070480310275</v>
      </c>
      <c r="U189" s="357"/>
    </row>
    <row r="190" spans="1:21" x14ac:dyDescent="0.25">
      <c r="A190" s="357" t="s">
        <v>483</v>
      </c>
      <c r="B190" s="357" t="s">
        <v>822</v>
      </c>
      <c r="C190" s="357" t="s">
        <v>1230</v>
      </c>
      <c r="D190" s="357" t="s">
        <v>1742</v>
      </c>
      <c r="E190" s="357" t="s">
        <v>1474</v>
      </c>
      <c r="F190" s="357">
        <v>4322133</v>
      </c>
      <c r="G190" s="357" t="s">
        <v>840</v>
      </c>
      <c r="H190" s="357">
        <v>432213301</v>
      </c>
      <c r="I190" s="357" t="s">
        <v>2124</v>
      </c>
      <c r="J190" s="357">
        <v>14709246</v>
      </c>
      <c r="K190" s="357">
        <v>100</v>
      </c>
      <c r="L190" s="357" t="s">
        <v>1077</v>
      </c>
      <c r="M190" s="357" t="s">
        <v>1078</v>
      </c>
      <c r="N190" s="357" t="s">
        <v>5025</v>
      </c>
      <c r="O190" s="358">
        <v>1</v>
      </c>
      <c r="P190" s="357">
        <v>98</v>
      </c>
      <c r="Q190" s="357">
        <v>32972.800000000003</v>
      </c>
      <c r="R190" s="357">
        <v>29260.800000000003</v>
      </c>
      <c r="S190" s="357">
        <f t="shared" si="6"/>
        <v>3712</v>
      </c>
      <c r="T190" s="359">
        <f t="shared" si="7"/>
        <v>0.11257763975155279</v>
      </c>
      <c r="U190" s="357"/>
    </row>
    <row r="191" spans="1:21" x14ac:dyDescent="0.25">
      <c r="A191" s="357" t="s">
        <v>483</v>
      </c>
      <c r="B191" s="357" t="s">
        <v>822</v>
      </c>
      <c r="C191" s="357" t="s">
        <v>1230</v>
      </c>
      <c r="D191" s="357" t="s">
        <v>1742</v>
      </c>
      <c r="E191" s="357" t="s">
        <v>1474</v>
      </c>
      <c r="F191" s="357">
        <v>4322133</v>
      </c>
      <c r="G191" s="357" t="s">
        <v>840</v>
      </c>
      <c r="H191" s="357">
        <v>432213301</v>
      </c>
      <c r="I191" s="357" t="s">
        <v>2125</v>
      </c>
      <c r="J191" s="357">
        <v>14709264</v>
      </c>
      <c r="K191" s="357">
        <v>100</v>
      </c>
      <c r="L191" s="357" t="s">
        <v>1077</v>
      </c>
      <c r="M191" s="357" t="s">
        <v>1078</v>
      </c>
      <c r="N191" s="357" t="s">
        <v>5025</v>
      </c>
      <c r="O191" s="358">
        <v>1</v>
      </c>
      <c r="P191" s="357">
        <v>44</v>
      </c>
      <c r="Q191" s="357">
        <v>18291.599999999999</v>
      </c>
      <c r="R191" s="357">
        <v>14807.340000000002</v>
      </c>
      <c r="S191" s="357">
        <f t="shared" si="6"/>
        <v>3484.2599999999966</v>
      </c>
      <c r="T191" s="359">
        <f t="shared" si="7"/>
        <v>0.19048415666207422</v>
      </c>
      <c r="U191" s="357"/>
    </row>
    <row r="192" spans="1:21" x14ac:dyDescent="0.25">
      <c r="A192" s="357" t="s">
        <v>483</v>
      </c>
      <c r="B192" s="357" t="s">
        <v>822</v>
      </c>
      <c r="C192" s="357" t="s">
        <v>1230</v>
      </c>
      <c r="D192" s="357" t="s">
        <v>1742</v>
      </c>
      <c r="E192" s="357" t="s">
        <v>1474</v>
      </c>
      <c r="F192" s="357">
        <v>4322133</v>
      </c>
      <c r="G192" s="357" t="s">
        <v>840</v>
      </c>
      <c r="H192" s="357">
        <v>432213301</v>
      </c>
      <c r="I192" s="357" t="s">
        <v>2126</v>
      </c>
      <c r="J192" s="357">
        <v>14709354</v>
      </c>
      <c r="K192" s="357">
        <v>100</v>
      </c>
      <c r="L192" s="357" t="s">
        <v>1077</v>
      </c>
      <c r="M192" s="357" t="s">
        <v>1078</v>
      </c>
      <c r="N192" s="357" t="s">
        <v>5025</v>
      </c>
      <c r="O192" s="358">
        <v>1</v>
      </c>
      <c r="P192" s="357">
        <v>65</v>
      </c>
      <c r="Q192" s="357">
        <v>24181.599999999999</v>
      </c>
      <c r="R192" s="357">
        <v>18037.3</v>
      </c>
      <c r="S192" s="357">
        <f t="shared" si="6"/>
        <v>6144.2999999999993</v>
      </c>
      <c r="T192" s="359">
        <f t="shared" si="7"/>
        <v>0.25408988652529196</v>
      </c>
      <c r="U192" s="357"/>
    </row>
    <row r="193" spans="1:21" x14ac:dyDescent="0.25">
      <c r="A193" s="357" t="s">
        <v>483</v>
      </c>
      <c r="B193" s="357" t="s">
        <v>822</v>
      </c>
      <c r="C193" s="357" t="s">
        <v>1230</v>
      </c>
      <c r="D193" s="357" t="s">
        <v>1742</v>
      </c>
      <c r="E193" s="357" t="s">
        <v>1474</v>
      </c>
      <c r="F193" s="357">
        <v>4322133</v>
      </c>
      <c r="G193" s="357" t="s">
        <v>840</v>
      </c>
      <c r="H193" s="357">
        <v>432213301</v>
      </c>
      <c r="I193" s="357" t="s">
        <v>2127</v>
      </c>
      <c r="J193" s="357">
        <v>14709446</v>
      </c>
      <c r="K193" s="357">
        <v>100</v>
      </c>
      <c r="L193" s="357" t="s">
        <v>1077</v>
      </c>
      <c r="M193" s="357" t="s">
        <v>1078</v>
      </c>
      <c r="N193" s="357" t="s">
        <v>5025</v>
      </c>
      <c r="O193" s="358">
        <v>1</v>
      </c>
      <c r="P193" s="357">
        <v>68</v>
      </c>
      <c r="Q193" s="357">
        <v>22444.799999999999</v>
      </c>
      <c r="R193" s="357">
        <v>20098.54</v>
      </c>
      <c r="S193" s="357">
        <f t="shared" si="6"/>
        <v>2346.2599999999984</v>
      </c>
      <c r="T193" s="359">
        <f t="shared" si="7"/>
        <v>0.10453468063872248</v>
      </c>
      <c r="U193" s="357"/>
    </row>
    <row r="194" spans="1:21" x14ac:dyDescent="0.25">
      <c r="A194" s="357" t="s">
        <v>483</v>
      </c>
      <c r="B194" s="357" t="s">
        <v>822</v>
      </c>
      <c r="C194" s="357" t="s">
        <v>1230</v>
      </c>
      <c r="D194" s="357" t="s">
        <v>1742</v>
      </c>
      <c r="E194" s="357" t="s">
        <v>1474</v>
      </c>
      <c r="F194" s="357">
        <v>4322133</v>
      </c>
      <c r="G194" s="357" t="s">
        <v>840</v>
      </c>
      <c r="H194" s="357">
        <v>432213301</v>
      </c>
      <c r="I194" s="357" t="s">
        <v>2128</v>
      </c>
      <c r="J194" s="357">
        <v>14709462</v>
      </c>
      <c r="K194" s="357">
        <v>100</v>
      </c>
      <c r="L194" s="357" t="s">
        <v>1077</v>
      </c>
      <c r="M194" s="357" t="s">
        <v>1078</v>
      </c>
      <c r="N194" s="357" t="s">
        <v>5025</v>
      </c>
      <c r="O194" s="358">
        <v>1</v>
      </c>
      <c r="P194" s="357">
        <v>75</v>
      </c>
      <c r="Q194" s="357">
        <v>38420.399999999994</v>
      </c>
      <c r="R194" s="357">
        <v>32201.53</v>
      </c>
      <c r="S194" s="357">
        <f t="shared" si="6"/>
        <v>6218.8699999999953</v>
      </c>
      <c r="T194" s="359">
        <f t="shared" si="7"/>
        <v>0.1618637494664292</v>
      </c>
      <c r="U194" s="357"/>
    </row>
    <row r="195" spans="1:21" x14ac:dyDescent="0.25">
      <c r="A195" s="357" t="s">
        <v>483</v>
      </c>
      <c r="B195" s="357" t="s">
        <v>921</v>
      </c>
      <c r="C195" s="357" t="s">
        <v>1247</v>
      </c>
      <c r="D195" s="357" t="s">
        <v>1755</v>
      </c>
      <c r="E195" s="357" t="s">
        <v>926</v>
      </c>
      <c r="F195" s="357">
        <v>4421333</v>
      </c>
      <c r="G195" s="357" t="s">
        <v>926</v>
      </c>
      <c r="H195" s="357">
        <v>442133301</v>
      </c>
      <c r="I195" s="357" t="s">
        <v>5081</v>
      </c>
      <c r="J195" s="357">
        <v>26066289</v>
      </c>
      <c r="K195" s="357">
        <v>100</v>
      </c>
      <c r="L195" s="357" t="s">
        <v>1077</v>
      </c>
      <c r="M195" s="357" t="s">
        <v>1078</v>
      </c>
      <c r="N195" s="357" t="s">
        <v>5025</v>
      </c>
      <c r="O195" s="358">
        <v>1</v>
      </c>
      <c r="P195" s="357">
        <v>124</v>
      </c>
      <c r="Q195" s="357">
        <v>63424.4</v>
      </c>
      <c r="R195" s="357">
        <v>32285.43</v>
      </c>
      <c r="S195" s="357">
        <f t="shared" si="6"/>
        <v>31138.97</v>
      </c>
      <c r="T195" s="359">
        <f t="shared" si="7"/>
        <v>0.49096199569881621</v>
      </c>
      <c r="U195" s="357"/>
    </row>
    <row r="196" spans="1:21" x14ac:dyDescent="0.25">
      <c r="A196" s="357" t="s">
        <v>483</v>
      </c>
      <c r="B196" s="357" t="s">
        <v>822</v>
      </c>
      <c r="C196" s="357" t="s">
        <v>1230</v>
      </c>
      <c r="D196" s="357" t="s">
        <v>1742</v>
      </c>
      <c r="E196" s="357" t="s">
        <v>835</v>
      </c>
      <c r="F196" s="357">
        <v>4322111</v>
      </c>
      <c r="G196" s="357" t="s">
        <v>1231</v>
      </c>
      <c r="H196" s="357">
        <v>432211105</v>
      </c>
      <c r="I196" s="357" t="s">
        <v>2129</v>
      </c>
      <c r="J196" s="357">
        <v>14709470</v>
      </c>
      <c r="K196" s="357">
        <v>250</v>
      </c>
      <c r="L196" s="357" t="s">
        <v>1077</v>
      </c>
      <c r="M196" s="357" t="s">
        <v>1078</v>
      </c>
      <c r="N196" s="357" t="s">
        <v>5025</v>
      </c>
      <c r="O196" s="358">
        <v>1</v>
      </c>
      <c r="P196" s="357">
        <v>186</v>
      </c>
      <c r="Q196" s="357">
        <v>87899.6</v>
      </c>
      <c r="R196" s="357">
        <v>62674.94</v>
      </c>
      <c r="S196" s="357">
        <f t="shared" si="6"/>
        <v>25224.660000000003</v>
      </c>
      <c r="T196" s="359">
        <f t="shared" si="7"/>
        <v>0.28697127176915482</v>
      </c>
      <c r="U196" s="357"/>
    </row>
    <row r="197" spans="1:21" x14ac:dyDescent="0.25">
      <c r="A197" s="357" t="s">
        <v>483</v>
      </c>
      <c r="B197" s="357" t="s">
        <v>822</v>
      </c>
      <c r="C197" s="357" t="s">
        <v>1230</v>
      </c>
      <c r="D197" s="357" t="s">
        <v>1742</v>
      </c>
      <c r="E197" s="357" t="s">
        <v>835</v>
      </c>
      <c r="F197" s="357">
        <v>4322111</v>
      </c>
      <c r="G197" s="357" t="s">
        <v>836</v>
      </c>
      <c r="H197" s="357">
        <v>432211103</v>
      </c>
      <c r="I197" s="357" t="s">
        <v>2130</v>
      </c>
      <c r="J197" s="357">
        <v>14709484</v>
      </c>
      <c r="K197" s="357">
        <v>100</v>
      </c>
      <c r="L197" s="357" t="s">
        <v>1077</v>
      </c>
      <c r="M197" s="357" t="s">
        <v>1078</v>
      </c>
      <c r="N197" s="357" t="s">
        <v>5025</v>
      </c>
      <c r="O197" s="358">
        <v>1</v>
      </c>
      <c r="P197" s="357">
        <v>109</v>
      </c>
      <c r="Q197" s="357">
        <v>56175.199999999997</v>
      </c>
      <c r="R197" s="357">
        <v>39033.9</v>
      </c>
      <c r="S197" s="357">
        <f t="shared" si="6"/>
        <v>17141.299999999996</v>
      </c>
      <c r="T197" s="359">
        <f t="shared" si="7"/>
        <v>0.30513999060083447</v>
      </c>
      <c r="U197" s="357"/>
    </row>
    <row r="198" spans="1:21" x14ac:dyDescent="0.25">
      <c r="A198" s="357" t="s">
        <v>483</v>
      </c>
      <c r="B198" s="357" t="s">
        <v>822</v>
      </c>
      <c r="C198" s="357" t="s">
        <v>1230</v>
      </c>
      <c r="D198" s="357" t="s">
        <v>1742</v>
      </c>
      <c r="E198" s="357" t="s">
        <v>835</v>
      </c>
      <c r="F198" s="357">
        <v>4322111</v>
      </c>
      <c r="G198" s="357" t="s">
        <v>1231</v>
      </c>
      <c r="H198" s="357">
        <v>432211105</v>
      </c>
      <c r="I198" s="357" t="s">
        <v>2131</v>
      </c>
      <c r="J198" s="357">
        <v>14709532</v>
      </c>
      <c r="K198" s="357">
        <v>100</v>
      </c>
      <c r="L198" s="357" t="s">
        <v>1077</v>
      </c>
      <c r="M198" s="357" t="s">
        <v>1078</v>
      </c>
      <c r="N198" s="357" t="s">
        <v>5025</v>
      </c>
      <c r="O198" s="358">
        <v>1</v>
      </c>
      <c r="P198" s="357">
        <v>34</v>
      </c>
      <c r="Q198" s="357">
        <v>44488.4</v>
      </c>
      <c r="R198" s="357">
        <v>25112.22</v>
      </c>
      <c r="S198" s="357">
        <f t="shared" si="6"/>
        <v>19376.18</v>
      </c>
      <c r="T198" s="359">
        <f t="shared" si="7"/>
        <v>0.4355333075588243</v>
      </c>
      <c r="U198" s="357"/>
    </row>
    <row r="199" spans="1:21" x14ac:dyDescent="0.25">
      <c r="A199" s="357" t="s">
        <v>483</v>
      </c>
      <c r="B199" s="357" t="s">
        <v>822</v>
      </c>
      <c r="C199" s="357" t="s">
        <v>1230</v>
      </c>
      <c r="D199" s="357" t="s">
        <v>1742</v>
      </c>
      <c r="E199" s="357" t="s">
        <v>835</v>
      </c>
      <c r="F199" s="357">
        <v>4322111</v>
      </c>
      <c r="G199" s="357" t="s">
        <v>835</v>
      </c>
      <c r="H199" s="357">
        <v>432211101</v>
      </c>
      <c r="I199" s="357" t="s">
        <v>2132</v>
      </c>
      <c r="J199" s="357">
        <v>14709544</v>
      </c>
      <c r="K199" s="357">
        <v>100</v>
      </c>
      <c r="L199" s="357" t="s">
        <v>1077</v>
      </c>
      <c r="M199" s="357" t="s">
        <v>1078</v>
      </c>
      <c r="N199" s="357" t="s">
        <v>5025</v>
      </c>
      <c r="O199" s="358">
        <v>1</v>
      </c>
      <c r="P199" s="357">
        <v>76</v>
      </c>
      <c r="Q199" s="357">
        <v>51279.199999999997</v>
      </c>
      <c r="R199" s="357">
        <v>31796.760000000002</v>
      </c>
      <c r="S199" s="357">
        <f t="shared" si="6"/>
        <v>19482.439999999995</v>
      </c>
      <c r="T199" s="359">
        <f t="shared" si="7"/>
        <v>0.37992870403594431</v>
      </c>
      <c r="U199" s="357"/>
    </row>
    <row r="200" spans="1:21" x14ac:dyDescent="0.25">
      <c r="A200" s="357" t="s">
        <v>483</v>
      </c>
      <c r="B200" s="357" t="s">
        <v>822</v>
      </c>
      <c r="C200" s="357" t="s">
        <v>1230</v>
      </c>
      <c r="D200" s="357" t="s">
        <v>1742</v>
      </c>
      <c r="E200" s="357" t="s">
        <v>835</v>
      </c>
      <c r="F200" s="357">
        <v>4322111</v>
      </c>
      <c r="G200" s="357" t="s">
        <v>1231</v>
      </c>
      <c r="H200" s="357">
        <v>432211105</v>
      </c>
      <c r="I200" s="357" t="s">
        <v>2133</v>
      </c>
      <c r="J200" s="357">
        <v>14709560</v>
      </c>
      <c r="K200" s="357">
        <v>100</v>
      </c>
      <c r="L200" s="357" t="s">
        <v>1077</v>
      </c>
      <c r="M200" s="357" t="s">
        <v>1078</v>
      </c>
      <c r="N200" s="357" t="s">
        <v>5025</v>
      </c>
      <c r="O200" s="358">
        <v>1</v>
      </c>
      <c r="P200" s="357">
        <v>47</v>
      </c>
      <c r="Q200" s="357">
        <v>37516</v>
      </c>
      <c r="R200" s="357">
        <v>21170.949999999997</v>
      </c>
      <c r="S200" s="357">
        <f t="shared" si="6"/>
        <v>16345.050000000003</v>
      </c>
      <c r="T200" s="359">
        <f t="shared" si="7"/>
        <v>0.4356821089668409</v>
      </c>
      <c r="U200" s="357"/>
    </row>
    <row r="201" spans="1:21" x14ac:dyDescent="0.25">
      <c r="A201" s="357" t="s">
        <v>483</v>
      </c>
      <c r="B201" s="357" t="s">
        <v>822</v>
      </c>
      <c r="C201" s="357" t="s">
        <v>1230</v>
      </c>
      <c r="D201" s="357" t="s">
        <v>1742</v>
      </c>
      <c r="E201" s="357" t="s">
        <v>835</v>
      </c>
      <c r="F201" s="357">
        <v>4322111</v>
      </c>
      <c r="G201" s="357" t="s">
        <v>1231</v>
      </c>
      <c r="H201" s="357">
        <v>432211105</v>
      </c>
      <c r="I201" s="357" t="s">
        <v>2134</v>
      </c>
      <c r="J201" s="357">
        <v>14709602</v>
      </c>
      <c r="K201" s="357">
        <v>100</v>
      </c>
      <c r="L201" s="357" t="s">
        <v>1077</v>
      </c>
      <c r="M201" s="357" t="s">
        <v>1078</v>
      </c>
      <c r="N201" s="357" t="s">
        <v>5025</v>
      </c>
      <c r="O201" s="358">
        <v>1</v>
      </c>
      <c r="P201" s="357">
        <v>78</v>
      </c>
      <c r="Q201" s="357">
        <v>66744.799999999988</v>
      </c>
      <c r="R201" s="357">
        <v>37291.57</v>
      </c>
      <c r="S201" s="357">
        <f t="shared" si="6"/>
        <v>29453.229999999989</v>
      </c>
      <c r="T201" s="359">
        <f t="shared" si="7"/>
        <v>0.44128126835348963</v>
      </c>
      <c r="U201" s="357"/>
    </row>
    <row r="202" spans="1:21" x14ac:dyDescent="0.25">
      <c r="A202" s="357" t="s">
        <v>483</v>
      </c>
      <c r="B202" s="357" t="s">
        <v>822</v>
      </c>
      <c r="C202" s="357" t="s">
        <v>1230</v>
      </c>
      <c r="D202" s="357" t="s">
        <v>1742</v>
      </c>
      <c r="E202" s="357" t="s">
        <v>835</v>
      </c>
      <c r="F202" s="357">
        <v>4322111</v>
      </c>
      <c r="G202" s="357" t="s">
        <v>836</v>
      </c>
      <c r="H202" s="357">
        <v>432211103</v>
      </c>
      <c r="I202" s="357" t="s">
        <v>2135</v>
      </c>
      <c r="J202" s="357">
        <v>15123060</v>
      </c>
      <c r="K202" s="357">
        <v>100</v>
      </c>
      <c r="L202" s="357" t="s">
        <v>1077</v>
      </c>
      <c r="M202" s="357" t="s">
        <v>1078</v>
      </c>
      <c r="N202" s="357" t="s">
        <v>5025</v>
      </c>
      <c r="O202" s="358">
        <v>1</v>
      </c>
      <c r="P202" s="357">
        <v>90</v>
      </c>
      <c r="Q202" s="357">
        <v>51214.400000000001</v>
      </c>
      <c r="R202" s="357">
        <v>34426.18</v>
      </c>
      <c r="S202" s="357">
        <f t="shared" si="6"/>
        <v>16788.22</v>
      </c>
      <c r="T202" s="359">
        <f t="shared" si="7"/>
        <v>0.32780272735793059</v>
      </c>
      <c r="U202" s="357"/>
    </row>
    <row r="203" spans="1:21" x14ac:dyDescent="0.25">
      <c r="A203" s="357" t="s">
        <v>483</v>
      </c>
      <c r="B203" s="357" t="s">
        <v>822</v>
      </c>
      <c r="C203" s="357" t="s">
        <v>1230</v>
      </c>
      <c r="D203" s="357" t="s">
        <v>1742</v>
      </c>
      <c r="E203" s="357" t="s">
        <v>835</v>
      </c>
      <c r="F203" s="357">
        <v>4322111</v>
      </c>
      <c r="G203" s="357" t="s">
        <v>835</v>
      </c>
      <c r="H203" s="357">
        <v>432211101</v>
      </c>
      <c r="I203" s="357" t="s">
        <v>2136</v>
      </c>
      <c r="J203" s="357">
        <v>15123078</v>
      </c>
      <c r="K203" s="357">
        <v>100</v>
      </c>
      <c r="L203" s="357" t="s">
        <v>1077</v>
      </c>
      <c r="M203" s="357" t="s">
        <v>1078</v>
      </c>
      <c r="N203" s="357" t="s">
        <v>5025</v>
      </c>
      <c r="O203" s="358">
        <v>1</v>
      </c>
      <c r="P203" s="357">
        <v>2</v>
      </c>
      <c r="Q203" s="357">
        <v>20304</v>
      </c>
      <c r="R203" s="357">
        <v>11892.36</v>
      </c>
      <c r="S203" s="357">
        <f t="shared" si="6"/>
        <v>8411.64</v>
      </c>
      <c r="T203" s="359">
        <f t="shared" si="7"/>
        <v>0.41428486997635933</v>
      </c>
      <c r="U203" s="357"/>
    </row>
    <row r="204" spans="1:21" x14ac:dyDescent="0.25">
      <c r="A204" s="357" t="s">
        <v>483</v>
      </c>
      <c r="B204" s="357" t="s">
        <v>822</v>
      </c>
      <c r="C204" s="357" t="s">
        <v>1230</v>
      </c>
      <c r="D204" s="357" t="s">
        <v>1742</v>
      </c>
      <c r="E204" s="357" t="s">
        <v>835</v>
      </c>
      <c r="F204" s="357">
        <v>4322111</v>
      </c>
      <c r="G204" s="357" t="s">
        <v>836</v>
      </c>
      <c r="H204" s="357">
        <v>432211103</v>
      </c>
      <c r="I204" s="357" t="s">
        <v>2137</v>
      </c>
      <c r="J204" s="357">
        <v>15123186</v>
      </c>
      <c r="K204" s="357">
        <v>100</v>
      </c>
      <c r="L204" s="357" t="s">
        <v>1077</v>
      </c>
      <c r="M204" s="357" t="s">
        <v>1078</v>
      </c>
      <c r="N204" s="357" t="s">
        <v>5025</v>
      </c>
      <c r="O204" s="358">
        <v>1</v>
      </c>
      <c r="P204" s="357">
        <v>49</v>
      </c>
      <c r="Q204" s="357">
        <v>24464</v>
      </c>
      <c r="R204" s="357">
        <v>16870.260000000002</v>
      </c>
      <c r="S204" s="357">
        <f t="shared" si="6"/>
        <v>7593.739999999998</v>
      </c>
      <c r="T204" s="359">
        <f t="shared" si="7"/>
        <v>0.31040467625899271</v>
      </c>
      <c r="U204" s="357"/>
    </row>
    <row r="205" spans="1:21" x14ac:dyDescent="0.25">
      <c r="A205" s="357" t="s">
        <v>483</v>
      </c>
      <c r="B205" s="357" t="s">
        <v>822</v>
      </c>
      <c r="C205" s="357" t="s">
        <v>1230</v>
      </c>
      <c r="D205" s="357" t="s">
        <v>1742</v>
      </c>
      <c r="E205" s="357" t="s">
        <v>835</v>
      </c>
      <c r="F205" s="357">
        <v>4322111</v>
      </c>
      <c r="G205" s="357" t="s">
        <v>836</v>
      </c>
      <c r="H205" s="357">
        <v>432211103</v>
      </c>
      <c r="I205" s="357" t="s">
        <v>2138</v>
      </c>
      <c r="J205" s="357">
        <v>15123216</v>
      </c>
      <c r="K205" s="357">
        <v>100</v>
      </c>
      <c r="L205" s="357" t="s">
        <v>1077</v>
      </c>
      <c r="M205" s="357" t="s">
        <v>1078</v>
      </c>
      <c r="N205" s="357" t="s">
        <v>5025</v>
      </c>
      <c r="O205" s="358">
        <v>1</v>
      </c>
      <c r="P205" s="357">
        <v>49</v>
      </c>
      <c r="Q205" s="357">
        <v>24032.799999999999</v>
      </c>
      <c r="R205" s="357">
        <v>16581.829999999998</v>
      </c>
      <c r="S205" s="357">
        <f t="shared" si="6"/>
        <v>7450.9700000000012</v>
      </c>
      <c r="T205" s="359">
        <f t="shared" si="7"/>
        <v>0.31003337105955198</v>
      </c>
      <c r="U205" s="357"/>
    </row>
    <row r="206" spans="1:21" x14ac:dyDescent="0.25">
      <c r="A206" s="357" t="s">
        <v>483</v>
      </c>
      <c r="B206" s="357" t="s">
        <v>822</v>
      </c>
      <c r="C206" s="357" t="s">
        <v>1230</v>
      </c>
      <c r="D206" s="357" t="s">
        <v>1742</v>
      </c>
      <c r="E206" s="357" t="s">
        <v>835</v>
      </c>
      <c r="F206" s="357">
        <v>4322111</v>
      </c>
      <c r="G206" s="357" t="s">
        <v>836</v>
      </c>
      <c r="H206" s="357">
        <v>432211103</v>
      </c>
      <c r="I206" s="357" t="s">
        <v>2139</v>
      </c>
      <c r="J206" s="357">
        <v>15123240</v>
      </c>
      <c r="K206" s="357">
        <v>100</v>
      </c>
      <c r="L206" s="357" t="s">
        <v>1077</v>
      </c>
      <c r="M206" s="357" t="s">
        <v>1078</v>
      </c>
      <c r="N206" s="357" t="s">
        <v>5025</v>
      </c>
      <c r="O206" s="358">
        <v>1</v>
      </c>
      <c r="P206" s="357">
        <v>67</v>
      </c>
      <c r="Q206" s="357">
        <v>27673.599999999999</v>
      </c>
      <c r="R206" s="357">
        <v>18698.12</v>
      </c>
      <c r="S206" s="357">
        <f t="shared" si="6"/>
        <v>8975.48</v>
      </c>
      <c r="T206" s="359">
        <f t="shared" si="7"/>
        <v>0.32433366096207217</v>
      </c>
      <c r="U206" s="357"/>
    </row>
    <row r="207" spans="1:21" x14ac:dyDescent="0.25">
      <c r="A207" s="357" t="s">
        <v>483</v>
      </c>
      <c r="B207" s="357" t="s">
        <v>822</v>
      </c>
      <c r="C207" s="357" t="s">
        <v>1230</v>
      </c>
      <c r="D207" s="357" t="s">
        <v>1742</v>
      </c>
      <c r="E207" s="357" t="s">
        <v>835</v>
      </c>
      <c r="F207" s="357">
        <v>4322111</v>
      </c>
      <c r="G207" s="357" t="s">
        <v>836</v>
      </c>
      <c r="H207" s="357">
        <v>432211103</v>
      </c>
      <c r="I207" s="357" t="s">
        <v>836</v>
      </c>
      <c r="J207" s="357">
        <v>15123308</v>
      </c>
      <c r="K207" s="357">
        <v>100</v>
      </c>
      <c r="L207" s="357" t="s">
        <v>1077</v>
      </c>
      <c r="M207" s="357" t="s">
        <v>1078</v>
      </c>
      <c r="N207" s="357" t="s">
        <v>5025</v>
      </c>
      <c r="O207" s="358">
        <v>1</v>
      </c>
      <c r="P207" s="357">
        <v>50</v>
      </c>
      <c r="Q207" s="357">
        <v>21087.599999999999</v>
      </c>
      <c r="R207" s="357">
        <v>17751.39</v>
      </c>
      <c r="S207" s="357">
        <f t="shared" si="6"/>
        <v>3336.2099999999991</v>
      </c>
      <c r="T207" s="359">
        <f t="shared" si="7"/>
        <v>0.15820719285267168</v>
      </c>
      <c r="U207" s="357"/>
    </row>
    <row r="208" spans="1:21" x14ac:dyDescent="0.25">
      <c r="A208" s="357" t="s">
        <v>483</v>
      </c>
      <c r="B208" s="357" t="s">
        <v>822</v>
      </c>
      <c r="C208" s="357" t="s">
        <v>1230</v>
      </c>
      <c r="D208" s="357" t="s">
        <v>1742</v>
      </c>
      <c r="E208" s="357" t="s">
        <v>1473</v>
      </c>
      <c r="F208" s="357">
        <v>4322112</v>
      </c>
      <c r="G208" s="357" t="s">
        <v>858</v>
      </c>
      <c r="H208" s="357">
        <v>432211203</v>
      </c>
      <c r="I208" s="357" t="s">
        <v>2140</v>
      </c>
      <c r="J208" s="357">
        <v>15684330</v>
      </c>
      <c r="K208" s="357">
        <v>100</v>
      </c>
      <c r="L208" s="357" t="s">
        <v>1077</v>
      </c>
      <c r="M208" s="357" t="s">
        <v>1078</v>
      </c>
      <c r="N208" s="357" t="s">
        <v>5025</v>
      </c>
      <c r="O208" s="358">
        <v>1</v>
      </c>
      <c r="P208" s="357">
        <v>50</v>
      </c>
      <c r="Q208" s="357">
        <v>27563.200000000004</v>
      </c>
      <c r="R208" s="357">
        <v>16577.98</v>
      </c>
      <c r="S208" s="357">
        <f t="shared" si="6"/>
        <v>10985.220000000005</v>
      </c>
      <c r="T208" s="359">
        <f t="shared" si="7"/>
        <v>0.39854661287513798</v>
      </c>
      <c r="U208" s="357"/>
    </row>
    <row r="209" spans="1:21" x14ac:dyDescent="0.25">
      <c r="A209" s="357" t="s">
        <v>483</v>
      </c>
      <c r="B209" s="357" t="s">
        <v>822</v>
      </c>
      <c r="C209" s="357" t="s">
        <v>1230</v>
      </c>
      <c r="D209" s="357" t="s">
        <v>1742</v>
      </c>
      <c r="E209" s="357" t="s">
        <v>1473</v>
      </c>
      <c r="F209" s="357">
        <v>4322112</v>
      </c>
      <c r="G209" s="357" t="s">
        <v>838</v>
      </c>
      <c r="H209" s="357">
        <v>432211201</v>
      </c>
      <c r="I209" s="357" t="s">
        <v>2141</v>
      </c>
      <c r="J209" s="357">
        <v>17483128</v>
      </c>
      <c r="K209" s="357">
        <v>100</v>
      </c>
      <c r="L209" s="357" t="s">
        <v>1077</v>
      </c>
      <c r="M209" s="357" t="s">
        <v>1078</v>
      </c>
      <c r="N209" s="357" t="s">
        <v>5025</v>
      </c>
      <c r="O209" s="358">
        <v>1</v>
      </c>
      <c r="P209" s="357">
        <v>69</v>
      </c>
      <c r="Q209" s="357">
        <v>26815.599999999999</v>
      </c>
      <c r="R209" s="357">
        <v>18917.68</v>
      </c>
      <c r="S209" s="357">
        <f t="shared" si="6"/>
        <v>7897.9199999999983</v>
      </c>
      <c r="T209" s="359">
        <f t="shared" si="7"/>
        <v>0.29452706633452164</v>
      </c>
      <c r="U209" s="357"/>
    </row>
    <row r="210" spans="1:21" x14ac:dyDescent="0.25">
      <c r="A210" s="357" t="s">
        <v>483</v>
      </c>
      <c r="B210" s="357" t="s">
        <v>972</v>
      </c>
      <c r="C210" s="357" t="s">
        <v>1268</v>
      </c>
      <c r="D210" s="357" t="s">
        <v>1774</v>
      </c>
      <c r="E210" s="357" t="s">
        <v>1640</v>
      </c>
      <c r="F210" s="357">
        <v>4611411</v>
      </c>
      <c r="G210" s="357" t="s">
        <v>994</v>
      </c>
      <c r="H210" s="357">
        <v>461141102</v>
      </c>
      <c r="I210" s="357" t="s">
        <v>5082</v>
      </c>
      <c r="J210" s="357">
        <v>26713528</v>
      </c>
      <c r="K210" s="357">
        <v>100</v>
      </c>
      <c r="L210" s="357" t="s">
        <v>1077</v>
      </c>
      <c r="M210" s="357" t="s">
        <v>1078</v>
      </c>
      <c r="N210" s="357" t="s">
        <v>5025</v>
      </c>
      <c r="O210" s="358">
        <v>1</v>
      </c>
      <c r="P210" s="357">
        <v>48</v>
      </c>
      <c r="Q210" s="357">
        <v>17864</v>
      </c>
      <c r="R210" s="357">
        <v>9657.24</v>
      </c>
      <c r="S210" s="357">
        <f t="shared" si="6"/>
        <v>8206.76</v>
      </c>
      <c r="T210" s="359">
        <f t="shared" si="7"/>
        <v>0.45940214957456338</v>
      </c>
      <c r="U210" s="357"/>
    </row>
    <row r="211" spans="1:21" x14ac:dyDescent="0.25">
      <c r="A211" s="357" t="s">
        <v>483</v>
      </c>
      <c r="B211" s="357" t="s">
        <v>822</v>
      </c>
      <c r="C211" s="357" t="s">
        <v>1230</v>
      </c>
      <c r="D211" s="357" t="s">
        <v>1742</v>
      </c>
      <c r="E211" s="357" t="s">
        <v>1473</v>
      </c>
      <c r="F211" s="357">
        <v>4322112</v>
      </c>
      <c r="G211" s="357" t="s">
        <v>838</v>
      </c>
      <c r="H211" s="357">
        <v>432211201</v>
      </c>
      <c r="I211" s="357" t="s">
        <v>2142</v>
      </c>
      <c r="J211" s="357">
        <v>17483158</v>
      </c>
      <c r="K211" s="357">
        <v>100</v>
      </c>
      <c r="L211" s="357" t="s">
        <v>1077</v>
      </c>
      <c r="M211" s="357" t="s">
        <v>1078</v>
      </c>
      <c r="N211" s="357" t="s">
        <v>5025</v>
      </c>
      <c r="O211" s="358">
        <v>1</v>
      </c>
      <c r="P211" s="357">
        <v>76</v>
      </c>
      <c r="Q211" s="357">
        <v>43487.6</v>
      </c>
      <c r="R211" s="357">
        <v>25002.91</v>
      </c>
      <c r="S211" s="357">
        <f t="shared" si="6"/>
        <v>18484.689999999999</v>
      </c>
      <c r="T211" s="359">
        <f t="shared" si="7"/>
        <v>0.42505656784922596</v>
      </c>
      <c r="U211" s="357"/>
    </row>
    <row r="212" spans="1:21" x14ac:dyDescent="0.25">
      <c r="A212" s="357" t="s">
        <v>483</v>
      </c>
      <c r="B212" s="357" t="s">
        <v>822</v>
      </c>
      <c r="C212" s="357" t="s">
        <v>1230</v>
      </c>
      <c r="D212" s="357" t="s">
        <v>1742</v>
      </c>
      <c r="E212" s="357" t="s">
        <v>1473</v>
      </c>
      <c r="F212" s="357">
        <v>4322112</v>
      </c>
      <c r="G212" s="357" t="s">
        <v>838</v>
      </c>
      <c r="H212" s="357">
        <v>432211201</v>
      </c>
      <c r="I212" s="357" t="s">
        <v>2143</v>
      </c>
      <c r="J212" s="357">
        <v>17483160</v>
      </c>
      <c r="K212" s="357">
        <v>100</v>
      </c>
      <c r="L212" s="357" t="s">
        <v>1077</v>
      </c>
      <c r="M212" s="357" t="s">
        <v>1078</v>
      </c>
      <c r="N212" s="357" t="s">
        <v>5025</v>
      </c>
      <c r="O212" s="358">
        <v>1</v>
      </c>
      <c r="P212" s="357">
        <v>64</v>
      </c>
      <c r="Q212" s="357">
        <v>18437.599999999999</v>
      </c>
      <c r="R212" s="357">
        <v>17193.329999999998</v>
      </c>
      <c r="S212" s="357">
        <f t="shared" si="6"/>
        <v>1244.2700000000004</v>
      </c>
      <c r="T212" s="359">
        <f t="shared" si="7"/>
        <v>6.7485464485616375E-2</v>
      </c>
      <c r="U212" s="357"/>
    </row>
    <row r="213" spans="1:21" x14ac:dyDescent="0.25">
      <c r="A213" s="357" t="s">
        <v>483</v>
      </c>
      <c r="B213" s="357" t="s">
        <v>822</v>
      </c>
      <c r="C213" s="357" t="s">
        <v>1230</v>
      </c>
      <c r="D213" s="357" t="s">
        <v>1742</v>
      </c>
      <c r="E213" s="357" t="s">
        <v>1473</v>
      </c>
      <c r="F213" s="357">
        <v>4322112</v>
      </c>
      <c r="G213" s="357" t="s">
        <v>838</v>
      </c>
      <c r="H213" s="357">
        <v>432211201</v>
      </c>
      <c r="I213" s="357" t="s">
        <v>2144</v>
      </c>
      <c r="J213" s="357">
        <v>17483166</v>
      </c>
      <c r="K213" s="357">
        <v>100</v>
      </c>
      <c r="L213" s="357" t="s">
        <v>1077</v>
      </c>
      <c r="M213" s="357" t="s">
        <v>1078</v>
      </c>
      <c r="N213" s="357" t="s">
        <v>5025</v>
      </c>
      <c r="O213" s="358">
        <v>1</v>
      </c>
      <c r="P213" s="357">
        <v>97</v>
      </c>
      <c r="Q213" s="357">
        <v>30351.200000000001</v>
      </c>
      <c r="R213" s="357">
        <v>24402.07</v>
      </c>
      <c r="S213" s="357">
        <f t="shared" si="6"/>
        <v>5949.130000000001</v>
      </c>
      <c r="T213" s="359">
        <f t="shared" si="7"/>
        <v>0.19600971296027836</v>
      </c>
      <c r="U213" s="357"/>
    </row>
    <row r="214" spans="1:21" x14ac:dyDescent="0.25">
      <c r="A214" s="357" t="s">
        <v>483</v>
      </c>
      <c r="B214" s="357" t="s">
        <v>822</v>
      </c>
      <c r="C214" s="357" t="s">
        <v>1230</v>
      </c>
      <c r="D214" s="357" t="s">
        <v>1742</v>
      </c>
      <c r="E214" s="357" t="s">
        <v>1473</v>
      </c>
      <c r="F214" s="357">
        <v>4322112</v>
      </c>
      <c r="G214" s="357" t="s">
        <v>838</v>
      </c>
      <c r="H214" s="357">
        <v>432211201</v>
      </c>
      <c r="I214" s="357" t="s">
        <v>2145</v>
      </c>
      <c r="J214" s="357">
        <v>17483282</v>
      </c>
      <c r="K214" s="357">
        <v>100</v>
      </c>
      <c r="L214" s="357" t="s">
        <v>1077</v>
      </c>
      <c r="M214" s="357" t="s">
        <v>1078</v>
      </c>
      <c r="N214" s="357" t="s">
        <v>5025</v>
      </c>
      <c r="O214" s="358">
        <v>1</v>
      </c>
      <c r="P214" s="357">
        <v>121</v>
      </c>
      <c r="Q214" s="357">
        <v>25966.800000000003</v>
      </c>
      <c r="R214" s="357">
        <v>17064.14</v>
      </c>
      <c r="S214" s="357">
        <f t="shared" si="6"/>
        <v>8902.6600000000035</v>
      </c>
      <c r="T214" s="359">
        <f t="shared" si="7"/>
        <v>0.34284779025524909</v>
      </c>
      <c r="U214" s="357"/>
    </row>
    <row r="215" spans="1:21" x14ac:dyDescent="0.25">
      <c r="A215" s="357" t="s">
        <v>483</v>
      </c>
      <c r="B215" s="357" t="s">
        <v>972</v>
      </c>
      <c r="C215" s="357" t="s">
        <v>1268</v>
      </c>
      <c r="D215" s="357" t="s">
        <v>1774</v>
      </c>
      <c r="E215" s="357" t="s">
        <v>1640</v>
      </c>
      <c r="F215" s="357">
        <v>4611411</v>
      </c>
      <c r="G215" s="357" t="s">
        <v>994</v>
      </c>
      <c r="H215" s="357">
        <v>461141102</v>
      </c>
      <c r="I215" s="357" t="s">
        <v>5083</v>
      </c>
      <c r="J215" s="357">
        <v>26713814</v>
      </c>
      <c r="K215" s="357">
        <v>100</v>
      </c>
      <c r="L215" s="357" t="s">
        <v>1077</v>
      </c>
      <c r="M215" s="357" t="s">
        <v>1078</v>
      </c>
      <c r="N215" s="357" t="s">
        <v>5025</v>
      </c>
      <c r="O215" s="358">
        <v>1</v>
      </c>
      <c r="P215" s="357">
        <v>22</v>
      </c>
      <c r="Q215" s="357">
        <v>24786.799999999999</v>
      </c>
      <c r="R215" s="357">
        <v>13540.07</v>
      </c>
      <c r="S215" s="357">
        <f t="shared" si="6"/>
        <v>11246.73</v>
      </c>
      <c r="T215" s="359">
        <f t="shared" si="7"/>
        <v>0.45373868349282681</v>
      </c>
      <c r="U215" s="357"/>
    </row>
    <row r="216" spans="1:21" x14ac:dyDescent="0.25">
      <c r="A216" s="357" t="s">
        <v>483</v>
      </c>
      <c r="B216" s="357" t="s">
        <v>822</v>
      </c>
      <c r="C216" s="357" t="s">
        <v>1230</v>
      </c>
      <c r="D216" s="357" t="s">
        <v>1742</v>
      </c>
      <c r="E216" s="357" t="s">
        <v>835</v>
      </c>
      <c r="F216" s="357">
        <v>4322111</v>
      </c>
      <c r="G216" s="357" t="s">
        <v>837</v>
      </c>
      <c r="H216" s="357">
        <v>432211104</v>
      </c>
      <c r="I216" s="357" t="s">
        <v>2146</v>
      </c>
      <c r="J216" s="357">
        <v>17483324</v>
      </c>
      <c r="K216" s="357">
        <v>100</v>
      </c>
      <c r="L216" s="357" t="s">
        <v>1077</v>
      </c>
      <c r="M216" s="357" t="s">
        <v>1078</v>
      </c>
      <c r="N216" s="357" t="s">
        <v>5025</v>
      </c>
      <c r="O216" s="358">
        <v>1</v>
      </c>
      <c r="P216" s="357">
        <v>53</v>
      </c>
      <c r="Q216" s="357">
        <v>20567.53</v>
      </c>
      <c r="R216" s="357">
        <v>14033.96</v>
      </c>
      <c r="S216" s="357">
        <f t="shared" si="6"/>
        <v>6533.57</v>
      </c>
      <c r="T216" s="359">
        <f t="shared" si="7"/>
        <v>0.31766429901889048</v>
      </c>
      <c r="U216" s="357"/>
    </row>
    <row r="217" spans="1:21" x14ac:dyDescent="0.25">
      <c r="A217" s="357" t="s">
        <v>483</v>
      </c>
      <c r="B217" s="357" t="s">
        <v>822</v>
      </c>
      <c r="C217" s="357" t="s">
        <v>1230</v>
      </c>
      <c r="D217" s="357" t="s">
        <v>1742</v>
      </c>
      <c r="E217" s="357" t="s">
        <v>1473</v>
      </c>
      <c r="F217" s="357">
        <v>4322112</v>
      </c>
      <c r="G217" s="357" t="s">
        <v>838</v>
      </c>
      <c r="H217" s="357">
        <v>432211201</v>
      </c>
      <c r="I217" s="357" t="s">
        <v>2147</v>
      </c>
      <c r="J217" s="357">
        <v>17483334</v>
      </c>
      <c r="K217" s="357">
        <v>250</v>
      </c>
      <c r="L217" s="357" t="s">
        <v>1077</v>
      </c>
      <c r="M217" s="357" t="s">
        <v>1078</v>
      </c>
      <c r="N217" s="357" t="s">
        <v>5025</v>
      </c>
      <c r="O217" s="358">
        <v>1</v>
      </c>
      <c r="P217" s="357">
        <v>93</v>
      </c>
      <c r="Q217" s="357">
        <v>45978.400000000001</v>
      </c>
      <c r="R217" s="357">
        <v>36580.039999999994</v>
      </c>
      <c r="S217" s="357">
        <f t="shared" si="6"/>
        <v>9398.3600000000079</v>
      </c>
      <c r="T217" s="359">
        <f t="shared" si="7"/>
        <v>0.20440815687366257</v>
      </c>
      <c r="U217" s="357"/>
    </row>
    <row r="218" spans="1:21" x14ac:dyDescent="0.25">
      <c r="A218" s="357" t="s">
        <v>483</v>
      </c>
      <c r="B218" s="357" t="s">
        <v>822</v>
      </c>
      <c r="C218" s="357" t="s">
        <v>1230</v>
      </c>
      <c r="D218" s="357" t="s">
        <v>1742</v>
      </c>
      <c r="E218" s="357" t="s">
        <v>835</v>
      </c>
      <c r="F218" s="357">
        <v>4322111</v>
      </c>
      <c r="G218" s="357" t="s">
        <v>837</v>
      </c>
      <c r="H218" s="357">
        <v>432211104</v>
      </c>
      <c r="I218" s="357" t="s">
        <v>2148</v>
      </c>
      <c r="J218" s="357">
        <v>18761149</v>
      </c>
      <c r="K218" s="357">
        <v>100</v>
      </c>
      <c r="L218" s="357" t="s">
        <v>1077</v>
      </c>
      <c r="M218" s="357" t="s">
        <v>1078</v>
      </c>
      <c r="N218" s="357" t="s">
        <v>5025</v>
      </c>
      <c r="O218" s="358">
        <v>1</v>
      </c>
      <c r="P218" s="357">
        <v>28</v>
      </c>
      <c r="Q218" s="357">
        <v>12371.599999999999</v>
      </c>
      <c r="R218" s="357">
        <v>8534.09</v>
      </c>
      <c r="S218" s="357">
        <f t="shared" si="6"/>
        <v>3837.5099999999984</v>
      </c>
      <c r="T218" s="359">
        <f t="shared" si="7"/>
        <v>0.31018704128811136</v>
      </c>
      <c r="U218" s="357"/>
    </row>
    <row r="219" spans="1:21" x14ac:dyDescent="0.25">
      <c r="A219" s="357" t="s">
        <v>483</v>
      </c>
      <c r="B219" s="357" t="s">
        <v>822</v>
      </c>
      <c r="C219" s="357" t="s">
        <v>1230</v>
      </c>
      <c r="D219" s="357" t="s">
        <v>1742</v>
      </c>
      <c r="E219" s="357" t="s">
        <v>835</v>
      </c>
      <c r="F219" s="357">
        <v>4322111</v>
      </c>
      <c r="G219" s="357" t="s">
        <v>837</v>
      </c>
      <c r="H219" s="357">
        <v>432211104</v>
      </c>
      <c r="I219" s="357" t="s">
        <v>2149</v>
      </c>
      <c r="J219" s="357">
        <v>18761175</v>
      </c>
      <c r="K219" s="357">
        <v>100</v>
      </c>
      <c r="L219" s="357" t="s">
        <v>1077</v>
      </c>
      <c r="M219" s="357" t="s">
        <v>1078</v>
      </c>
      <c r="N219" s="357" t="s">
        <v>5025</v>
      </c>
      <c r="O219" s="358">
        <v>1</v>
      </c>
      <c r="P219" s="357">
        <v>52</v>
      </c>
      <c r="Q219" s="357">
        <v>23020</v>
      </c>
      <c r="R219" s="357">
        <v>21175.5</v>
      </c>
      <c r="S219" s="357">
        <f t="shared" ref="S219:S282" si="8">Q219-R219</f>
        <v>1844.5</v>
      </c>
      <c r="T219" s="359">
        <f t="shared" ref="T219:T282" si="9">S219/Q219</f>
        <v>8.0125977410947E-2</v>
      </c>
      <c r="U219" s="357"/>
    </row>
    <row r="220" spans="1:21" x14ac:dyDescent="0.25">
      <c r="A220" s="357" t="s">
        <v>483</v>
      </c>
      <c r="B220" s="357" t="s">
        <v>822</v>
      </c>
      <c r="C220" s="357" t="s">
        <v>1230</v>
      </c>
      <c r="D220" s="357" t="s">
        <v>1742</v>
      </c>
      <c r="E220" s="357" t="s">
        <v>835</v>
      </c>
      <c r="F220" s="357">
        <v>4322111</v>
      </c>
      <c r="G220" s="357" t="s">
        <v>837</v>
      </c>
      <c r="H220" s="357">
        <v>432211104</v>
      </c>
      <c r="I220" s="357" t="s">
        <v>2150</v>
      </c>
      <c r="J220" s="357">
        <v>18761243</v>
      </c>
      <c r="K220" s="357">
        <v>100</v>
      </c>
      <c r="L220" s="357" t="s">
        <v>1077</v>
      </c>
      <c r="M220" s="357" t="s">
        <v>1078</v>
      </c>
      <c r="N220" s="357" t="s">
        <v>5025</v>
      </c>
      <c r="O220" s="358">
        <v>1</v>
      </c>
      <c r="P220" s="357">
        <v>72</v>
      </c>
      <c r="Q220" s="357">
        <v>38350.400000000001</v>
      </c>
      <c r="R220" s="357">
        <v>25657.190000000002</v>
      </c>
      <c r="S220" s="357">
        <f t="shared" si="8"/>
        <v>12693.21</v>
      </c>
      <c r="T220" s="359">
        <f t="shared" si="9"/>
        <v>0.33097985940172719</v>
      </c>
      <c r="U220" s="357"/>
    </row>
    <row r="221" spans="1:21" x14ac:dyDescent="0.25">
      <c r="A221" s="357" t="s">
        <v>483</v>
      </c>
      <c r="B221" s="357" t="s">
        <v>822</v>
      </c>
      <c r="C221" s="357" t="s">
        <v>1230</v>
      </c>
      <c r="D221" s="357" t="s">
        <v>1742</v>
      </c>
      <c r="E221" s="357" t="s">
        <v>835</v>
      </c>
      <c r="F221" s="357">
        <v>4322111</v>
      </c>
      <c r="G221" s="357" t="s">
        <v>837</v>
      </c>
      <c r="H221" s="357">
        <v>432211104</v>
      </c>
      <c r="I221" s="357" t="s">
        <v>2151</v>
      </c>
      <c r="J221" s="357">
        <v>18761253</v>
      </c>
      <c r="K221" s="357">
        <v>100</v>
      </c>
      <c r="L221" s="357" t="s">
        <v>1077</v>
      </c>
      <c r="M221" s="357" t="s">
        <v>1078</v>
      </c>
      <c r="N221" s="357" t="s">
        <v>5025</v>
      </c>
      <c r="O221" s="358">
        <v>1</v>
      </c>
      <c r="P221" s="357">
        <v>60</v>
      </c>
      <c r="Q221" s="357">
        <v>26151.200000000001</v>
      </c>
      <c r="R221" s="357">
        <v>14776.9</v>
      </c>
      <c r="S221" s="357">
        <f t="shared" si="8"/>
        <v>11374.300000000001</v>
      </c>
      <c r="T221" s="359">
        <f t="shared" si="9"/>
        <v>0.4349437119520328</v>
      </c>
      <c r="U221" s="357"/>
    </row>
    <row r="222" spans="1:21" x14ac:dyDescent="0.25">
      <c r="A222" s="357" t="s">
        <v>483</v>
      </c>
      <c r="B222" s="357" t="s">
        <v>822</v>
      </c>
      <c r="C222" s="357" t="s">
        <v>1230</v>
      </c>
      <c r="D222" s="357" t="s">
        <v>1742</v>
      </c>
      <c r="E222" s="357" t="s">
        <v>835</v>
      </c>
      <c r="F222" s="357">
        <v>4322111</v>
      </c>
      <c r="G222" s="357" t="s">
        <v>837</v>
      </c>
      <c r="H222" s="357">
        <v>432211104</v>
      </c>
      <c r="I222" s="357" t="s">
        <v>2152</v>
      </c>
      <c r="J222" s="357">
        <v>18761309</v>
      </c>
      <c r="K222" s="357">
        <v>100</v>
      </c>
      <c r="L222" s="357" t="s">
        <v>1077</v>
      </c>
      <c r="M222" s="357" t="s">
        <v>1078</v>
      </c>
      <c r="N222" s="357" t="s">
        <v>5025</v>
      </c>
      <c r="O222" s="358">
        <v>1</v>
      </c>
      <c r="P222" s="357">
        <v>29</v>
      </c>
      <c r="Q222" s="357">
        <v>17364.800000000003</v>
      </c>
      <c r="R222" s="357">
        <v>11674.23</v>
      </c>
      <c r="S222" s="357">
        <f t="shared" si="8"/>
        <v>5690.5700000000033</v>
      </c>
      <c r="T222" s="359">
        <f t="shared" si="9"/>
        <v>0.32770720077397969</v>
      </c>
      <c r="U222" s="357"/>
    </row>
    <row r="223" spans="1:21" x14ac:dyDescent="0.25">
      <c r="A223" s="357" t="s">
        <v>483</v>
      </c>
      <c r="B223" s="357" t="s">
        <v>822</v>
      </c>
      <c r="C223" s="357" t="s">
        <v>1230</v>
      </c>
      <c r="D223" s="357" t="s">
        <v>1742</v>
      </c>
      <c r="E223" s="357" t="s">
        <v>835</v>
      </c>
      <c r="F223" s="357">
        <v>4322111</v>
      </c>
      <c r="G223" s="357" t="s">
        <v>837</v>
      </c>
      <c r="H223" s="357">
        <v>432211104</v>
      </c>
      <c r="I223" s="357" t="s">
        <v>2153</v>
      </c>
      <c r="J223" s="357">
        <v>18761313</v>
      </c>
      <c r="K223" s="357">
        <v>100</v>
      </c>
      <c r="L223" s="357" t="s">
        <v>1077</v>
      </c>
      <c r="M223" s="357" t="s">
        <v>1078</v>
      </c>
      <c r="N223" s="357" t="s">
        <v>5025</v>
      </c>
      <c r="O223" s="358">
        <v>1</v>
      </c>
      <c r="P223" s="357">
        <v>66</v>
      </c>
      <c r="Q223" s="357">
        <v>34722</v>
      </c>
      <c r="R223" s="357">
        <v>21600</v>
      </c>
      <c r="S223" s="357">
        <f t="shared" si="8"/>
        <v>13122</v>
      </c>
      <c r="T223" s="359">
        <f t="shared" si="9"/>
        <v>0.37791601866251945</v>
      </c>
      <c r="U223" s="357"/>
    </row>
    <row r="224" spans="1:21" x14ac:dyDescent="0.25">
      <c r="A224" s="357" t="s">
        <v>483</v>
      </c>
      <c r="B224" s="357" t="s">
        <v>822</v>
      </c>
      <c r="C224" s="357" t="s">
        <v>1230</v>
      </c>
      <c r="D224" s="357" t="s">
        <v>1742</v>
      </c>
      <c r="E224" s="357" t="s">
        <v>835</v>
      </c>
      <c r="F224" s="357">
        <v>4322111</v>
      </c>
      <c r="G224" s="357" t="s">
        <v>837</v>
      </c>
      <c r="H224" s="357">
        <v>432211104</v>
      </c>
      <c r="I224" s="357" t="s">
        <v>2154</v>
      </c>
      <c r="J224" s="357">
        <v>18761337</v>
      </c>
      <c r="K224" s="357">
        <v>100</v>
      </c>
      <c r="L224" s="357" t="s">
        <v>1077</v>
      </c>
      <c r="M224" s="357" t="s">
        <v>1078</v>
      </c>
      <c r="N224" s="357" t="s">
        <v>5025</v>
      </c>
      <c r="O224" s="358">
        <v>1</v>
      </c>
      <c r="P224" s="357">
        <v>59</v>
      </c>
      <c r="Q224" s="357">
        <v>28875.200000000001</v>
      </c>
      <c r="R224" s="357">
        <v>19547.79</v>
      </c>
      <c r="S224" s="357">
        <f t="shared" si="8"/>
        <v>9327.41</v>
      </c>
      <c r="T224" s="359">
        <f t="shared" si="9"/>
        <v>0.32302494874494375</v>
      </c>
      <c r="U224" s="357"/>
    </row>
    <row r="225" spans="1:21" x14ac:dyDescent="0.25">
      <c r="A225" s="357" t="s">
        <v>483</v>
      </c>
      <c r="B225" s="357" t="s">
        <v>822</v>
      </c>
      <c r="C225" s="357" t="s">
        <v>1230</v>
      </c>
      <c r="D225" s="357" t="s">
        <v>1742</v>
      </c>
      <c r="E225" s="357" t="s">
        <v>835</v>
      </c>
      <c r="F225" s="357">
        <v>4322111</v>
      </c>
      <c r="G225" s="357" t="s">
        <v>837</v>
      </c>
      <c r="H225" s="357">
        <v>432211104</v>
      </c>
      <c r="I225" s="357" t="s">
        <v>2155</v>
      </c>
      <c r="J225" s="357">
        <v>18761341</v>
      </c>
      <c r="K225" s="357">
        <v>100</v>
      </c>
      <c r="L225" s="357" t="s">
        <v>1077</v>
      </c>
      <c r="M225" s="357" t="s">
        <v>1078</v>
      </c>
      <c r="N225" s="357" t="s">
        <v>5025</v>
      </c>
      <c r="O225" s="358">
        <v>1</v>
      </c>
      <c r="P225" s="357">
        <v>95</v>
      </c>
      <c r="Q225" s="357">
        <v>38519.599999999999</v>
      </c>
      <c r="R225" s="357">
        <v>26161.239999999998</v>
      </c>
      <c r="S225" s="357">
        <f t="shared" si="8"/>
        <v>12358.36</v>
      </c>
      <c r="T225" s="359">
        <f t="shared" si="9"/>
        <v>0.32083303045722178</v>
      </c>
      <c r="U225" s="357"/>
    </row>
    <row r="226" spans="1:21" x14ac:dyDescent="0.25">
      <c r="A226" s="357" t="s">
        <v>483</v>
      </c>
      <c r="B226" s="357" t="s">
        <v>822</v>
      </c>
      <c r="C226" s="357" t="s">
        <v>1230</v>
      </c>
      <c r="D226" s="357" t="s">
        <v>1742</v>
      </c>
      <c r="E226" s="357" t="s">
        <v>835</v>
      </c>
      <c r="F226" s="357">
        <v>4322111</v>
      </c>
      <c r="G226" s="357" t="s">
        <v>837</v>
      </c>
      <c r="H226" s="357">
        <v>432211104</v>
      </c>
      <c r="I226" s="357" t="s">
        <v>2156</v>
      </c>
      <c r="J226" s="357">
        <v>18761347</v>
      </c>
      <c r="K226" s="357">
        <v>100</v>
      </c>
      <c r="L226" s="357" t="s">
        <v>1077</v>
      </c>
      <c r="M226" s="357" t="s">
        <v>1078</v>
      </c>
      <c r="N226" s="357" t="s">
        <v>5025</v>
      </c>
      <c r="O226" s="358">
        <v>1</v>
      </c>
      <c r="P226" s="357">
        <v>95</v>
      </c>
      <c r="Q226" s="357">
        <v>53809.600000000006</v>
      </c>
      <c r="R226" s="357">
        <v>29765.85</v>
      </c>
      <c r="S226" s="357">
        <f t="shared" si="8"/>
        <v>24043.750000000007</v>
      </c>
      <c r="T226" s="359">
        <f t="shared" si="9"/>
        <v>0.44683011953257418</v>
      </c>
      <c r="U226" s="357"/>
    </row>
    <row r="227" spans="1:21" x14ac:dyDescent="0.25">
      <c r="A227" s="357" t="s">
        <v>483</v>
      </c>
      <c r="B227" s="357" t="s">
        <v>822</v>
      </c>
      <c r="C227" s="357" t="s">
        <v>1230</v>
      </c>
      <c r="D227" s="357" t="s">
        <v>1742</v>
      </c>
      <c r="E227" s="357" t="s">
        <v>835</v>
      </c>
      <c r="F227" s="357">
        <v>4322111</v>
      </c>
      <c r="G227" s="357" t="s">
        <v>837</v>
      </c>
      <c r="H227" s="357">
        <v>432211104</v>
      </c>
      <c r="I227" s="357" t="s">
        <v>2157</v>
      </c>
      <c r="J227" s="357">
        <v>18761371</v>
      </c>
      <c r="K227" s="357">
        <v>100</v>
      </c>
      <c r="L227" s="357" t="s">
        <v>1077</v>
      </c>
      <c r="M227" s="357" t="s">
        <v>1078</v>
      </c>
      <c r="N227" s="357" t="s">
        <v>5025</v>
      </c>
      <c r="O227" s="358">
        <v>1</v>
      </c>
      <c r="P227" s="357">
        <v>65</v>
      </c>
      <c r="Q227" s="357">
        <v>25835.600000000002</v>
      </c>
      <c r="R227" s="357">
        <v>17254.349999999999</v>
      </c>
      <c r="S227" s="357">
        <f t="shared" si="8"/>
        <v>8581.2500000000036</v>
      </c>
      <c r="T227" s="359">
        <f t="shared" si="9"/>
        <v>0.33214827602223301</v>
      </c>
      <c r="U227" s="357"/>
    </row>
    <row r="228" spans="1:21" x14ac:dyDescent="0.25">
      <c r="A228" s="357" t="s">
        <v>483</v>
      </c>
      <c r="B228" s="357" t="s">
        <v>822</v>
      </c>
      <c r="C228" s="357" t="s">
        <v>1230</v>
      </c>
      <c r="D228" s="357" t="s">
        <v>1742</v>
      </c>
      <c r="E228" s="357" t="s">
        <v>835</v>
      </c>
      <c r="F228" s="357">
        <v>4322111</v>
      </c>
      <c r="G228" s="357" t="s">
        <v>837</v>
      </c>
      <c r="H228" s="357">
        <v>432211104</v>
      </c>
      <c r="I228" s="357" t="s">
        <v>2158</v>
      </c>
      <c r="J228" s="357">
        <v>18761389</v>
      </c>
      <c r="K228" s="357">
        <v>100</v>
      </c>
      <c r="L228" s="357" t="s">
        <v>1077</v>
      </c>
      <c r="M228" s="357" t="s">
        <v>1078</v>
      </c>
      <c r="N228" s="357" t="s">
        <v>5025</v>
      </c>
      <c r="O228" s="358">
        <v>1</v>
      </c>
      <c r="P228" s="357">
        <v>18</v>
      </c>
      <c r="Q228" s="357">
        <v>10287.200000000001</v>
      </c>
      <c r="R228" s="357">
        <v>5990.68</v>
      </c>
      <c r="S228" s="357">
        <f t="shared" si="8"/>
        <v>4296.5200000000004</v>
      </c>
      <c r="T228" s="359">
        <f t="shared" si="9"/>
        <v>0.41765689400419942</v>
      </c>
      <c r="U228" s="357"/>
    </row>
    <row r="229" spans="1:21" x14ac:dyDescent="0.25">
      <c r="A229" s="357" t="s">
        <v>483</v>
      </c>
      <c r="B229" s="357" t="s">
        <v>822</v>
      </c>
      <c r="C229" s="357" t="s">
        <v>1230</v>
      </c>
      <c r="D229" s="357" t="s">
        <v>1742</v>
      </c>
      <c r="E229" s="357" t="s">
        <v>835</v>
      </c>
      <c r="F229" s="357">
        <v>4322111</v>
      </c>
      <c r="G229" s="357" t="s">
        <v>837</v>
      </c>
      <c r="H229" s="357">
        <v>432211104</v>
      </c>
      <c r="I229" s="357" t="s">
        <v>2159</v>
      </c>
      <c r="J229" s="357">
        <v>18761395</v>
      </c>
      <c r="K229" s="357">
        <v>100</v>
      </c>
      <c r="L229" s="357" t="s">
        <v>1077</v>
      </c>
      <c r="M229" s="357" t="s">
        <v>1078</v>
      </c>
      <c r="N229" s="357" t="s">
        <v>5025</v>
      </c>
      <c r="O229" s="358">
        <v>1</v>
      </c>
      <c r="P229" s="357">
        <v>57</v>
      </c>
      <c r="Q229" s="357">
        <v>27258</v>
      </c>
      <c r="R229" s="357">
        <v>21115.510000000002</v>
      </c>
      <c r="S229" s="357">
        <f t="shared" si="8"/>
        <v>6142.489999999998</v>
      </c>
      <c r="T229" s="359">
        <f t="shared" si="9"/>
        <v>0.22534632034632027</v>
      </c>
      <c r="U229" s="357"/>
    </row>
    <row r="230" spans="1:21" x14ac:dyDescent="0.25">
      <c r="A230" s="357" t="s">
        <v>483</v>
      </c>
      <c r="B230" s="357" t="s">
        <v>822</v>
      </c>
      <c r="C230" s="357" t="s">
        <v>1230</v>
      </c>
      <c r="D230" s="357" t="s">
        <v>1742</v>
      </c>
      <c r="E230" s="357" t="s">
        <v>835</v>
      </c>
      <c r="F230" s="357">
        <v>4322111</v>
      </c>
      <c r="G230" s="357" t="s">
        <v>837</v>
      </c>
      <c r="H230" s="357">
        <v>432211104</v>
      </c>
      <c r="I230" s="357" t="s">
        <v>2160</v>
      </c>
      <c r="J230" s="357">
        <v>18761451</v>
      </c>
      <c r="K230" s="357">
        <v>100</v>
      </c>
      <c r="L230" s="357" t="s">
        <v>1077</v>
      </c>
      <c r="M230" s="357" t="s">
        <v>1078</v>
      </c>
      <c r="N230" s="357" t="s">
        <v>5025</v>
      </c>
      <c r="O230" s="358">
        <v>1</v>
      </c>
      <c r="P230" s="357">
        <v>96</v>
      </c>
      <c r="Q230" s="357">
        <v>50263.6</v>
      </c>
      <c r="R230" s="357">
        <v>33861.65</v>
      </c>
      <c r="S230" s="357">
        <f t="shared" si="8"/>
        <v>16401.949999999997</v>
      </c>
      <c r="T230" s="359">
        <f t="shared" si="9"/>
        <v>0.32631864808728378</v>
      </c>
      <c r="U230" s="357"/>
    </row>
    <row r="231" spans="1:21" x14ac:dyDescent="0.25">
      <c r="A231" s="357" t="s">
        <v>483</v>
      </c>
      <c r="B231" s="357" t="s">
        <v>822</v>
      </c>
      <c r="C231" s="357" t="s">
        <v>1230</v>
      </c>
      <c r="D231" s="357" t="s">
        <v>1742</v>
      </c>
      <c r="E231" s="357" t="s">
        <v>835</v>
      </c>
      <c r="F231" s="357">
        <v>4322111</v>
      </c>
      <c r="G231" s="357" t="s">
        <v>837</v>
      </c>
      <c r="H231" s="357">
        <v>432211104</v>
      </c>
      <c r="I231" s="357" t="s">
        <v>2161</v>
      </c>
      <c r="J231" s="357">
        <v>18761479</v>
      </c>
      <c r="K231" s="357">
        <v>100</v>
      </c>
      <c r="L231" s="357" t="s">
        <v>1077</v>
      </c>
      <c r="M231" s="357" t="s">
        <v>1078</v>
      </c>
      <c r="N231" s="357" t="s">
        <v>5025</v>
      </c>
      <c r="O231" s="358">
        <v>1</v>
      </c>
      <c r="P231" s="357">
        <v>80</v>
      </c>
      <c r="Q231" s="357">
        <v>45846.400000000001</v>
      </c>
      <c r="R231" s="357">
        <v>31552.09</v>
      </c>
      <c r="S231" s="357">
        <f t="shared" si="8"/>
        <v>14294.310000000001</v>
      </c>
      <c r="T231" s="359">
        <f t="shared" si="9"/>
        <v>0.31178696691561392</v>
      </c>
      <c r="U231" s="357"/>
    </row>
    <row r="232" spans="1:21" x14ac:dyDescent="0.25">
      <c r="A232" s="357" t="s">
        <v>483</v>
      </c>
      <c r="B232" s="357" t="s">
        <v>822</v>
      </c>
      <c r="C232" s="357" t="s">
        <v>1230</v>
      </c>
      <c r="D232" s="357" t="s">
        <v>1742</v>
      </c>
      <c r="E232" s="357" t="s">
        <v>835</v>
      </c>
      <c r="F232" s="357">
        <v>4322111</v>
      </c>
      <c r="G232" s="357" t="s">
        <v>837</v>
      </c>
      <c r="H232" s="357">
        <v>432211104</v>
      </c>
      <c r="I232" s="357" t="s">
        <v>2162</v>
      </c>
      <c r="J232" s="357">
        <v>18761503</v>
      </c>
      <c r="K232" s="357">
        <v>250</v>
      </c>
      <c r="L232" s="357" t="s">
        <v>1077</v>
      </c>
      <c r="M232" s="357" t="s">
        <v>1078</v>
      </c>
      <c r="N232" s="357" t="s">
        <v>5025</v>
      </c>
      <c r="O232" s="358">
        <v>1</v>
      </c>
      <c r="P232" s="357">
        <v>48</v>
      </c>
      <c r="Q232" s="357">
        <v>27915.199999999997</v>
      </c>
      <c r="R232" s="357">
        <v>22627.09</v>
      </c>
      <c r="S232" s="357">
        <f t="shared" si="8"/>
        <v>5288.1099999999969</v>
      </c>
      <c r="T232" s="359">
        <f t="shared" si="9"/>
        <v>0.189434788215739</v>
      </c>
      <c r="U232" s="357"/>
    </row>
    <row r="233" spans="1:21" x14ac:dyDescent="0.25">
      <c r="A233" s="357" t="s">
        <v>483</v>
      </c>
      <c r="B233" s="357" t="s">
        <v>822</v>
      </c>
      <c r="C233" s="357" t="s">
        <v>1230</v>
      </c>
      <c r="D233" s="357" t="s">
        <v>1742</v>
      </c>
      <c r="E233" s="357" t="s">
        <v>835</v>
      </c>
      <c r="F233" s="357">
        <v>4322111</v>
      </c>
      <c r="G233" s="357" t="s">
        <v>837</v>
      </c>
      <c r="H233" s="357">
        <v>432211104</v>
      </c>
      <c r="I233" s="357" t="s">
        <v>2163</v>
      </c>
      <c r="J233" s="357">
        <v>18761539</v>
      </c>
      <c r="K233" s="357">
        <v>100</v>
      </c>
      <c r="L233" s="357" t="s">
        <v>1077</v>
      </c>
      <c r="M233" s="357" t="s">
        <v>1078</v>
      </c>
      <c r="N233" s="357" t="s">
        <v>5025</v>
      </c>
      <c r="O233" s="358">
        <v>1</v>
      </c>
      <c r="P233" s="357">
        <v>122</v>
      </c>
      <c r="Q233" s="357">
        <v>66740</v>
      </c>
      <c r="R233" s="357">
        <v>43067.41</v>
      </c>
      <c r="S233" s="357">
        <f t="shared" si="8"/>
        <v>23672.589999999997</v>
      </c>
      <c r="T233" s="359">
        <f t="shared" si="9"/>
        <v>0.35469868145040451</v>
      </c>
      <c r="U233" s="357"/>
    </row>
    <row r="234" spans="1:21" x14ac:dyDescent="0.25">
      <c r="A234" s="357" t="s">
        <v>483</v>
      </c>
      <c r="B234" s="357" t="s">
        <v>822</v>
      </c>
      <c r="C234" s="357" t="s">
        <v>1230</v>
      </c>
      <c r="D234" s="357" t="s">
        <v>1742</v>
      </c>
      <c r="E234" s="357" t="s">
        <v>835</v>
      </c>
      <c r="F234" s="357">
        <v>4322111</v>
      </c>
      <c r="G234" s="357" t="s">
        <v>837</v>
      </c>
      <c r="H234" s="357">
        <v>432211104</v>
      </c>
      <c r="I234" s="357" t="s">
        <v>2164</v>
      </c>
      <c r="J234" s="357">
        <v>18761545</v>
      </c>
      <c r="K234" s="357">
        <v>100</v>
      </c>
      <c r="L234" s="357" t="s">
        <v>1077</v>
      </c>
      <c r="M234" s="357" t="s">
        <v>1078</v>
      </c>
      <c r="N234" s="357" t="s">
        <v>5025</v>
      </c>
      <c r="O234" s="358">
        <v>1</v>
      </c>
      <c r="P234" s="357">
        <v>99</v>
      </c>
      <c r="Q234" s="357">
        <v>55908</v>
      </c>
      <c r="R234" s="357">
        <v>37451.64</v>
      </c>
      <c r="S234" s="357">
        <f t="shared" si="8"/>
        <v>18456.36</v>
      </c>
      <c r="T234" s="359">
        <f t="shared" si="9"/>
        <v>0.33012019746726767</v>
      </c>
      <c r="U234" s="357"/>
    </row>
    <row r="235" spans="1:21" x14ac:dyDescent="0.25">
      <c r="A235" s="357" t="s">
        <v>483</v>
      </c>
      <c r="B235" s="357" t="s">
        <v>822</v>
      </c>
      <c r="C235" s="357" t="s">
        <v>1230</v>
      </c>
      <c r="D235" s="357" t="s">
        <v>1742</v>
      </c>
      <c r="E235" s="357" t="s">
        <v>835</v>
      </c>
      <c r="F235" s="357">
        <v>4322111</v>
      </c>
      <c r="G235" s="357" t="s">
        <v>837</v>
      </c>
      <c r="H235" s="357">
        <v>432211104</v>
      </c>
      <c r="I235" s="357" t="s">
        <v>2165</v>
      </c>
      <c r="J235" s="357">
        <v>18761593</v>
      </c>
      <c r="K235" s="357">
        <v>100</v>
      </c>
      <c r="L235" s="357" t="s">
        <v>1077</v>
      </c>
      <c r="M235" s="357" t="s">
        <v>1078</v>
      </c>
      <c r="N235" s="357" t="s">
        <v>5025</v>
      </c>
      <c r="O235" s="358">
        <v>1</v>
      </c>
      <c r="P235" s="357">
        <v>71</v>
      </c>
      <c r="Q235" s="357">
        <v>23616.799999999999</v>
      </c>
      <c r="R235" s="357">
        <v>17440.98</v>
      </c>
      <c r="S235" s="357">
        <f t="shared" si="8"/>
        <v>6175.82</v>
      </c>
      <c r="T235" s="359">
        <f t="shared" si="9"/>
        <v>0.26150113478540699</v>
      </c>
      <c r="U235" s="357"/>
    </row>
    <row r="236" spans="1:21" x14ac:dyDescent="0.25">
      <c r="A236" s="357" t="s">
        <v>483</v>
      </c>
      <c r="B236" s="357" t="s">
        <v>822</v>
      </c>
      <c r="C236" s="357" t="s">
        <v>1230</v>
      </c>
      <c r="D236" s="357" t="s">
        <v>1742</v>
      </c>
      <c r="E236" s="357" t="s">
        <v>1474</v>
      </c>
      <c r="F236" s="357">
        <v>4322133</v>
      </c>
      <c r="G236" s="357" t="s">
        <v>840</v>
      </c>
      <c r="H236" s="357">
        <v>432213301</v>
      </c>
      <c r="I236" s="357" t="s">
        <v>2166</v>
      </c>
      <c r="J236" s="357">
        <v>16399566</v>
      </c>
      <c r="K236" s="357">
        <v>100</v>
      </c>
      <c r="L236" s="357" t="s">
        <v>1077</v>
      </c>
      <c r="M236" s="357" t="s">
        <v>1078</v>
      </c>
      <c r="N236" s="357" t="s">
        <v>5025</v>
      </c>
      <c r="O236" s="358">
        <v>1</v>
      </c>
      <c r="P236" s="357">
        <v>92</v>
      </c>
      <c r="Q236" s="357">
        <v>16845.2</v>
      </c>
      <c r="R236" s="357">
        <v>10018.5</v>
      </c>
      <c r="S236" s="357">
        <f t="shared" si="8"/>
        <v>6826.7000000000007</v>
      </c>
      <c r="T236" s="359">
        <f t="shared" si="9"/>
        <v>0.40526084581958066</v>
      </c>
      <c r="U236" s="357"/>
    </row>
    <row r="237" spans="1:21" x14ac:dyDescent="0.25">
      <c r="A237" s="357" t="s">
        <v>483</v>
      </c>
      <c r="B237" s="357" t="s">
        <v>822</v>
      </c>
      <c r="C237" s="357" t="s">
        <v>1230</v>
      </c>
      <c r="D237" s="357" t="s">
        <v>1743</v>
      </c>
      <c r="E237" s="357" t="s">
        <v>1478</v>
      </c>
      <c r="F237" s="357">
        <v>4322224</v>
      </c>
      <c r="G237" s="357" t="s">
        <v>843</v>
      </c>
      <c r="H237" s="357">
        <v>432222403</v>
      </c>
      <c r="I237" s="357" t="s">
        <v>2167</v>
      </c>
      <c r="J237" s="357">
        <v>16399776</v>
      </c>
      <c r="K237" s="357">
        <v>100</v>
      </c>
      <c r="L237" s="357" t="s">
        <v>1077</v>
      </c>
      <c r="M237" s="357" t="s">
        <v>1078</v>
      </c>
      <c r="N237" s="357" t="s">
        <v>5025</v>
      </c>
      <c r="O237" s="358">
        <v>1</v>
      </c>
      <c r="P237" s="357">
        <v>96</v>
      </c>
      <c r="Q237" s="357">
        <v>13782</v>
      </c>
      <c r="R237" s="357">
        <v>11808</v>
      </c>
      <c r="S237" s="357">
        <f t="shared" si="8"/>
        <v>1974</v>
      </c>
      <c r="T237" s="359">
        <f t="shared" si="9"/>
        <v>0.14323030039181542</v>
      </c>
      <c r="U237" s="357"/>
    </row>
    <row r="238" spans="1:21" x14ac:dyDescent="0.25">
      <c r="A238" s="357" t="s">
        <v>483</v>
      </c>
      <c r="B238" s="357" t="s">
        <v>822</v>
      </c>
      <c r="C238" s="357" t="s">
        <v>1230</v>
      </c>
      <c r="D238" s="357" t="s">
        <v>1743</v>
      </c>
      <c r="E238" s="357" t="s">
        <v>1475</v>
      </c>
      <c r="F238" s="357">
        <v>4322215</v>
      </c>
      <c r="G238" s="357" t="s">
        <v>1110</v>
      </c>
      <c r="H238" s="357">
        <v>432221501</v>
      </c>
      <c r="I238" s="357" t="s">
        <v>2168</v>
      </c>
      <c r="J238" s="357">
        <v>21618764</v>
      </c>
      <c r="K238" s="357">
        <v>100</v>
      </c>
      <c r="L238" s="357" t="s">
        <v>1077</v>
      </c>
      <c r="M238" s="357" t="s">
        <v>1078</v>
      </c>
      <c r="N238" s="357" t="s">
        <v>5025</v>
      </c>
      <c r="O238" s="358">
        <v>1</v>
      </c>
      <c r="P238" s="357">
        <v>93</v>
      </c>
      <c r="Q238" s="357">
        <v>13442.8</v>
      </c>
      <c r="R238" s="357">
        <v>9661.7999999999993</v>
      </c>
      <c r="S238" s="357">
        <f t="shared" si="8"/>
        <v>3781</v>
      </c>
      <c r="T238" s="359">
        <f t="shared" si="9"/>
        <v>0.28126580771863008</v>
      </c>
      <c r="U238" s="357"/>
    </row>
    <row r="239" spans="1:21" x14ac:dyDescent="0.25">
      <c r="A239" s="357" t="s">
        <v>483</v>
      </c>
      <c r="B239" s="357" t="s">
        <v>822</v>
      </c>
      <c r="C239" s="357" t="s">
        <v>1230</v>
      </c>
      <c r="D239" s="357" t="s">
        <v>1743</v>
      </c>
      <c r="E239" s="357" t="s">
        <v>1476</v>
      </c>
      <c r="F239" s="357">
        <v>4322216</v>
      </c>
      <c r="G239" s="357" t="s">
        <v>1082</v>
      </c>
      <c r="H239" s="357">
        <v>432221604</v>
      </c>
      <c r="I239" s="357" t="s">
        <v>2169</v>
      </c>
      <c r="J239" s="357">
        <v>21618937</v>
      </c>
      <c r="K239" s="357">
        <v>100</v>
      </c>
      <c r="L239" s="357" t="s">
        <v>1077</v>
      </c>
      <c r="M239" s="357" t="s">
        <v>1078</v>
      </c>
      <c r="N239" s="357" t="s">
        <v>5025</v>
      </c>
      <c r="O239" s="358">
        <v>1</v>
      </c>
      <c r="P239" s="357">
        <v>27</v>
      </c>
      <c r="Q239" s="357">
        <v>5789.6</v>
      </c>
      <c r="R239" s="357">
        <v>3496.5</v>
      </c>
      <c r="S239" s="357">
        <f t="shared" si="8"/>
        <v>2293.1000000000004</v>
      </c>
      <c r="T239" s="359">
        <f t="shared" si="9"/>
        <v>0.39607226751416336</v>
      </c>
      <c r="U239" s="357"/>
    </row>
    <row r="240" spans="1:21" x14ac:dyDescent="0.25">
      <c r="A240" s="357" t="s">
        <v>483</v>
      </c>
      <c r="B240" s="357" t="s">
        <v>822</v>
      </c>
      <c r="C240" s="357" t="s">
        <v>1230</v>
      </c>
      <c r="D240" s="357" t="s">
        <v>1743</v>
      </c>
      <c r="E240" s="357" t="s">
        <v>1477</v>
      </c>
      <c r="F240" s="357">
        <v>4322221</v>
      </c>
      <c r="G240" s="357" t="s">
        <v>1219</v>
      </c>
      <c r="H240" s="357">
        <v>432222101</v>
      </c>
      <c r="I240" s="357" t="s">
        <v>2170</v>
      </c>
      <c r="J240" s="357">
        <v>23146120</v>
      </c>
      <c r="K240" s="357">
        <v>100</v>
      </c>
      <c r="L240" s="357" t="s">
        <v>1077</v>
      </c>
      <c r="M240" s="357" t="s">
        <v>1078</v>
      </c>
      <c r="N240" s="357" t="s">
        <v>5025</v>
      </c>
      <c r="O240" s="358">
        <v>1</v>
      </c>
      <c r="P240" s="357">
        <v>102</v>
      </c>
      <c r="Q240" s="357">
        <v>13167.199999999999</v>
      </c>
      <c r="R240" s="357">
        <v>9660.9</v>
      </c>
      <c r="S240" s="357">
        <f t="shared" si="8"/>
        <v>3506.2999999999993</v>
      </c>
      <c r="T240" s="359">
        <f t="shared" si="9"/>
        <v>0.26629047937298739</v>
      </c>
      <c r="U240" s="357"/>
    </row>
    <row r="241" spans="1:21" x14ac:dyDescent="0.25">
      <c r="A241" s="357" t="s">
        <v>483</v>
      </c>
      <c r="B241" s="357" t="s">
        <v>822</v>
      </c>
      <c r="C241" s="357" t="s">
        <v>1230</v>
      </c>
      <c r="D241" s="357" t="s">
        <v>1742</v>
      </c>
      <c r="E241" s="357" t="s">
        <v>1474</v>
      </c>
      <c r="F241" s="357">
        <v>4322133</v>
      </c>
      <c r="G241" s="357" t="s">
        <v>1345</v>
      </c>
      <c r="H241" s="357">
        <v>432213302</v>
      </c>
      <c r="I241" s="357" t="s">
        <v>2171</v>
      </c>
      <c r="J241" s="357">
        <v>23754556</v>
      </c>
      <c r="K241" s="357">
        <v>100</v>
      </c>
      <c r="L241" s="357" t="s">
        <v>1077</v>
      </c>
      <c r="M241" s="357" t="s">
        <v>1078</v>
      </c>
      <c r="N241" s="357" t="s">
        <v>5025</v>
      </c>
      <c r="O241" s="358">
        <v>1</v>
      </c>
      <c r="P241" s="357">
        <v>50</v>
      </c>
      <c r="Q241" s="357">
        <v>10860.8</v>
      </c>
      <c r="R241" s="357">
        <v>6514.2</v>
      </c>
      <c r="S241" s="357">
        <f t="shared" si="8"/>
        <v>4346.5999999999995</v>
      </c>
      <c r="T241" s="359">
        <f t="shared" si="9"/>
        <v>0.40020992928697702</v>
      </c>
      <c r="U241" s="357"/>
    </row>
    <row r="242" spans="1:21" x14ac:dyDescent="0.25">
      <c r="A242" s="357" t="s">
        <v>483</v>
      </c>
      <c r="B242" s="357" t="s">
        <v>822</v>
      </c>
      <c r="C242" s="357" t="s">
        <v>1230</v>
      </c>
      <c r="D242" s="357" t="s">
        <v>1743</v>
      </c>
      <c r="E242" s="357" t="s">
        <v>841</v>
      </c>
      <c r="F242" s="357">
        <v>4322232</v>
      </c>
      <c r="G242" s="357" t="s">
        <v>842</v>
      </c>
      <c r="H242" s="357">
        <v>432223204</v>
      </c>
      <c r="I242" s="357" t="s">
        <v>2172</v>
      </c>
      <c r="J242" s="357">
        <v>23754675</v>
      </c>
      <c r="K242" s="357">
        <v>100</v>
      </c>
      <c r="L242" s="357" t="s">
        <v>1077</v>
      </c>
      <c r="M242" s="357" t="s">
        <v>1078</v>
      </c>
      <c r="N242" s="357" t="s">
        <v>5025</v>
      </c>
      <c r="O242" s="358">
        <v>1</v>
      </c>
      <c r="P242" s="357">
        <v>117</v>
      </c>
      <c r="Q242" s="357">
        <v>22253.599999999999</v>
      </c>
      <c r="R242" s="357">
        <v>17419.2</v>
      </c>
      <c r="S242" s="357">
        <f t="shared" si="8"/>
        <v>4834.3999999999978</v>
      </c>
      <c r="T242" s="359">
        <f t="shared" si="9"/>
        <v>0.21724125534744931</v>
      </c>
      <c r="U242" s="357"/>
    </row>
    <row r="243" spans="1:21" x14ac:dyDescent="0.25">
      <c r="A243" s="357" t="s">
        <v>483</v>
      </c>
      <c r="B243" s="357" t="s">
        <v>822</v>
      </c>
      <c r="C243" s="357" t="s">
        <v>1230</v>
      </c>
      <c r="D243" s="357" t="s">
        <v>1742</v>
      </c>
      <c r="E243" s="357" t="s">
        <v>1473</v>
      </c>
      <c r="F243" s="357">
        <v>4322112</v>
      </c>
      <c r="G243" s="357" t="s">
        <v>838</v>
      </c>
      <c r="H243" s="357">
        <v>432211201</v>
      </c>
      <c r="I243" s="357" t="s">
        <v>2173</v>
      </c>
      <c r="J243" s="357">
        <v>17483408</v>
      </c>
      <c r="K243" s="357">
        <v>100</v>
      </c>
      <c r="L243" s="357" t="s">
        <v>1077</v>
      </c>
      <c r="M243" s="357" t="s">
        <v>1078</v>
      </c>
      <c r="N243" s="357" t="s">
        <v>5025</v>
      </c>
      <c r="O243" s="358">
        <v>1</v>
      </c>
      <c r="P243" s="357">
        <v>30</v>
      </c>
      <c r="Q243" s="357">
        <v>13498.400000000001</v>
      </c>
      <c r="R243" s="357">
        <v>8444.56</v>
      </c>
      <c r="S243" s="357">
        <f t="shared" si="8"/>
        <v>5053.840000000002</v>
      </c>
      <c r="T243" s="359">
        <f t="shared" si="9"/>
        <v>0.37440289219463058</v>
      </c>
      <c r="U243" s="357"/>
    </row>
    <row r="244" spans="1:21" x14ac:dyDescent="0.25">
      <c r="A244" s="357" t="s">
        <v>483</v>
      </c>
      <c r="B244" s="357" t="s">
        <v>822</v>
      </c>
      <c r="C244" s="357" t="s">
        <v>1230</v>
      </c>
      <c r="D244" s="357" t="s">
        <v>1743</v>
      </c>
      <c r="E244" s="357" t="s">
        <v>1476</v>
      </c>
      <c r="F244" s="357">
        <v>4322216</v>
      </c>
      <c r="G244" s="357" t="s">
        <v>1232</v>
      </c>
      <c r="H244" s="357">
        <v>432221601</v>
      </c>
      <c r="I244" s="357" t="s">
        <v>2174</v>
      </c>
      <c r="J244" s="357">
        <v>14306170</v>
      </c>
      <c r="K244" s="357">
        <v>100</v>
      </c>
      <c r="L244" s="357" t="s">
        <v>1077</v>
      </c>
      <c r="M244" s="357" t="s">
        <v>1078</v>
      </c>
      <c r="N244" s="357" t="s">
        <v>5025</v>
      </c>
      <c r="O244" s="358">
        <v>1</v>
      </c>
      <c r="P244" s="357">
        <v>36</v>
      </c>
      <c r="Q244" s="357">
        <v>9705.6</v>
      </c>
      <c r="R244" s="357">
        <v>8883.2599999999984</v>
      </c>
      <c r="S244" s="357">
        <f t="shared" si="8"/>
        <v>822.34000000000196</v>
      </c>
      <c r="T244" s="359">
        <f t="shared" si="9"/>
        <v>8.4728404220244177E-2</v>
      </c>
      <c r="U244" s="357"/>
    </row>
    <row r="245" spans="1:21" x14ac:dyDescent="0.25">
      <c r="A245" s="357" t="s">
        <v>483</v>
      </c>
      <c r="B245" s="357" t="s">
        <v>822</v>
      </c>
      <c r="C245" s="357" t="s">
        <v>1230</v>
      </c>
      <c r="D245" s="357" t="s">
        <v>1743</v>
      </c>
      <c r="E245" s="357" t="s">
        <v>1476</v>
      </c>
      <c r="F245" s="357">
        <v>4322216</v>
      </c>
      <c r="G245" s="357" t="s">
        <v>1232</v>
      </c>
      <c r="H245" s="357">
        <v>432221601</v>
      </c>
      <c r="I245" s="357" t="s">
        <v>2175</v>
      </c>
      <c r="J245" s="357">
        <v>14306240</v>
      </c>
      <c r="K245" s="357">
        <v>100</v>
      </c>
      <c r="L245" s="357" t="s">
        <v>1077</v>
      </c>
      <c r="M245" s="357" t="s">
        <v>1078</v>
      </c>
      <c r="N245" s="357" t="s">
        <v>5025</v>
      </c>
      <c r="O245" s="358">
        <v>1</v>
      </c>
      <c r="P245" s="357">
        <v>83</v>
      </c>
      <c r="Q245" s="357">
        <v>25081.199999999997</v>
      </c>
      <c r="R245" s="357">
        <v>19723.760000000002</v>
      </c>
      <c r="S245" s="357">
        <f t="shared" si="8"/>
        <v>5357.4399999999951</v>
      </c>
      <c r="T245" s="359">
        <f t="shared" si="9"/>
        <v>0.21360381480949858</v>
      </c>
      <c r="U245" s="357"/>
    </row>
    <row r="246" spans="1:21" x14ac:dyDescent="0.25">
      <c r="A246" s="357" t="s">
        <v>483</v>
      </c>
      <c r="B246" s="357" t="s">
        <v>822</v>
      </c>
      <c r="C246" s="357" t="s">
        <v>1230</v>
      </c>
      <c r="D246" s="357" t="s">
        <v>1743</v>
      </c>
      <c r="E246" s="357" t="s">
        <v>1476</v>
      </c>
      <c r="F246" s="357">
        <v>4322216</v>
      </c>
      <c r="G246" s="357" t="s">
        <v>1232</v>
      </c>
      <c r="H246" s="357">
        <v>432221601</v>
      </c>
      <c r="I246" s="357" t="s">
        <v>2176</v>
      </c>
      <c r="J246" s="357">
        <v>14306270</v>
      </c>
      <c r="K246" s="357">
        <v>100</v>
      </c>
      <c r="L246" s="357" t="s">
        <v>1077</v>
      </c>
      <c r="M246" s="357" t="s">
        <v>1078</v>
      </c>
      <c r="N246" s="357" t="s">
        <v>5025</v>
      </c>
      <c r="O246" s="358">
        <v>1</v>
      </c>
      <c r="P246" s="357">
        <v>60</v>
      </c>
      <c r="Q246" s="357">
        <v>31372.800000000003</v>
      </c>
      <c r="R246" s="357">
        <v>20939.36</v>
      </c>
      <c r="S246" s="357">
        <f t="shared" si="8"/>
        <v>10433.440000000002</v>
      </c>
      <c r="T246" s="359">
        <f t="shared" si="9"/>
        <v>0.33256323949408412</v>
      </c>
      <c r="U246" s="357"/>
    </row>
    <row r="247" spans="1:21" x14ac:dyDescent="0.25">
      <c r="A247" s="357" t="s">
        <v>483</v>
      </c>
      <c r="B247" s="357" t="s">
        <v>822</v>
      </c>
      <c r="C247" s="357" t="s">
        <v>1230</v>
      </c>
      <c r="D247" s="357" t="s">
        <v>1743</v>
      </c>
      <c r="E247" s="357" t="s">
        <v>1476</v>
      </c>
      <c r="F247" s="357">
        <v>4322216</v>
      </c>
      <c r="G247" s="357" t="s">
        <v>1232</v>
      </c>
      <c r="H247" s="357">
        <v>432221601</v>
      </c>
      <c r="I247" s="357" t="s">
        <v>2177</v>
      </c>
      <c r="J247" s="357">
        <v>14306300</v>
      </c>
      <c r="K247" s="357">
        <v>100</v>
      </c>
      <c r="L247" s="357" t="s">
        <v>1077</v>
      </c>
      <c r="M247" s="357" t="s">
        <v>1078</v>
      </c>
      <c r="N247" s="357" t="s">
        <v>5025</v>
      </c>
      <c r="O247" s="358">
        <v>1</v>
      </c>
      <c r="P247" s="357">
        <v>69</v>
      </c>
      <c r="Q247" s="357">
        <v>46168</v>
      </c>
      <c r="R247" s="357">
        <v>28457.66</v>
      </c>
      <c r="S247" s="357">
        <f t="shared" si="8"/>
        <v>17710.34</v>
      </c>
      <c r="T247" s="359">
        <f t="shared" si="9"/>
        <v>0.3836063940391613</v>
      </c>
      <c r="U247" s="357"/>
    </row>
    <row r="248" spans="1:21" x14ac:dyDescent="0.25">
      <c r="A248" s="357" t="s">
        <v>483</v>
      </c>
      <c r="B248" s="357" t="s">
        <v>822</v>
      </c>
      <c r="C248" s="357" t="s">
        <v>1230</v>
      </c>
      <c r="D248" s="357" t="s">
        <v>1743</v>
      </c>
      <c r="E248" s="357" t="s">
        <v>1476</v>
      </c>
      <c r="F248" s="357">
        <v>4322216</v>
      </c>
      <c r="G248" s="357" t="s">
        <v>1232</v>
      </c>
      <c r="H248" s="357">
        <v>432221601</v>
      </c>
      <c r="I248" s="357" t="s">
        <v>2178</v>
      </c>
      <c r="J248" s="357">
        <v>14306322</v>
      </c>
      <c r="K248" s="357">
        <v>100</v>
      </c>
      <c r="L248" s="357" t="s">
        <v>1077</v>
      </c>
      <c r="M248" s="357" t="s">
        <v>1078</v>
      </c>
      <c r="N248" s="357" t="s">
        <v>5025</v>
      </c>
      <c r="O248" s="358">
        <v>1</v>
      </c>
      <c r="P248" s="357">
        <v>75</v>
      </c>
      <c r="Q248" s="357">
        <v>40640</v>
      </c>
      <c r="R248" s="357">
        <v>26382.89</v>
      </c>
      <c r="S248" s="357">
        <f t="shared" si="8"/>
        <v>14257.11</v>
      </c>
      <c r="T248" s="359">
        <f t="shared" si="9"/>
        <v>0.35081471456692914</v>
      </c>
      <c r="U248" s="357"/>
    </row>
    <row r="249" spans="1:21" x14ac:dyDescent="0.25">
      <c r="A249" s="357" t="s">
        <v>483</v>
      </c>
      <c r="B249" s="357" t="s">
        <v>822</v>
      </c>
      <c r="C249" s="357" t="s">
        <v>1230</v>
      </c>
      <c r="D249" s="357" t="s">
        <v>1743</v>
      </c>
      <c r="E249" s="357" t="s">
        <v>1476</v>
      </c>
      <c r="F249" s="357">
        <v>4322216</v>
      </c>
      <c r="G249" s="357" t="s">
        <v>1346</v>
      </c>
      <c r="H249" s="357">
        <v>432221602</v>
      </c>
      <c r="I249" s="357" t="s">
        <v>2179</v>
      </c>
      <c r="J249" s="357">
        <v>14306336</v>
      </c>
      <c r="K249" s="357">
        <v>100</v>
      </c>
      <c r="L249" s="357" t="s">
        <v>1077</v>
      </c>
      <c r="M249" s="357" t="s">
        <v>1078</v>
      </c>
      <c r="N249" s="357" t="s">
        <v>5025</v>
      </c>
      <c r="O249" s="358">
        <v>1</v>
      </c>
      <c r="P249" s="357">
        <v>105</v>
      </c>
      <c r="Q249" s="357">
        <v>36499.600000000006</v>
      </c>
      <c r="R249" s="357">
        <v>24886.629999999997</v>
      </c>
      <c r="S249" s="357">
        <f t="shared" si="8"/>
        <v>11612.970000000008</v>
      </c>
      <c r="T249" s="359">
        <f t="shared" si="9"/>
        <v>0.31816704840601012</v>
      </c>
      <c r="U249" s="357"/>
    </row>
    <row r="250" spans="1:21" x14ac:dyDescent="0.25">
      <c r="A250" s="357" t="s">
        <v>483</v>
      </c>
      <c r="B250" s="357" t="s">
        <v>822</v>
      </c>
      <c r="C250" s="357" t="s">
        <v>1230</v>
      </c>
      <c r="D250" s="357" t="s">
        <v>1743</v>
      </c>
      <c r="E250" s="357" t="s">
        <v>1476</v>
      </c>
      <c r="F250" s="357">
        <v>4322216</v>
      </c>
      <c r="G250" s="357" t="s">
        <v>1346</v>
      </c>
      <c r="H250" s="357">
        <v>432221602</v>
      </c>
      <c r="I250" s="357" t="s">
        <v>2180</v>
      </c>
      <c r="J250" s="357">
        <v>14306402</v>
      </c>
      <c r="K250" s="357">
        <v>100</v>
      </c>
      <c r="L250" s="357" t="s">
        <v>1077</v>
      </c>
      <c r="M250" s="357" t="s">
        <v>1078</v>
      </c>
      <c r="N250" s="357" t="s">
        <v>5025</v>
      </c>
      <c r="O250" s="358">
        <v>1</v>
      </c>
      <c r="P250" s="357">
        <v>92</v>
      </c>
      <c r="Q250" s="357">
        <v>29759.199999999997</v>
      </c>
      <c r="R250" s="357">
        <v>25180.41</v>
      </c>
      <c r="S250" s="357">
        <f t="shared" si="8"/>
        <v>4578.7899999999972</v>
      </c>
      <c r="T250" s="359">
        <f t="shared" si="9"/>
        <v>0.15386132691739018</v>
      </c>
      <c r="U250" s="357"/>
    </row>
    <row r="251" spans="1:21" x14ac:dyDescent="0.25">
      <c r="A251" s="357" t="s">
        <v>483</v>
      </c>
      <c r="B251" s="357" t="s">
        <v>822</v>
      </c>
      <c r="C251" s="357" t="s">
        <v>1230</v>
      </c>
      <c r="D251" s="357" t="s">
        <v>1743</v>
      </c>
      <c r="E251" s="357" t="s">
        <v>1476</v>
      </c>
      <c r="F251" s="357">
        <v>4322216</v>
      </c>
      <c r="G251" s="357" t="s">
        <v>1346</v>
      </c>
      <c r="H251" s="357">
        <v>432221602</v>
      </c>
      <c r="I251" s="357" t="s">
        <v>2181</v>
      </c>
      <c r="J251" s="357">
        <v>14306492</v>
      </c>
      <c r="K251" s="357">
        <v>100</v>
      </c>
      <c r="L251" s="357" t="s">
        <v>1077</v>
      </c>
      <c r="M251" s="357" t="s">
        <v>1078</v>
      </c>
      <c r="N251" s="357" t="s">
        <v>5025</v>
      </c>
      <c r="O251" s="358">
        <v>1</v>
      </c>
      <c r="P251" s="357">
        <v>85</v>
      </c>
      <c r="Q251" s="357">
        <v>33185.600000000006</v>
      </c>
      <c r="R251" s="357">
        <v>21649.81</v>
      </c>
      <c r="S251" s="357">
        <f t="shared" si="8"/>
        <v>11535.790000000005</v>
      </c>
      <c r="T251" s="359">
        <f t="shared" si="9"/>
        <v>0.34761432669591635</v>
      </c>
      <c r="U251" s="357"/>
    </row>
    <row r="252" spans="1:21" x14ac:dyDescent="0.25">
      <c r="A252" s="357" t="s">
        <v>483</v>
      </c>
      <c r="B252" s="357" t="s">
        <v>822</v>
      </c>
      <c r="C252" s="357" t="s">
        <v>1230</v>
      </c>
      <c r="D252" s="357" t="s">
        <v>1743</v>
      </c>
      <c r="E252" s="357" t="s">
        <v>1476</v>
      </c>
      <c r="F252" s="357">
        <v>4322216</v>
      </c>
      <c r="G252" s="357" t="s">
        <v>1346</v>
      </c>
      <c r="H252" s="357">
        <v>432221602</v>
      </c>
      <c r="I252" s="357" t="s">
        <v>2181</v>
      </c>
      <c r="J252" s="357">
        <v>14306500</v>
      </c>
      <c r="K252" s="357">
        <v>100</v>
      </c>
      <c r="L252" s="357" t="s">
        <v>1077</v>
      </c>
      <c r="M252" s="357" t="s">
        <v>1078</v>
      </c>
      <c r="N252" s="357" t="s">
        <v>5025</v>
      </c>
      <c r="O252" s="358">
        <v>1</v>
      </c>
      <c r="P252" s="357">
        <v>72</v>
      </c>
      <c r="Q252" s="357">
        <v>46008.399999999994</v>
      </c>
      <c r="R252" s="357">
        <v>26079.07</v>
      </c>
      <c r="S252" s="357">
        <f t="shared" si="8"/>
        <v>19929.329999999994</v>
      </c>
      <c r="T252" s="359">
        <f t="shared" si="9"/>
        <v>0.43316720424965871</v>
      </c>
      <c r="U252" s="357"/>
    </row>
    <row r="253" spans="1:21" x14ac:dyDescent="0.25">
      <c r="A253" s="357" t="s">
        <v>483</v>
      </c>
      <c r="B253" s="357" t="s">
        <v>822</v>
      </c>
      <c r="C253" s="357" t="s">
        <v>1230</v>
      </c>
      <c r="D253" s="357" t="s">
        <v>1743</v>
      </c>
      <c r="E253" s="357" t="s">
        <v>1476</v>
      </c>
      <c r="F253" s="357">
        <v>4322216</v>
      </c>
      <c r="G253" s="357" t="s">
        <v>1347</v>
      </c>
      <c r="H253" s="357">
        <v>432221603</v>
      </c>
      <c r="I253" s="357" t="s">
        <v>2182</v>
      </c>
      <c r="J253" s="357">
        <v>14306664</v>
      </c>
      <c r="K253" s="357">
        <v>100</v>
      </c>
      <c r="L253" s="357" t="s">
        <v>1077</v>
      </c>
      <c r="M253" s="357" t="s">
        <v>1078</v>
      </c>
      <c r="N253" s="357" t="s">
        <v>5025</v>
      </c>
      <c r="O253" s="358">
        <v>1</v>
      </c>
      <c r="P253" s="357">
        <v>79</v>
      </c>
      <c r="Q253" s="357">
        <v>32336</v>
      </c>
      <c r="R253" s="357">
        <v>27888.68</v>
      </c>
      <c r="S253" s="357">
        <f t="shared" si="8"/>
        <v>4447.32</v>
      </c>
      <c r="T253" s="359">
        <f t="shared" si="9"/>
        <v>0.13753463631865412</v>
      </c>
      <c r="U253" s="357"/>
    </row>
    <row r="254" spans="1:21" x14ac:dyDescent="0.25">
      <c r="A254" s="357" t="s">
        <v>483</v>
      </c>
      <c r="B254" s="357" t="s">
        <v>822</v>
      </c>
      <c r="C254" s="357" t="s">
        <v>1230</v>
      </c>
      <c r="D254" s="357" t="s">
        <v>1743</v>
      </c>
      <c r="E254" s="357" t="s">
        <v>1476</v>
      </c>
      <c r="F254" s="357">
        <v>4322216</v>
      </c>
      <c r="G254" s="357" t="s">
        <v>1082</v>
      </c>
      <c r="H254" s="357">
        <v>432221604</v>
      </c>
      <c r="I254" s="357" t="s">
        <v>2183</v>
      </c>
      <c r="J254" s="357">
        <v>14306776</v>
      </c>
      <c r="K254" s="357">
        <v>100</v>
      </c>
      <c r="L254" s="357" t="s">
        <v>1077</v>
      </c>
      <c r="M254" s="357" t="s">
        <v>1078</v>
      </c>
      <c r="N254" s="357" t="s">
        <v>5025</v>
      </c>
      <c r="O254" s="358">
        <v>1</v>
      </c>
      <c r="P254" s="357">
        <v>85</v>
      </c>
      <c r="Q254" s="357">
        <v>29742</v>
      </c>
      <c r="R254" s="357">
        <v>20513.86</v>
      </c>
      <c r="S254" s="357">
        <f t="shared" si="8"/>
        <v>9228.14</v>
      </c>
      <c r="T254" s="359">
        <f t="shared" si="9"/>
        <v>0.31027301459215922</v>
      </c>
      <c r="U254" s="357"/>
    </row>
    <row r="255" spans="1:21" x14ac:dyDescent="0.25">
      <c r="A255" s="357" t="s">
        <v>483</v>
      </c>
      <c r="B255" s="357" t="s">
        <v>1829</v>
      </c>
      <c r="C255" s="357" t="s">
        <v>1261</v>
      </c>
      <c r="D255" s="357" t="s">
        <v>1761</v>
      </c>
      <c r="E255" s="357" t="s">
        <v>1554</v>
      </c>
      <c r="F255" s="357">
        <v>4521132</v>
      </c>
      <c r="G255" s="357" t="s">
        <v>824</v>
      </c>
      <c r="H255" s="357">
        <v>452113203</v>
      </c>
      <c r="I255" s="357" t="s">
        <v>5084</v>
      </c>
      <c r="J255" s="357">
        <v>27941589</v>
      </c>
      <c r="K255" s="357">
        <v>25</v>
      </c>
      <c r="L255" s="357" t="s">
        <v>1077</v>
      </c>
      <c r="M255" s="357" t="s">
        <v>1078</v>
      </c>
      <c r="N255" s="357" t="s">
        <v>5025</v>
      </c>
      <c r="O255" s="358">
        <v>1</v>
      </c>
      <c r="P255" s="357">
        <v>21</v>
      </c>
      <c r="Q255" s="357">
        <v>18340.400000000001</v>
      </c>
      <c r="R255" s="357">
        <v>9908.91</v>
      </c>
      <c r="S255" s="357">
        <f t="shared" si="8"/>
        <v>8431.4900000000016</v>
      </c>
      <c r="T255" s="359">
        <f t="shared" si="9"/>
        <v>0.45972225251357662</v>
      </c>
      <c r="U255" s="357"/>
    </row>
    <row r="256" spans="1:21" x14ac:dyDescent="0.25">
      <c r="A256" s="357" t="s">
        <v>483</v>
      </c>
      <c r="B256" s="357" t="s">
        <v>822</v>
      </c>
      <c r="C256" s="357" t="s">
        <v>1230</v>
      </c>
      <c r="D256" s="357" t="s">
        <v>1743</v>
      </c>
      <c r="E256" s="357" t="s">
        <v>1476</v>
      </c>
      <c r="F256" s="357">
        <v>4322216</v>
      </c>
      <c r="G256" s="357" t="s">
        <v>1082</v>
      </c>
      <c r="H256" s="357">
        <v>432221604</v>
      </c>
      <c r="I256" s="357" t="s">
        <v>2184</v>
      </c>
      <c r="J256" s="357">
        <v>14306796</v>
      </c>
      <c r="K256" s="357">
        <v>100</v>
      </c>
      <c r="L256" s="357" t="s">
        <v>1077</v>
      </c>
      <c r="M256" s="357" t="s">
        <v>1078</v>
      </c>
      <c r="N256" s="357" t="s">
        <v>5025</v>
      </c>
      <c r="O256" s="358">
        <v>1</v>
      </c>
      <c r="P256" s="357">
        <v>55</v>
      </c>
      <c r="Q256" s="357">
        <v>37696.559999999998</v>
      </c>
      <c r="R256" s="357">
        <v>26493.94</v>
      </c>
      <c r="S256" s="357">
        <f t="shared" si="8"/>
        <v>11202.619999999999</v>
      </c>
      <c r="T256" s="359">
        <f t="shared" si="9"/>
        <v>0.29717884072180589</v>
      </c>
      <c r="U256" s="357"/>
    </row>
    <row r="257" spans="1:21" x14ac:dyDescent="0.25">
      <c r="A257" s="357" t="s">
        <v>483</v>
      </c>
      <c r="B257" s="357" t="s">
        <v>822</v>
      </c>
      <c r="C257" s="357" t="s">
        <v>1230</v>
      </c>
      <c r="D257" s="357" t="s">
        <v>1743</v>
      </c>
      <c r="E257" s="357" t="s">
        <v>1476</v>
      </c>
      <c r="F257" s="357">
        <v>4322216</v>
      </c>
      <c r="G257" s="357" t="s">
        <v>1082</v>
      </c>
      <c r="H257" s="357">
        <v>432221604</v>
      </c>
      <c r="I257" s="357" t="s">
        <v>2185</v>
      </c>
      <c r="J257" s="357">
        <v>14306802</v>
      </c>
      <c r="K257" s="357">
        <v>100</v>
      </c>
      <c r="L257" s="357" t="s">
        <v>1077</v>
      </c>
      <c r="M257" s="357" t="s">
        <v>1078</v>
      </c>
      <c r="N257" s="357" t="s">
        <v>5025</v>
      </c>
      <c r="O257" s="358">
        <v>1</v>
      </c>
      <c r="P257" s="357">
        <v>115</v>
      </c>
      <c r="Q257" s="357">
        <v>59969.11</v>
      </c>
      <c r="R257" s="357">
        <v>33714.950000000004</v>
      </c>
      <c r="S257" s="357">
        <f t="shared" si="8"/>
        <v>26254.159999999996</v>
      </c>
      <c r="T257" s="359">
        <f t="shared" si="9"/>
        <v>0.43779472465074093</v>
      </c>
      <c r="U257" s="357"/>
    </row>
    <row r="258" spans="1:21" x14ac:dyDescent="0.25">
      <c r="A258" s="357" t="s">
        <v>483</v>
      </c>
      <c r="B258" s="357" t="s">
        <v>822</v>
      </c>
      <c r="C258" s="357" t="s">
        <v>1230</v>
      </c>
      <c r="D258" s="357" t="s">
        <v>1743</v>
      </c>
      <c r="E258" s="357" t="s">
        <v>1476</v>
      </c>
      <c r="F258" s="357">
        <v>4322216</v>
      </c>
      <c r="G258" s="357" t="s">
        <v>1082</v>
      </c>
      <c r="H258" s="357">
        <v>432221604</v>
      </c>
      <c r="I258" s="357" t="s">
        <v>2186</v>
      </c>
      <c r="J258" s="357">
        <v>14306820</v>
      </c>
      <c r="K258" s="357">
        <v>100</v>
      </c>
      <c r="L258" s="357" t="s">
        <v>1077</v>
      </c>
      <c r="M258" s="357" t="s">
        <v>1078</v>
      </c>
      <c r="N258" s="357" t="s">
        <v>5025</v>
      </c>
      <c r="O258" s="358">
        <v>1</v>
      </c>
      <c r="P258" s="357">
        <v>33</v>
      </c>
      <c r="Q258" s="357">
        <v>14891.199999999999</v>
      </c>
      <c r="R258" s="357">
        <v>8504.9900000000016</v>
      </c>
      <c r="S258" s="357">
        <f t="shared" si="8"/>
        <v>6386.2099999999973</v>
      </c>
      <c r="T258" s="359">
        <f t="shared" si="9"/>
        <v>0.42885798323842256</v>
      </c>
      <c r="U258" s="357"/>
    </row>
    <row r="259" spans="1:21" x14ac:dyDescent="0.25">
      <c r="A259" s="357" t="s">
        <v>483</v>
      </c>
      <c r="B259" s="357" t="s">
        <v>822</v>
      </c>
      <c r="C259" s="357" t="s">
        <v>1230</v>
      </c>
      <c r="D259" s="357" t="s">
        <v>1743</v>
      </c>
      <c r="E259" s="357" t="s">
        <v>1476</v>
      </c>
      <c r="F259" s="357">
        <v>4322216</v>
      </c>
      <c r="G259" s="357" t="s">
        <v>1082</v>
      </c>
      <c r="H259" s="357">
        <v>432221604</v>
      </c>
      <c r="I259" s="357" t="s">
        <v>2187</v>
      </c>
      <c r="J259" s="357">
        <v>14306900</v>
      </c>
      <c r="K259" s="357">
        <v>100</v>
      </c>
      <c r="L259" s="357" t="s">
        <v>1077</v>
      </c>
      <c r="M259" s="357" t="s">
        <v>1078</v>
      </c>
      <c r="N259" s="357" t="s">
        <v>5025</v>
      </c>
      <c r="O259" s="358">
        <v>1</v>
      </c>
      <c r="P259" s="357">
        <v>48</v>
      </c>
      <c r="Q259" s="357">
        <v>19611.599999999999</v>
      </c>
      <c r="R259" s="357">
        <v>11911.68</v>
      </c>
      <c r="S259" s="357">
        <f t="shared" si="8"/>
        <v>7699.9199999999983</v>
      </c>
      <c r="T259" s="359">
        <f t="shared" si="9"/>
        <v>0.39262069387505349</v>
      </c>
      <c r="U259" s="357"/>
    </row>
    <row r="260" spans="1:21" x14ac:dyDescent="0.25">
      <c r="A260" s="357" t="s">
        <v>483</v>
      </c>
      <c r="B260" s="357" t="s">
        <v>822</v>
      </c>
      <c r="C260" s="357" t="s">
        <v>1230</v>
      </c>
      <c r="D260" s="357" t="s">
        <v>1743</v>
      </c>
      <c r="E260" s="357" t="s">
        <v>1476</v>
      </c>
      <c r="F260" s="357">
        <v>4322216</v>
      </c>
      <c r="G260" s="357" t="s">
        <v>1082</v>
      </c>
      <c r="H260" s="357">
        <v>432221604</v>
      </c>
      <c r="I260" s="357" t="s">
        <v>1807</v>
      </c>
      <c r="J260" s="357">
        <v>14306918</v>
      </c>
      <c r="K260" s="357">
        <v>100</v>
      </c>
      <c r="L260" s="357" t="s">
        <v>1077</v>
      </c>
      <c r="M260" s="357" t="s">
        <v>1078</v>
      </c>
      <c r="N260" s="357" t="s">
        <v>5025</v>
      </c>
      <c r="O260" s="358">
        <v>1</v>
      </c>
      <c r="P260" s="357">
        <v>63</v>
      </c>
      <c r="Q260" s="357">
        <v>23244.400000000001</v>
      </c>
      <c r="R260" s="357">
        <v>16862.93</v>
      </c>
      <c r="S260" s="357">
        <f t="shared" si="8"/>
        <v>6381.4700000000012</v>
      </c>
      <c r="T260" s="359">
        <f t="shared" si="9"/>
        <v>0.27453795322744406</v>
      </c>
      <c r="U260" s="357"/>
    </row>
    <row r="261" spans="1:21" x14ac:dyDescent="0.25">
      <c r="A261" s="357" t="s">
        <v>483</v>
      </c>
      <c r="B261" s="357" t="s">
        <v>822</v>
      </c>
      <c r="C261" s="357" t="s">
        <v>1230</v>
      </c>
      <c r="D261" s="357" t="s">
        <v>1743</v>
      </c>
      <c r="E261" s="357" t="s">
        <v>1476</v>
      </c>
      <c r="F261" s="357">
        <v>4322216</v>
      </c>
      <c r="G261" s="357" t="s">
        <v>1082</v>
      </c>
      <c r="H261" s="357">
        <v>432221604</v>
      </c>
      <c r="I261" s="357" t="s">
        <v>2188</v>
      </c>
      <c r="J261" s="357">
        <v>14306938</v>
      </c>
      <c r="K261" s="357">
        <v>100</v>
      </c>
      <c r="L261" s="357" t="s">
        <v>1077</v>
      </c>
      <c r="M261" s="357" t="s">
        <v>1078</v>
      </c>
      <c r="N261" s="357" t="s">
        <v>5025</v>
      </c>
      <c r="O261" s="358">
        <v>1</v>
      </c>
      <c r="P261" s="357">
        <v>91</v>
      </c>
      <c r="Q261" s="357">
        <v>33488</v>
      </c>
      <c r="R261" s="357">
        <v>27040.93</v>
      </c>
      <c r="S261" s="357">
        <f t="shared" si="8"/>
        <v>6447.07</v>
      </c>
      <c r="T261" s="359">
        <f t="shared" si="9"/>
        <v>0.1925188127090301</v>
      </c>
      <c r="U261" s="357"/>
    </row>
    <row r="262" spans="1:21" x14ac:dyDescent="0.25">
      <c r="A262" s="357" t="s">
        <v>483</v>
      </c>
      <c r="B262" s="357" t="s">
        <v>822</v>
      </c>
      <c r="C262" s="357" t="s">
        <v>1230</v>
      </c>
      <c r="D262" s="357" t="s">
        <v>1743</v>
      </c>
      <c r="E262" s="357" t="s">
        <v>841</v>
      </c>
      <c r="F262" s="357">
        <v>4322232</v>
      </c>
      <c r="G262" s="357" t="s">
        <v>1083</v>
      </c>
      <c r="H262" s="357">
        <v>432223203</v>
      </c>
      <c r="I262" s="357" t="s">
        <v>2189</v>
      </c>
      <c r="J262" s="357">
        <v>14477089</v>
      </c>
      <c r="K262" s="357">
        <v>100</v>
      </c>
      <c r="L262" s="357" t="s">
        <v>1077</v>
      </c>
      <c r="M262" s="357" t="s">
        <v>1078</v>
      </c>
      <c r="N262" s="357" t="s">
        <v>5025</v>
      </c>
      <c r="O262" s="358">
        <v>1</v>
      </c>
      <c r="P262" s="357">
        <v>116</v>
      </c>
      <c r="Q262" s="357">
        <v>49670.400000000001</v>
      </c>
      <c r="R262" s="357">
        <v>35217.65</v>
      </c>
      <c r="S262" s="357">
        <f t="shared" si="8"/>
        <v>14452.75</v>
      </c>
      <c r="T262" s="359">
        <f t="shared" si="9"/>
        <v>0.29097309463986598</v>
      </c>
      <c r="U262" s="357"/>
    </row>
    <row r="263" spans="1:21" x14ac:dyDescent="0.25">
      <c r="A263" s="357" t="s">
        <v>483</v>
      </c>
      <c r="B263" s="357" t="s">
        <v>1829</v>
      </c>
      <c r="C263" s="357" t="s">
        <v>1261</v>
      </c>
      <c r="D263" s="357" t="s">
        <v>1765</v>
      </c>
      <c r="E263" s="357" t="s">
        <v>1590</v>
      </c>
      <c r="F263" s="357">
        <v>4521511</v>
      </c>
      <c r="G263" s="357" t="s">
        <v>1325</v>
      </c>
      <c r="H263" s="357">
        <v>452151104</v>
      </c>
      <c r="I263" s="357" t="s">
        <v>5085</v>
      </c>
      <c r="J263" s="357">
        <v>29535572</v>
      </c>
      <c r="K263" s="357">
        <v>100</v>
      </c>
      <c r="L263" s="357" t="s">
        <v>1077</v>
      </c>
      <c r="M263" s="357" t="s">
        <v>1078</v>
      </c>
      <c r="N263" s="357" t="s">
        <v>5025</v>
      </c>
      <c r="O263" s="358">
        <v>1</v>
      </c>
      <c r="P263" s="357">
        <v>50</v>
      </c>
      <c r="Q263" s="357">
        <v>19164.800000000003</v>
      </c>
      <c r="R263" s="357">
        <v>10505.189999999999</v>
      </c>
      <c r="S263" s="357">
        <f t="shared" si="8"/>
        <v>8659.6100000000042</v>
      </c>
      <c r="T263" s="359">
        <f t="shared" si="9"/>
        <v>0.45184974536650541</v>
      </c>
      <c r="U263" s="357"/>
    </row>
    <row r="264" spans="1:21" x14ac:dyDescent="0.25">
      <c r="A264" s="357" t="s">
        <v>483</v>
      </c>
      <c r="B264" s="357" t="s">
        <v>822</v>
      </c>
      <c r="C264" s="357" t="s">
        <v>1230</v>
      </c>
      <c r="D264" s="357" t="s">
        <v>1743</v>
      </c>
      <c r="E264" s="357" t="s">
        <v>1475</v>
      </c>
      <c r="F264" s="357">
        <v>4322215</v>
      </c>
      <c r="G264" s="357" t="s">
        <v>1110</v>
      </c>
      <c r="H264" s="357">
        <v>432221501</v>
      </c>
      <c r="I264" s="357" t="s">
        <v>2190</v>
      </c>
      <c r="J264" s="357">
        <v>14477239</v>
      </c>
      <c r="K264" s="357">
        <v>100</v>
      </c>
      <c r="L264" s="357" t="s">
        <v>1077</v>
      </c>
      <c r="M264" s="357" t="s">
        <v>1078</v>
      </c>
      <c r="N264" s="357" t="s">
        <v>5025</v>
      </c>
      <c r="O264" s="358">
        <v>1</v>
      </c>
      <c r="P264" s="357">
        <v>72</v>
      </c>
      <c r="Q264" s="357">
        <v>25988.799999999999</v>
      </c>
      <c r="R264" s="357">
        <v>18237.96</v>
      </c>
      <c r="S264" s="357">
        <f t="shared" si="8"/>
        <v>7750.84</v>
      </c>
      <c r="T264" s="359">
        <f t="shared" si="9"/>
        <v>0.29823770239487779</v>
      </c>
      <c r="U264" s="357"/>
    </row>
    <row r="265" spans="1:21" x14ac:dyDescent="0.25">
      <c r="A265" s="357" t="s">
        <v>483</v>
      </c>
      <c r="B265" s="357" t="s">
        <v>822</v>
      </c>
      <c r="C265" s="357" t="s">
        <v>1230</v>
      </c>
      <c r="D265" s="357" t="s">
        <v>1743</v>
      </c>
      <c r="E265" s="357" t="s">
        <v>841</v>
      </c>
      <c r="F265" s="357">
        <v>4322232</v>
      </c>
      <c r="G265" s="357" t="s">
        <v>1083</v>
      </c>
      <c r="H265" s="357">
        <v>432223203</v>
      </c>
      <c r="I265" s="357" t="s">
        <v>1220</v>
      </c>
      <c r="J265" s="357">
        <v>14477351</v>
      </c>
      <c r="K265" s="357">
        <v>100</v>
      </c>
      <c r="L265" s="357" t="s">
        <v>1077</v>
      </c>
      <c r="M265" s="357" t="s">
        <v>1078</v>
      </c>
      <c r="N265" s="357" t="s">
        <v>5025</v>
      </c>
      <c r="O265" s="358">
        <v>1</v>
      </c>
      <c r="P265" s="357">
        <v>57</v>
      </c>
      <c r="Q265" s="357">
        <v>31104.800000000003</v>
      </c>
      <c r="R265" s="357">
        <v>20618.79</v>
      </c>
      <c r="S265" s="357">
        <f t="shared" si="8"/>
        <v>10486.010000000002</v>
      </c>
      <c r="T265" s="359">
        <f t="shared" si="9"/>
        <v>0.33711870836655439</v>
      </c>
      <c r="U265" s="357"/>
    </row>
    <row r="266" spans="1:21" x14ac:dyDescent="0.25">
      <c r="A266" s="357" t="s">
        <v>483</v>
      </c>
      <c r="B266" s="357" t="s">
        <v>822</v>
      </c>
      <c r="C266" s="357" t="s">
        <v>1230</v>
      </c>
      <c r="D266" s="357" t="s">
        <v>1743</v>
      </c>
      <c r="E266" s="357" t="s">
        <v>1475</v>
      </c>
      <c r="F266" s="357">
        <v>4322215</v>
      </c>
      <c r="G266" s="357" t="s">
        <v>1110</v>
      </c>
      <c r="H266" s="357">
        <v>432221501</v>
      </c>
      <c r="I266" s="357" t="s">
        <v>2191</v>
      </c>
      <c r="J266" s="357">
        <v>14477497</v>
      </c>
      <c r="K266" s="357">
        <v>100</v>
      </c>
      <c r="L266" s="357" t="s">
        <v>1077</v>
      </c>
      <c r="M266" s="357" t="s">
        <v>1078</v>
      </c>
      <c r="N266" s="357" t="s">
        <v>5025</v>
      </c>
      <c r="O266" s="358">
        <v>1</v>
      </c>
      <c r="P266" s="357">
        <v>76</v>
      </c>
      <c r="Q266" s="357">
        <v>22610.400000000001</v>
      </c>
      <c r="R266" s="357">
        <v>20105.329999999998</v>
      </c>
      <c r="S266" s="357">
        <f t="shared" si="8"/>
        <v>2505.0700000000033</v>
      </c>
      <c r="T266" s="359">
        <f t="shared" si="9"/>
        <v>0.11079282100272456</v>
      </c>
      <c r="U266" s="357"/>
    </row>
    <row r="267" spans="1:21" x14ac:dyDescent="0.25">
      <c r="A267" s="357" t="s">
        <v>483</v>
      </c>
      <c r="B267" s="357" t="s">
        <v>822</v>
      </c>
      <c r="C267" s="357" t="s">
        <v>1230</v>
      </c>
      <c r="D267" s="357" t="s">
        <v>1743</v>
      </c>
      <c r="E267" s="357" t="s">
        <v>1475</v>
      </c>
      <c r="F267" s="357">
        <v>4322215</v>
      </c>
      <c r="G267" s="357" t="s">
        <v>1110</v>
      </c>
      <c r="H267" s="357">
        <v>432221501</v>
      </c>
      <c r="I267" s="357" t="s">
        <v>2192</v>
      </c>
      <c r="J267" s="357">
        <v>14477527</v>
      </c>
      <c r="K267" s="357">
        <v>100</v>
      </c>
      <c r="L267" s="357" t="s">
        <v>1077</v>
      </c>
      <c r="M267" s="357" t="s">
        <v>1078</v>
      </c>
      <c r="N267" s="357" t="s">
        <v>5025</v>
      </c>
      <c r="O267" s="358">
        <v>1</v>
      </c>
      <c r="P267" s="357">
        <v>72</v>
      </c>
      <c r="Q267" s="357">
        <v>37212.400000000001</v>
      </c>
      <c r="R267" s="357">
        <v>21644.03</v>
      </c>
      <c r="S267" s="357">
        <f t="shared" si="8"/>
        <v>15568.370000000003</v>
      </c>
      <c r="T267" s="359">
        <f t="shared" si="9"/>
        <v>0.41836511485418842</v>
      </c>
      <c r="U267" s="357"/>
    </row>
    <row r="268" spans="1:21" x14ac:dyDescent="0.25">
      <c r="A268" s="357" t="s">
        <v>483</v>
      </c>
      <c r="B268" s="357" t="s">
        <v>822</v>
      </c>
      <c r="C268" s="357" t="s">
        <v>1230</v>
      </c>
      <c r="D268" s="357" t="s">
        <v>1743</v>
      </c>
      <c r="E268" s="357" t="s">
        <v>1475</v>
      </c>
      <c r="F268" s="357">
        <v>4322215</v>
      </c>
      <c r="G268" s="357" t="s">
        <v>1220</v>
      </c>
      <c r="H268" s="357">
        <v>432221502</v>
      </c>
      <c r="I268" s="357" t="s">
        <v>2193</v>
      </c>
      <c r="J268" s="357">
        <v>14477583</v>
      </c>
      <c r="K268" s="357">
        <v>100</v>
      </c>
      <c r="L268" s="357" t="s">
        <v>1077</v>
      </c>
      <c r="M268" s="357" t="s">
        <v>1078</v>
      </c>
      <c r="N268" s="357" t="s">
        <v>5025</v>
      </c>
      <c r="O268" s="358">
        <v>1</v>
      </c>
      <c r="P268" s="357">
        <v>74</v>
      </c>
      <c r="Q268" s="357">
        <v>35980.800000000003</v>
      </c>
      <c r="R268" s="357">
        <v>22192.93</v>
      </c>
      <c r="S268" s="357">
        <f t="shared" si="8"/>
        <v>13787.870000000003</v>
      </c>
      <c r="T268" s="359">
        <f t="shared" si="9"/>
        <v>0.38320076262895769</v>
      </c>
      <c r="U268" s="357"/>
    </row>
    <row r="269" spans="1:21" x14ac:dyDescent="0.25">
      <c r="A269" s="357" t="s">
        <v>483</v>
      </c>
      <c r="B269" s="357" t="s">
        <v>822</v>
      </c>
      <c r="C269" s="357" t="s">
        <v>1230</v>
      </c>
      <c r="D269" s="357" t="s">
        <v>1743</v>
      </c>
      <c r="E269" s="357" t="s">
        <v>1475</v>
      </c>
      <c r="F269" s="357">
        <v>4322215</v>
      </c>
      <c r="G269" s="357" t="s">
        <v>1220</v>
      </c>
      <c r="H269" s="357">
        <v>432221502</v>
      </c>
      <c r="I269" s="357" t="s">
        <v>2194</v>
      </c>
      <c r="J269" s="357">
        <v>14477611</v>
      </c>
      <c r="K269" s="357">
        <v>100</v>
      </c>
      <c r="L269" s="357" t="s">
        <v>1077</v>
      </c>
      <c r="M269" s="357" t="s">
        <v>1078</v>
      </c>
      <c r="N269" s="357" t="s">
        <v>5025</v>
      </c>
      <c r="O269" s="358">
        <v>1</v>
      </c>
      <c r="P269" s="357">
        <v>53</v>
      </c>
      <c r="Q269" s="357">
        <v>21968</v>
      </c>
      <c r="R269" s="357">
        <v>15495.68</v>
      </c>
      <c r="S269" s="357">
        <f t="shared" si="8"/>
        <v>6472.32</v>
      </c>
      <c r="T269" s="359">
        <f t="shared" si="9"/>
        <v>0.29462490895848503</v>
      </c>
      <c r="U269" s="357"/>
    </row>
    <row r="270" spans="1:21" x14ac:dyDescent="0.25">
      <c r="A270" s="357" t="s">
        <v>483</v>
      </c>
      <c r="B270" s="357" t="s">
        <v>822</v>
      </c>
      <c r="C270" s="357" t="s">
        <v>1230</v>
      </c>
      <c r="D270" s="357" t="s">
        <v>1743</v>
      </c>
      <c r="E270" s="357" t="s">
        <v>1475</v>
      </c>
      <c r="F270" s="357">
        <v>4322215</v>
      </c>
      <c r="G270" s="357" t="s">
        <v>1220</v>
      </c>
      <c r="H270" s="357">
        <v>432221502</v>
      </c>
      <c r="I270" s="357" t="s">
        <v>2195</v>
      </c>
      <c r="J270" s="357">
        <v>14477629</v>
      </c>
      <c r="K270" s="357">
        <v>100</v>
      </c>
      <c r="L270" s="357" t="s">
        <v>1077</v>
      </c>
      <c r="M270" s="357" t="s">
        <v>1078</v>
      </c>
      <c r="N270" s="357" t="s">
        <v>5025</v>
      </c>
      <c r="O270" s="358">
        <v>1</v>
      </c>
      <c r="P270" s="357">
        <v>59</v>
      </c>
      <c r="Q270" s="357">
        <v>23076</v>
      </c>
      <c r="R270" s="357">
        <v>18797.73</v>
      </c>
      <c r="S270" s="357">
        <f t="shared" si="8"/>
        <v>4278.2700000000004</v>
      </c>
      <c r="T270" s="359">
        <f t="shared" si="9"/>
        <v>0.18539911596463859</v>
      </c>
      <c r="U270" s="357"/>
    </row>
    <row r="271" spans="1:21" x14ac:dyDescent="0.25">
      <c r="A271" s="357" t="s">
        <v>483</v>
      </c>
      <c r="B271" s="357" t="s">
        <v>822</v>
      </c>
      <c r="C271" s="357" t="s">
        <v>1230</v>
      </c>
      <c r="D271" s="357" t="s">
        <v>1743</v>
      </c>
      <c r="E271" s="357" t="s">
        <v>1478</v>
      </c>
      <c r="F271" s="357">
        <v>4322224</v>
      </c>
      <c r="G271" s="357" t="s">
        <v>1349</v>
      </c>
      <c r="H271" s="357">
        <v>432222405</v>
      </c>
      <c r="I271" s="357" t="s">
        <v>2196</v>
      </c>
      <c r="J271" s="357">
        <v>15122654</v>
      </c>
      <c r="K271" s="357">
        <v>100</v>
      </c>
      <c r="L271" s="357" t="s">
        <v>1077</v>
      </c>
      <c r="M271" s="357" t="s">
        <v>1078</v>
      </c>
      <c r="N271" s="357" t="s">
        <v>5025</v>
      </c>
      <c r="O271" s="358">
        <v>1</v>
      </c>
      <c r="P271" s="357">
        <v>83</v>
      </c>
      <c r="Q271" s="357">
        <v>46894</v>
      </c>
      <c r="R271" s="357">
        <v>26747.82</v>
      </c>
      <c r="S271" s="357">
        <f t="shared" si="8"/>
        <v>20146.18</v>
      </c>
      <c r="T271" s="359">
        <f t="shared" si="9"/>
        <v>0.42961103765940206</v>
      </c>
      <c r="U271" s="357"/>
    </row>
    <row r="272" spans="1:21" x14ac:dyDescent="0.25">
      <c r="A272" s="357" t="s">
        <v>483</v>
      </c>
      <c r="B272" s="357" t="s">
        <v>822</v>
      </c>
      <c r="C272" s="357" t="s">
        <v>1230</v>
      </c>
      <c r="D272" s="357" t="s">
        <v>1743</v>
      </c>
      <c r="E272" s="357" t="s">
        <v>1478</v>
      </c>
      <c r="F272" s="357">
        <v>4322224</v>
      </c>
      <c r="G272" s="357" t="s">
        <v>1349</v>
      </c>
      <c r="H272" s="357">
        <v>432222405</v>
      </c>
      <c r="I272" s="357" t="s">
        <v>2197</v>
      </c>
      <c r="J272" s="357">
        <v>15122674</v>
      </c>
      <c r="K272" s="357">
        <v>100</v>
      </c>
      <c r="L272" s="357" t="s">
        <v>1077</v>
      </c>
      <c r="M272" s="357" t="s">
        <v>1078</v>
      </c>
      <c r="N272" s="357" t="s">
        <v>5025</v>
      </c>
      <c r="O272" s="358">
        <v>1</v>
      </c>
      <c r="P272" s="357">
        <v>39</v>
      </c>
      <c r="Q272" s="357">
        <v>21766.400000000001</v>
      </c>
      <c r="R272" s="357">
        <v>16436.62</v>
      </c>
      <c r="S272" s="357">
        <f t="shared" si="8"/>
        <v>5329.7800000000025</v>
      </c>
      <c r="T272" s="359">
        <f t="shared" si="9"/>
        <v>0.24486272419876517</v>
      </c>
      <c r="U272" s="357"/>
    </row>
    <row r="273" spans="1:21" x14ac:dyDescent="0.25">
      <c r="A273" s="357" t="s">
        <v>483</v>
      </c>
      <c r="B273" s="357" t="s">
        <v>822</v>
      </c>
      <c r="C273" s="357" t="s">
        <v>1230</v>
      </c>
      <c r="D273" s="357" t="s">
        <v>1743</v>
      </c>
      <c r="E273" s="357" t="s">
        <v>1478</v>
      </c>
      <c r="F273" s="357">
        <v>4322224</v>
      </c>
      <c r="G273" s="357" t="s">
        <v>1351</v>
      </c>
      <c r="H273" s="357">
        <v>432222404</v>
      </c>
      <c r="I273" s="357" t="s">
        <v>2198</v>
      </c>
      <c r="J273" s="357">
        <v>15122684</v>
      </c>
      <c r="K273" s="357">
        <v>100</v>
      </c>
      <c r="L273" s="357" t="s">
        <v>1077</v>
      </c>
      <c r="M273" s="357" t="s">
        <v>1078</v>
      </c>
      <c r="N273" s="357" t="s">
        <v>5025</v>
      </c>
      <c r="O273" s="358">
        <v>1</v>
      </c>
      <c r="P273" s="357">
        <v>109</v>
      </c>
      <c r="Q273" s="357">
        <v>54135.6</v>
      </c>
      <c r="R273" s="357">
        <v>49294.299999999996</v>
      </c>
      <c r="S273" s="357">
        <f t="shared" si="8"/>
        <v>4841.3000000000029</v>
      </c>
      <c r="T273" s="359">
        <f t="shared" si="9"/>
        <v>8.9429137203614686E-2</v>
      </c>
      <c r="U273" s="357"/>
    </row>
    <row r="274" spans="1:21" x14ac:dyDescent="0.25">
      <c r="A274" s="357" t="s">
        <v>483</v>
      </c>
      <c r="B274" s="357" t="s">
        <v>822</v>
      </c>
      <c r="C274" s="357" t="s">
        <v>1230</v>
      </c>
      <c r="D274" s="357" t="s">
        <v>1743</v>
      </c>
      <c r="E274" s="357" t="s">
        <v>1478</v>
      </c>
      <c r="F274" s="357">
        <v>4322224</v>
      </c>
      <c r="G274" s="357" t="s">
        <v>1349</v>
      </c>
      <c r="H274" s="357">
        <v>432222405</v>
      </c>
      <c r="I274" s="357" t="s">
        <v>2180</v>
      </c>
      <c r="J274" s="357">
        <v>15122762</v>
      </c>
      <c r="K274" s="357">
        <v>100</v>
      </c>
      <c r="L274" s="357" t="s">
        <v>1077</v>
      </c>
      <c r="M274" s="357" t="s">
        <v>1078</v>
      </c>
      <c r="N274" s="357" t="s">
        <v>5025</v>
      </c>
      <c r="O274" s="358">
        <v>1</v>
      </c>
      <c r="P274" s="357">
        <v>121</v>
      </c>
      <c r="Q274" s="357">
        <v>48278.399999999994</v>
      </c>
      <c r="R274" s="357">
        <v>29038.959999999999</v>
      </c>
      <c r="S274" s="357">
        <f t="shared" si="8"/>
        <v>19239.439999999995</v>
      </c>
      <c r="T274" s="359">
        <f t="shared" si="9"/>
        <v>0.39851030688672362</v>
      </c>
      <c r="U274" s="357"/>
    </row>
    <row r="275" spans="1:21" x14ac:dyDescent="0.25">
      <c r="A275" s="357" t="s">
        <v>483</v>
      </c>
      <c r="B275" s="357" t="s">
        <v>822</v>
      </c>
      <c r="C275" s="357" t="s">
        <v>1230</v>
      </c>
      <c r="D275" s="357" t="s">
        <v>1743</v>
      </c>
      <c r="E275" s="357" t="s">
        <v>1477</v>
      </c>
      <c r="F275" s="357">
        <v>4322221</v>
      </c>
      <c r="G275" s="357" t="s">
        <v>1308</v>
      </c>
      <c r="H275" s="357">
        <v>432222103</v>
      </c>
      <c r="I275" s="357" t="s">
        <v>2199</v>
      </c>
      <c r="J275" s="357">
        <v>16678196</v>
      </c>
      <c r="K275" s="357">
        <v>63</v>
      </c>
      <c r="L275" s="357" t="s">
        <v>1077</v>
      </c>
      <c r="M275" s="357" t="s">
        <v>1078</v>
      </c>
      <c r="N275" s="357" t="s">
        <v>5025</v>
      </c>
      <c r="O275" s="358">
        <v>1</v>
      </c>
      <c r="P275" s="357">
        <v>39</v>
      </c>
      <c r="Q275" s="357">
        <v>10638.8</v>
      </c>
      <c r="R275" s="357">
        <v>10043.19</v>
      </c>
      <c r="S275" s="357">
        <f t="shared" si="8"/>
        <v>595.60999999999876</v>
      </c>
      <c r="T275" s="359">
        <f t="shared" si="9"/>
        <v>5.5984697522276833E-2</v>
      </c>
      <c r="U275" s="357"/>
    </row>
    <row r="276" spans="1:21" x14ac:dyDescent="0.25">
      <c r="A276" s="357" t="s">
        <v>483</v>
      </c>
      <c r="B276" s="357" t="s">
        <v>822</v>
      </c>
      <c r="C276" s="357" t="s">
        <v>1230</v>
      </c>
      <c r="D276" s="357" t="s">
        <v>1743</v>
      </c>
      <c r="E276" s="357" t="s">
        <v>1477</v>
      </c>
      <c r="F276" s="357">
        <v>4322221</v>
      </c>
      <c r="G276" s="357" t="s">
        <v>1308</v>
      </c>
      <c r="H276" s="357">
        <v>432222103</v>
      </c>
      <c r="I276" s="357" t="s">
        <v>2200</v>
      </c>
      <c r="J276" s="357">
        <v>16678204</v>
      </c>
      <c r="K276" s="357">
        <v>100</v>
      </c>
      <c r="L276" s="357" t="s">
        <v>1077</v>
      </c>
      <c r="M276" s="357" t="s">
        <v>1078</v>
      </c>
      <c r="N276" s="357" t="s">
        <v>5025</v>
      </c>
      <c r="O276" s="358">
        <v>1</v>
      </c>
      <c r="P276" s="357">
        <v>104</v>
      </c>
      <c r="Q276" s="357">
        <v>21218.799999999999</v>
      </c>
      <c r="R276" s="357">
        <v>19401.060000000001</v>
      </c>
      <c r="S276" s="357">
        <f t="shared" si="8"/>
        <v>1817.739999999998</v>
      </c>
      <c r="T276" s="359">
        <f t="shared" si="9"/>
        <v>8.566648443832818E-2</v>
      </c>
      <c r="U276" s="357"/>
    </row>
    <row r="277" spans="1:21" x14ac:dyDescent="0.25">
      <c r="A277" s="357" t="s">
        <v>483</v>
      </c>
      <c r="B277" s="357" t="s">
        <v>822</v>
      </c>
      <c r="C277" s="357" t="s">
        <v>1230</v>
      </c>
      <c r="D277" s="357" t="s">
        <v>1743</v>
      </c>
      <c r="E277" s="357" t="s">
        <v>1477</v>
      </c>
      <c r="F277" s="357">
        <v>4322221</v>
      </c>
      <c r="G277" s="357" t="s">
        <v>1308</v>
      </c>
      <c r="H277" s="357">
        <v>432222103</v>
      </c>
      <c r="I277" s="357" t="s">
        <v>2201</v>
      </c>
      <c r="J277" s="357">
        <v>16678232</v>
      </c>
      <c r="K277" s="357">
        <v>100</v>
      </c>
      <c r="L277" s="357" t="s">
        <v>1077</v>
      </c>
      <c r="M277" s="357" t="s">
        <v>1078</v>
      </c>
      <c r="N277" s="357" t="s">
        <v>5025</v>
      </c>
      <c r="O277" s="358">
        <v>1</v>
      </c>
      <c r="P277" s="357">
        <v>26</v>
      </c>
      <c r="Q277" s="357">
        <v>6627.2</v>
      </c>
      <c r="R277" s="357">
        <v>3794.7100000000005</v>
      </c>
      <c r="S277" s="357">
        <f t="shared" si="8"/>
        <v>2832.4899999999993</v>
      </c>
      <c r="T277" s="359">
        <f t="shared" si="9"/>
        <v>0.42740373008208588</v>
      </c>
      <c r="U277" s="357"/>
    </row>
    <row r="278" spans="1:21" x14ac:dyDescent="0.25">
      <c r="A278" s="357" t="s">
        <v>483</v>
      </c>
      <c r="B278" s="357" t="s">
        <v>1829</v>
      </c>
      <c r="C278" s="357" t="s">
        <v>1261</v>
      </c>
      <c r="D278" s="357" t="s">
        <v>1765</v>
      </c>
      <c r="E278" s="357" t="s">
        <v>1590</v>
      </c>
      <c r="F278" s="357">
        <v>4521511</v>
      </c>
      <c r="G278" s="357" t="s">
        <v>1892</v>
      </c>
      <c r="H278" s="357">
        <v>452151102</v>
      </c>
      <c r="I278" s="357" t="s">
        <v>5086</v>
      </c>
      <c r="J278" s="357">
        <v>33290153</v>
      </c>
      <c r="K278" s="357">
        <v>100</v>
      </c>
      <c r="L278" s="357" t="s">
        <v>1077</v>
      </c>
      <c r="M278" s="357" t="s">
        <v>1078</v>
      </c>
      <c r="N278" s="357" t="s">
        <v>5025</v>
      </c>
      <c r="O278" s="358">
        <v>1</v>
      </c>
      <c r="P278" s="357">
        <v>106</v>
      </c>
      <c r="Q278" s="357">
        <v>66102.399999999994</v>
      </c>
      <c r="R278" s="357">
        <v>33341.89</v>
      </c>
      <c r="S278" s="357">
        <f t="shared" si="8"/>
        <v>32760.509999999995</v>
      </c>
      <c r="T278" s="359">
        <f t="shared" si="9"/>
        <v>0.49560242895870643</v>
      </c>
      <c r="U278" s="357"/>
    </row>
    <row r="279" spans="1:21" x14ac:dyDescent="0.25">
      <c r="A279" s="357" t="s">
        <v>483</v>
      </c>
      <c r="B279" s="357" t="s">
        <v>822</v>
      </c>
      <c r="C279" s="357" t="s">
        <v>1274</v>
      </c>
      <c r="D279" s="357" t="s">
        <v>1787</v>
      </c>
      <c r="E279" s="357" t="s">
        <v>1698</v>
      </c>
      <c r="F279" s="357">
        <v>4623144</v>
      </c>
      <c r="G279" s="357" t="s">
        <v>1942</v>
      </c>
      <c r="H279" s="357">
        <v>462314405</v>
      </c>
      <c r="I279" s="357" t="s">
        <v>2202</v>
      </c>
      <c r="J279" s="357">
        <v>16678398</v>
      </c>
      <c r="K279" s="357">
        <v>63</v>
      </c>
      <c r="L279" s="357" t="s">
        <v>1077</v>
      </c>
      <c r="M279" s="357" t="s">
        <v>1078</v>
      </c>
      <c r="N279" s="357" t="s">
        <v>5025</v>
      </c>
      <c r="O279" s="358">
        <v>1</v>
      </c>
      <c r="P279" s="357">
        <v>38</v>
      </c>
      <c r="Q279" s="357">
        <v>13391.2</v>
      </c>
      <c r="R279" s="357">
        <v>9897.0600000000013</v>
      </c>
      <c r="S279" s="357">
        <f t="shared" si="8"/>
        <v>3494.1399999999994</v>
      </c>
      <c r="T279" s="359">
        <f t="shared" si="9"/>
        <v>0.26092807216679603</v>
      </c>
      <c r="U279" s="357"/>
    </row>
    <row r="280" spans="1:21" x14ac:dyDescent="0.25">
      <c r="A280" s="357" t="s">
        <v>483</v>
      </c>
      <c r="B280" s="357" t="s">
        <v>822</v>
      </c>
      <c r="C280" s="357" t="s">
        <v>1274</v>
      </c>
      <c r="D280" s="357" t="s">
        <v>1787</v>
      </c>
      <c r="E280" s="357" t="s">
        <v>1698</v>
      </c>
      <c r="F280" s="357">
        <v>4623144</v>
      </c>
      <c r="G280" s="357" t="s">
        <v>1942</v>
      </c>
      <c r="H280" s="357">
        <v>462314405</v>
      </c>
      <c r="I280" s="357" t="s">
        <v>2203</v>
      </c>
      <c r="J280" s="357">
        <v>16678450</v>
      </c>
      <c r="K280" s="357">
        <v>63</v>
      </c>
      <c r="L280" s="357" t="s">
        <v>1077</v>
      </c>
      <c r="M280" s="357" t="s">
        <v>1078</v>
      </c>
      <c r="N280" s="357" t="s">
        <v>5025</v>
      </c>
      <c r="O280" s="358">
        <v>1</v>
      </c>
      <c r="P280" s="357">
        <v>32</v>
      </c>
      <c r="Q280" s="357">
        <v>13069.2</v>
      </c>
      <c r="R280" s="357">
        <v>8467.56</v>
      </c>
      <c r="S280" s="357">
        <f t="shared" si="8"/>
        <v>4601.6400000000012</v>
      </c>
      <c r="T280" s="359">
        <f t="shared" si="9"/>
        <v>0.35209806262051241</v>
      </c>
      <c r="U280" s="357"/>
    </row>
    <row r="281" spans="1:21" x14ac:dyDescent="0.25">
      <c r="A281" s="357" t="s">
        <v>483</v>
      </c>
      <c r="B281" s="357" t="s">
        <v>822</v>
      </c>
      <c r="C281" s="357" t="s">
        <v>1230</v>
      </c>
      <c r="D281" s="357" t="s">
        <v>1743</v>
      </c>
      <c r="E281" s="357" t="s">
        <v>1477</v>
      </c>
      <c r="F281" s="357">
        <v>4322221</v>
      </c>
      <c r="G281" s="357" t="s">
        <v>1219</v>
      </c>
      <c r="H281" s="357">
        <v>432222101</v>
      </c>
      <c r="I281" s="357" t="s">
        <v>2204</v>
      </c>
      <c r="J281" s="357">
        <v>16678510</v>
      </c>
      <c r="K281" s="357">
        <v>100</v>
      </c>
      <c r="L281" s="357" t="s">
        <v>1077</v>
      </c>
      <c r="M281" s="357" t="s">
        <v>1078</v>
      </c>
      <c r="N281" s="357" t="s">
        <v>5025</v>
      </c>
      <c r="O281" s="358">
        <v>1</v>
      </c>
      <c r="P281" s="357">
        <v>67</v>
      </c>
      <c r="Q281" s="357">
        <v>24247.199999999997</v>
      </c>
      <c r="R281" s="357">
        <v>17574.87</v>
      </c>
      <c r="S281" s="357">
        <f t="shared" si="8"/>
        <v>6672.3299999999981</v>
      </c>
      <c r="T281" s="359">
        <f t="shared" si="9"/>
        <v>0.27517940215777487</v>
      </c>
      <c r="U281" s="357"/>
    </row>
    <row r="282" spans="1:21" x14ac:dyDescent="0.25">
      <c r="A282" s="357" t="s">
        <v>483</v>
      </c>
      <c r="B282" s="357" t="s">
        <v>822</v>
      </c>
      <c r="C282" s="357" t="s">
        <v>1230</v>
      </c>
      <c r="D282" s="357" t="s">
        <v>1743</v>
      </c>
      <c r="E282" s="357" t="s">
        <v>1478</v>
      </c>
      <c r="F282" s="357">
        <v>4322224</v>
      </c>
      <c r="G282" s="357" t="s">
        <v>843</v>
      </c>
      <c r="H282" s="357">
        <v>432222403</v>
      </c>
      <c r="I282" s="357" t="s">
        <v>2205</v>
      </c>
      <c r="J282" s="357">
        <v>17483544</v>
      </c>
      <c r="K282" s="357">
        <v>100</v>
      </c>
      <c r="L282" s="357" t="s">
        <v>1077</v>
      </c>
      <c r="M282" s="357" t="s">
        <v>1078</v>
      </c>
      <c r="N282" s="357" t="s">
        <v>5025</v>
      </c>
      <c r="O282" s="358">
        <v>1</v>
      </c>
      <c r="P282" s="357">
        <v>73</v>
      </c>
      <c r="Q282" s="357">
        <v>34943.600000000006</v>
      </c>
      <c r="R282" s="357">
        <v>31180.720000000001</v>
      </c>
      <c r="S282" s="357">
        <f t="shared" si="8"/>
        <v>3762.8800000000047</v>
      </c>
      <c r="T282" s="359">
        <f t="shared" si="9"/>
        <v>0.1076843828340527</v>
      </c>
      <c r="U282" s="357"/>
    </row>
    <row r="283" spans="1:21" x14ac:dyDescent="0.25">
      <c r="A283" s="357" t="s">
        <v>483</v>
      </c>
      <c r="B283" s="357" t="s">
        <v>822</v>
      </c>
      <c r="C283" s="357" t="s">
        <v>1230</v>
      </c>
      <c r="D283" s="357" t="s">
        <v>1743</v>
      </c>
      <c r="E283" s="357" t="s">
        <v>1478</v>
      </c>
      <c r="F283" s="357">
        <v>4322224</v>
      </c>
      <c r="G283" s="357" t="s">
        <v>843</v>
      </c>
      <c r="H283" s="357">
        <v>432222403</v>
      </c>
      <c r="I283" s="357" t="s">
        <v>2206</v>
      </c>
      <c r="J283" s="357">
        <v>17483740</v>
      </c>
      <c r="K283" s="357">
        <v>100</v>
      </c>
      <c r="L283" s="357" t="s">
        <v>1077</v>
      </c>
      <c r="M283" s="357" t="s">
        <v>1078</v>
      </c>
      <c r="N283" s="357" t="s">
        <v>5025</v>
      </c>
      <c r="O283" s="358">
        <v>1</v>
      </c>
      <c r="P283" s="357">
        <v>61</v>
      </c>
      <c r="Q283" s="357">
        <v>15514.4</v>
      </c>
      <c r="R283" s="357">
        <v>13187.55</v>
      </c>
      <c r="S283" s="357">
        <f t="shared" ref="S283:S346" si="10">Q283-R283</f>
        <v>2326.8500000000004</v>
      </c>
      <c r="T283" s="359">
        <f t="shared" ref="T283:T346" si="11">S283/Q283</f>
        <v>0.14998001856339918</v>
      </c>
      <c r="U283" s="357"/>
    </row>
    <row r="284" spans="1:21" x14ac:dyDescent="0.25">
      <c r="A284" s="357" t="s">
        <v>483</v>
      </c>
      <c r="B284" s="357" t="s">
        <v>822</v>
      </c>
      <c r="C284" s="357" t="s">
        <v>1230</v>
      </c>
      <c r="D284" s="357" t="s">
        <v>1743</v>
      </c>
      <c r="E284" s="357" t="s">
        <v>1478</v>
      </c>
      <c r="F284" s="357">
        <v>4322224</v>
      </c>
      <c r="G284" s="357" t="s">
        <v>843</v>
      </c>
      <c r="H284" s="357">
        <v>432222403</v>
      </c>
      <c r="I284" s="357" t="s">
        <v>2207</v>
      </c>
      <c r="J284" s="357">
        <v>17483774</v>
      </c>
      <c r="K284" s="357">
        <v>63</v>
      </c>
      <c r="L284" s="357" t="s">
        <v>1077</v>
      </c>
      <c r="M284" s="357" t="s">
        <v>1078</v>
      </c>
      <c r="N284" s="357" t="s">
        <v>5025</v>
      </c>
      <c r="O284" s="358">
        <v>1</v>
      </c>
      <c r="P284" s="357">
        <v>99</v>
      </c>
      <c r="Q284" s="357">
        <v>23646.799999999999</v>
      </c>
      <c r="R284" s="357">
        <v>14665.28</v>
      </c>
      <c r="S284" s="357">
        <f t="shared" si="10"/>
        <v>8981.5199999999986</v>
      </c>
      <c r="T284" s="359">
        <f t="shared" si="11"/>
        <v>0.37981967961838381</v>
      </c>
      <c r="U284" s="357"/>
    </row>
    <row r="285" spans="1:21" x14ac:dyDescent="0.25">
      <c r="A285" s="357" t="s">
        <v>483</v>
      </c>
      <c r="B285" s="357" t="s">
        <v>822</v>
      </c>
      <c r="C285" s="357" t="s">
        <v>1230</v>
      </c>
      <c r="D285" s="357" t="s">
        <v>1743</v>
      </c>
      <c r="E285" s="357" t="s">
        <v>1478</v>
      </c>
      <c r="F285" s="357">
        <v>4322224</v>
      </c>
      <c r="G285" s="357" t="s">
        <v>843</v>
      </c>
      <c r="H285" s="357">
        <v>432222403</v>
      </c>
      <c r="I285" s="357" t="s">
        <v>2208</v>
      </c>
      <c r="J285" s="357">
        <v>17483832</v>
      </c>
      <c r="K285" s="357">
        <v>100</v>
      </c>
      <c r="L285" s="357" t="s">
        <v>1077</v>
      </c>
      <c r="M285" s="357" t="s">
        <v>1078</v>
      </c>
      <c r="N285" s="357" t="s">
        <v>5025</v>
      </c>
      <c r="O285" s="358">
        <v>1</v>
      </c>
      <c r="P285" s="357">
        <v>163</v>
      </c>
      <c r="Q285" s="357">
        <v>48692.4</v>
      </c>
      <c r="R285" s="357">
        <v>36040.42</v>
      </c>
      <c r="S285" s="357">
        <f t="shared" si="10"/>
        <v>12651.980000000003</v>
      </c>
      <c r="T285" s="359">
        <f t="shared" si="11"/>
        <v>0.25983479968126449</v>
      </c>
      <c r="U285" s="357"/>
    </row>
    <row r="286" spans="1:21" x14ac:dyDescent="0.25">
      <c r="A286" s="357" t="s">
        <v>483</v>
      </c>
      <c r="B286" s="357" t="s">
        <v>822</v>
      </c>
      <c r="C286" s="357" t="s">
        <v>1230</v>
      </c>
      <c r="D286" s="357" t="s">
        <v>1743</v>
      </c>
      <c r="E286" s="357" t="s">
        <v>1478</v>
      </c>
      <c r="F286" s="357">
        <v>4322224</v>
      </c>
      <c r="G286" s="357" t="s">
        <v>1351</v>
      </c>
      <c r="H286" s="357">
        <v>432222404</v>
      </c>
      <c r="I286" s="357" t="s">
        <v>2209</v>
      </c>
      <c r="J286" s="357">
        <v>18760441</v>
      </c>
      <c r="K286" s="357">
        <v>100</v>
      </c>
      <c r="L286" s="357" t="s">
        <v>1077</v>
      </c>
      <c r="M286" s="357" t="s">
        <v>1078</v>
      </c>
      <c r="N286" s="357" t="s">
        <v>5025</v>
      </c>
      <c r="O286" s="358">
        <v>1</v>
      </c>
      <c r="P286" s="357">
        <v>51</v>
      </c>
      <c r="Q286" s="357">
        <v>22064.799999999999</v>
      </c>
      <c r="R286" s="357">
        <v>17342.75</v>
      </c>
      <c r="S286" s="357">
        <f t="shared" si="10"/>
        <v>4722.0499999999993</v>
      </c>
      <c r="T286" s="359">
        <f t="shared" si="11"/>
        <v>0.21400828468873498</v>
      </c>
      <c r="U286" s="357"/>
    </row>
    <row r="287" spans="1:21" x14ac:dyDescent="0.25">
      <c r="A287" s="357" t="s">
        <v>483</v>
      </c>
      <c r="B287" s="357" t="s">
        <v>822</v>
      </c>
      <c r="C287" s="357" t="s">
        <v>1229</v>
      </c>
      <c r="D287" s="357" t="s">
        <v>1741</v>
      </c>
      <c r="E287" s="357" t="s">
        <v>1468</v>
      </c>
      <c r="F287" s="357">
        <v>4321224</v>
      </c>
      <c r="G287" s="357" t="s">
        <v>833</v>
      </c>
      <c r="H287" s="357">
        <v>432122401</v>
      </c>
      <c r="I287" s="357" t="s">
        <v>5087</v>
      </c>
      <c r="J287" s="357">
        <v>79695</v>
      </c>
      <c r="K287" s="357">
        <v>100</v>
      </c>
      <c r="L287" s="357" t="s">
        <v>1077</v>
      </c>
      <c r="M287" s="357" t="s">
        <v>1078</v>
      </c>
      <c r="N287" s="357" t="s">
        <v>5025</v>
      </c>
      <c r="O287" s="358">
        <v>1</v>
      </c>
      <c r="P287" s="357">
        <v>39</v>
      </c>
      <c r="Q287" s="357">
        <v>48319.6</v>
      </c>
      <c r="R287" s="357">
        <v>25993.03</v>
      </c>
      <c r="S287" s="357">
        <f t="shared" si="10"/>
        <v>22326.57</v>
      </c>
      <c r="T287" s="359">
        <f t="shared" si="11"/>
        <v>0.46206032334704761</v>
      </c>
      <c r="U287" s="357"/>
    </row>
    <row r="288" spans="1:21" x14ac:dyDescent="0.25">
      <c r="A288" s="357" t="s">
        <v>483</v>
      </c>
      <c r="B288" s="357" t="s">
        <v>822</v>
      </c>
      <c r="C288" s="357" t="s">
        <v>1230</v>
      </c>
      <c r="D288" s="357" t="s">
        <v>1743</v>
      </c>
      <c r="E288" s="357" t="s">
        <v>1478</v>
      </c>
      <c r="F288" s="357">
        <v>4322224</v>
      </c>
      <c r="G288" s="357" t="s">
        <v>1351</v>
      </c>
      <c r="H288" s="357">
        <v>432222404</v>
      </c>
      <c r="I288" s="357" t="s">
        <v>2210</v>
      </c>
      <c r="J288" s="357">
        <v>18760553</v>
      </c>
      <c r="K288" s="357">
        <v>100</v>
      </c>
      <c r="L288" s="357" t="s">
        <v>1077</v>
      </c>
      <c r="M288" s="357" t="s">
        <v>1078</v>
      </c>
      <c r="N288" s="357" t="s">
        <v>5025</v>
      </c>
      <c r="O288" s="358">
        <v>1</v>
      </c>
      <c r="P288" s="357">
        <v>42</v>
      </c>
      <c r="Q288" s="357">
        <v>11888</v>
      </c>
      <c r="R288" s="357">
        <v>8898.82</v>
      </c>
      <c r="S288" s="357">
        <f t="shared" si="10"/>
        <v>2989.1800000000003</v>
      </c>
      <c r="T288" s="359">
        <f t="shared" si="11"/>
        <v>0.25144515477792734</v>
      </c>
      <c r="U288" s="357"/>
    </row>
    <row r="289" spans="1:21" x14ac:dyDescent="0.25">
      <c r="A289" s="357" t="s">
        <v>483</v>
      </c>
      <c r="B289" s="357" t="s">
        <v>822</v>
      </c>
      <c r="C289" s="357" t="s">
        <v>1230</v>
      </c>
      <c r="D289" s="357" t="s">
        <v>1743</v>
      </c>
      <c r="E289" s="357" t="s">
        <v>1478</v>
      </c>
      <c r="F289" s="357">
        <v>4322224</v>
      </c>
      <c r="G289" s="357" t="s">
        <v>1351</v>
      </c>
      <c r="H289" s="357">
        <v>432222404</v>
      </c>
      <c r="I289" s="357" t="s">
        <v>2211</v>
      </c>
      <c r="J289" s="357">
        <v>18760627</v>
      </c>
      <c r="K289" s="357">
        <v>100</v>
      </c>
      <c r="L289" s="357" t="s">
        <v>1077</v>
      </c>
      <c r="M289" s="357" t="s">
        <v>1078</v>
      </c>
      <c r="N289" s="357" t="s">
        <v>5025</v>
      </c>
      <c r="O289" s="358">
        <v>1</v>
      </c>
      <c r="P289" s="357">
        <v>55</v>
      </c>
      <c r="Q289" s="357">
        <v>19623.2</v>
      </c>
      <c r="R289" s="357">
        <v>14024.98</v>
      </c>
      <c r="S289" s="357">
        <f t="shared" si="10"/>
        <v>5598.2200000000012</v>
      </c>
      <c r="T289" s="359">
        <f t="shared" si="11"/>
        <v>0.2852857841738351</v>
      </c>
      <c r="U289" s="357"/>
    </row>
    <row r="290" spans="1:21" x14ac:dyDescent="0.25">
      <c r="A290" s="357" t="s">
        <v>483</v>
      </c>
      <c r="B290" s="357" t="s">
        <v>822</v>
      </c>
      <c r="C290" s="357" t="s">
        <v>1229</v>
      </c>
      <c r="D290" s="357" t="s">
        <v>1741</v>
      </c>
      <c r="E290" s="357" t="s">
        <v>1468</v>
      </c>
      <c r="F290" s="357">
        <v>4321224</v>
      </c>
      <c r="G290" s="357" t="s">
        <v>1107</v>
      </c>
      <c r="H290" s="357">
        <v>432122403</v>
      </c>
      <c r="I290" s="357" t="s">
        <v>5088</v>
      </c>
      <c r="J290" s="357">
        <v>79755</v>
      </c>
      <c r="K290" s="357">
        <v>250</v>
      </c>
      <c r="L290" s="357" t="s">
        <v>1077</v>
      </c>
      <c r="M290" s="357" t="s">
        <v>1078</v>
      </c>
      <c r="N290" s="357" t="s">
        <v>5025</v>
      </c>
      <c r="O290" s="358">
        <v>1</v>
      </c>
      <c r="P290" s="357">
        <v>90</v>
      </c>
      <c r="Q290" s="357">
        <v>105610.4</v>
      </c>
      <c r="R290" s="357">
        <v>53636.899999999994</v>
      </c>
      <c r="S290" s="357">
        <f t="shared" si="10"/>
        <v>51973.5</v>
      </c>
      <c r="T290" s="359">
        <f t="shared" si="11"/>
        <v>0.49212482861536366</v>
      </c>
      <c r="U290" s="357"/>
    </row>
    <row r="291" spans="1:21" x14ac:dyDescent="0.25">
      <c r="A291" s="357" t="s">
        <v>483</v>
      </c>
      <c r="B291" s="357" t="s">
        <v>822</v>
      </c>
      <c r="C291" s="357" t="s">
        <v>1230</v>
      </c>
      <c r="D291" s="357" t="s">
        <v>1743</v>
      </c>
      <c r="E291" s="357" t="s">
        <v>1478</v>
      </c>
      <c r="F291" s="357">
        <v>4322224</v>
      </c>
      <c r="G291" s="357" t="s">
        <v>1351</v>
      </c>
      <c r="H291" s="357">
        <v>432222404</v>
      </c>
      <c r="I291" s="357" t="s">
        <v>2212</v>
      </c>
      <c r="J291" s="357">
        <v>18760769</v>
      </c>
      <c r="K291" s="357">
        <v>100</v>
      </c>
      <c r="L291" s="357" t="s">
        <v>1077</v>
      </c>
      <c r="M291" s="357" t="s">
        <v>1078</v>
      </c>
      <c r="N291" s="357" t="s">
        <v>5025</v>
      </c>
      <c r="O291" s="358">
        <v>1</v>
      </c>
      <c r="P291" s="357">
        <v>67</v>
      </c>
      <c r="Q291" s="357">
        <v>23530.800000000003</v>
      </c>
      <c r="R291" s="357">
        <v>19966.690000000002</v>
      </c>
      <c r="S291" s="357">
        <f t="shared" si="10"/>
        <v>3564.1100000000006</v>
      </c>
      <c r="T291" s="359">
        <f t="shared" si="11"/>
        <v>0.15146573852142725</v>
      </c>
      <c r="U291" s="357"/>
    </row>
    <row r="292" spans="1:21" x14ac:dyDescent="0.25">
      <c r="A292" s="357" t="s">
        <v>483</v>
      </c>
      <c r="B292" s="357" t="s">
        <v>822</v>
      </c>
      <c r="C292" s="357" t="s">
        <v>1230</v>
      </c>
      <c r="D292" s="357" t="s">
        <v>1743</v>
      </c>
      <c r="E292" s="357" t="s">
        <v>1478</v>
      </c>
      <c r="F292" s="357">
        <v>4322224</v>
      </c>
      <c r="G292" s="357" t="s">
        <v>1351</v>
      </c>
      <c r="H292" s="357">
        <v>432222404</v>
      </c>
      <c r="I292" s="357" t="s">
        <v>2213</v>
      </c>
      <c r="J292" s="357">
        <v>18760807</v>
      </c>
      <c r="K292" s="357">
        <v>100</v>
      </c>
      <c r="L292" s="357" t="s">
        <v>1077</v>
      </c>
      <c r="M292" s="357" t="s">
        <v>1078</v>
      </c>
      <c r="N292" s="357" t="s">
        <v>5025</v>
      </c>
      <c r="O292" s="358">
        <v>1</v>
      </c>
      <c r="P292" s="357">
        <v>117</v>
      </c>
      <c r="Q292" s="357">
        <v>54224</v>
      </c>
      <c r="R292" s="357">
        <v>32422.71</v>
      </c>
      <c r="S292" s="357">
        <f t="shared" si="10"/>
        <v>21801.29</v>
      </c>
      <c r="T292" s="359">
        <f t="shared" si="11"/>
        <v>0.40205978902331074</v>
      </c>
      <c r="U292" s="357"/>
    </row>
    <row r="293" spans="1:21" x14ac:dyDescent="0.25">
      <c r="A293" s="357" t="s">
        <v>483</v>
      </c>
      <c r="B293" s="357" t="s">
        <v>822</v>
      </c>
      <c r="C293" s="357" t="s">
        <v>1234</v>
      </c>
      <c r="D293" s="357" t="s">
        <v>1748</v>
      </c>
      <c r="E293" s="357" t="s">
        <v>1086</v>
      </c>
      <c r="F293" s="357">
        <v>4324314</v>
      </c>
      <c r="G293" s="357" t="s">
        <v>1109</v>
      </c>
      <c r="H293" s="357">
        <v>432431405</v>
      </c>
      <c r="I293" s="357" t="s">
        <v>2214</v>
      </c>
      <c r="J293" s="357">
        <v>18760811</v>
      </c>
      <c r="K293" s="357">
        <v>100</v>
      </c>
      <c r="L293" s="357" t="s">
        <v>1077</v>
      </c>
      <c r="M293" s="357" t="s">
        <v>1078</v>
      </c>
      <c r="N293" s="357" t="s">
        <v>5025</v>
      </c>
      <c r="O293" s="358">
        <v>1</v>
      </c>
      <c r="P293" s="357">
        <v>102</v>
      </c>
      <c r="Q293" s="357">
        <v>29035.199999999997</v>
      </c>
      <c r="R293" s="357">
        <v>18699.769999999997</v>
      </c>
      <c r="S293" s="357">
        <f t="shared" si="10"/>
        <v>10335.43</v>
      </c>
      <c r="T293" s="359">
        <f t="shared" si="11"/>
        <v>0.35596207362098425</v>
      </c>
      <c r="U293" s="357"/>
    </row>
    <row r="294" spans="1:21" x14ac:dyDescent="0.25">
      <c r="A294" s="357" t="s">
        <v>483</v>
      </c>
      <c r="B294" s="357" t="s">
        <v>822</v>
      </c>
      <c r="C294" s="357" t="s">
        <v>1229</v>
      </c>
      <c r="D294" s="357" t="s">
        <v>1740</v>
      </c>
      <c r="E294" s="357" t="s">
        <v>1465</v>
      </c>
      <c r="F294" s="357">
        <v>4321153</v>
      </c>
      <c r="G294" s="357" t="s">
        <v>826</v>
      </c>
      <c r="H294" s="357">
        <v>432115302</v>
      </c>
      <c r="I294" s="357" t="s">
        <v>5089</v>
      </c>
      <c r="J294" s="357">
        <v>14063476</v>
      </c>
      <c r="K294" s="357">
        <v>100</v>
      </c>
      <c r="L294" s="357" t="s">
        <v>1077</v>
      </c>
      <c r="M294" s="357" t="s">
        <v>1078</v>
      </c>
      <c r="N294" s="357" t="s">
        <v>5025</v>
      </c>
      <c r="O294" s="358">
        <v>1</v>
      </c>
      <c r="P294" s="357">
        <v>49</v>
      </c>
      <c r="Q294" s="357">
        <v>29939.200000000001</v>
      </c>
      <c r="R294" s="357">
        <v>15366</v>
      </c>
      <c r="S294" s="357">
        <f t="shared" si="10"/>
        <v>14573.2</v>
      </c>
      <c r="T294" s="359">
        <f t="shared" si="11"/>
        <v>0.48675983326207783</v>
      </c>
      <c r="U294" s="357"/>
    </row>
    <row r="295" spans="1:21" x14ac:dyDescent="0.25">
      <c r="A295" s="357" t="s">
        <v>483</v>
      </c>
      <c r="B295" s="357" t="s">
        <v>822</v>
      </c>
      <c r="C295" s="357" t="s">
        <v>1230</v>
      </c>
      <c r="D295" s="357" t="s">
        <v>1743</v>
      </c>
      <c r="E295" s="357" t="s">
        <v>1478</v>
      </c>
      <c r="F295" s="357">
        <v>4322224</v>
      </c>
      <c r="G295" s="357" t="s">
        <v>1351</v>
      </c>
      <c r="H295" s="357">
        <v>432222404</v>
      </c>
      <c r="I295" s="357" t="s">
        <v>2215</v>
      </c>
      <c r="J295" s="357">
        <v>18760861</v>
      </c>
      <c r="K295" s="357">
        <v>100</v>
      </c>
      <c r="L295" s="357" t="s">
        <v>1077</v>
      </c>
      <c r="M295" s="357" t="s">
        <v>1078</v>
      </c>
      <c r="N295" s="357" t="s">
        <v>5025</v>
      </c>
      <c r="O295" s="358">
        <v>1</v>
      </c>
      <c r="P295" s="357">
        <v>54</v>
      </c>
      <c r="Q295" s="357">
        <v>21622</v>
      </c>
      <c r="R295" s="357">
        <v>14362.509999999998</v>
      </c>
      <c r="S295" s="357">
        <f t="shared" si="10"/>
        <v>7259.4900000000016</v>
      </c>
      <c r="T295" s="359">
        <f t="shared" si="11"/>
        <v>0.33574553695310339</v>
      </c>
      <c r="U295" s="357"/>
    </row>
    <row r="296" spans="1:21" x14ac:dyDescent="0.25">
      <c r="A296" s="357" t="s">
        <v>483</v>
      </c>
      <c r="B296" s="357" t="s">
        <v>822</v>
      </c>
      <c r="C296" s="357" t="s">
        <v>1229</v>
      </c>
      <c r="D296" s="357" t="s">
        <v>1741</v>
      </c>
      <c r="E296" s="357" t="s">
        <v>1467</v>
      </c>
      <c r="F296" s="357">
        <v>4321223</v>
      </c>
      <c r="G296" s="357" t="s">
        <v>1080</v>
      </c>
      <c r="H296" s="357">
        <v>432122302</v>
      </c>
      <c r="I296" s="357" t="s">
        <v>5090</v>
      </c>
      <c r="J296" s="357">
        <v>16399049</v>
      </c>
      <c r="K296" s="357">
        <v>100</v>
      </c>
      <c r="L296" s="357" t="s">
        <v>1077</v>
      </c>
      <c r="M296" s="357" t="s">
        <v>1078</v>
      </c>
      <c r="N296" s="357" t="s">
        <v>5025</v>
      </c>
      <c r="O296" s="358">
        <v>1</v>
      </c>
      <c r="P296" s="357">
        <v>125</v>
      </c>
      <c r="Q296" s="357">
        <v>55927.199999999997</v>
      </c>
      <c r="R296" s="357">
        <v>30383.4</v>
      </c>
      <c r="S296" s="357">
        <f t="shared" si="10"/>
        <v>25543.799999999996</v>
      </c>
      <c r="T296" s="359">
        <f t="shared" si="11"/>
        <v>0.45673303866454956</v>
      </c>
      <c r="U296" s="357"/>
    </row>
    <row r="297" spans="1:21" x14ac:dyDescent="0.25">
      <c r="A297" s="357" t="s">
        <v>483</v>
      </c>
      <c r="B297" s="357" t="s">
        <v>822</v>
      </c>
      <c r="C297" s="357" t="s">
        <v>1229</v>
      </c>
      <c r="D297" s="357" t="s">
        <v>1741</v>
      </c>
      <c r="E297" s="357" t="s">
        <v>1468</v>
      </c>
      <c r="F297" s="357">
        <v>4321224</v>
      </c>
      <c r="G297" s="357" t="s">
        <v>1341</v>
      </c>
      <c r="H297" s="357">
        <v>432122402</v>
      </c>
      <c r="I297" s="357" t="s">
        <v>5091</v>
      </c>
      <c r="J297" s="357">
        <v>20925169</v>
      </c>
      <c r="K297" s="357">
        <v>100</v>
      </c>
      <c r="L297" s="357" t="s">
        <v>1077</v>
      </c>
      <c r="M297" s="357" t="s">
        <v>1078</v>
      </c>
      <c r="N297" s="357" t="s">
        <v>5025</v>
      </c>
      <c r="O297" s="358">
        <v>1</v>
      </c>
      <c r="P297" s="357">
        <v>82</v>
      </c>
      <c r="Q297" s="357">
        <v>48800.67</v>
      </c>
      <c r="R297" s="357">
        <v>24787.200000000001</v>
      </c>
      <c r="S297" s="357">
        <f t="shared" si="10"/>
        <v>24013.469999999998</v>
      </c>
      <c r="T297" s="359">
        <f t="shared" si="11"/>
        <v>0.49207254736461609</v>
      </c>
      <c r="U297" s="357"/>
    </row>
    <row r="298" spans="1:21" x14ac:dyDescent="0.25">
      <c r="A298" s="357" t="s">
        <v>483</v>
      </c>
      <c r="B298" s="357" t="s">
        <v>822</v>
      </c>
      <c r="C298" s="357" t="s">
        <v>1229</v>
      </c>
      <c r="D298" s="357" t="s">
        <v>1741</v>
      </c>
      <c r="E298" s="357" t="s">
        <v>1467</v>
      </c>
      <c r="F298" s="357">
        <v>4321223</v>
      </c>
      <c r="G298" s="357" t="s">
        <v>1079</v>
      </c>
      <c r="H298" s="357">
        <v>432122301</v>
      </c>
      <c r="I298" s="357" t="s">
        <v>5092</v>
      </c>
      <c r="J298" s="357">
        <v>21619092</v>
      </c>
      <c r="K298" s="357">
        <v>100</v>
      </c>
      <c r="L298" s="357" t="s">
        <v>1077</v>
      </c>
      <c r="M298" s="357" t="s">
        <v>1078</v>
      </c>
      <c r="N298" s="357" t="s">
        <v>5025</v>
      </c>
      <c r="O298" s="358">
        <v>1</v>
      </c>
      <c r="P298" s="357">
        <v>102</v>
      </c>
      <c r="Q298" s="357">
        <v>45960.800000000003</v>
      </c>
      <c r="R298" s="357">
        <v>24763.8</v>
      </c>
      <c r="S298" s="357">
        <f t="shared" si="10"/>
        <v>21197.000000000004</v>
      </c>
      <c r="T298" s="359">
        <f t="shared" si="11"/>
        <v>0.46119736819202456</v>
      </c>
      <c r="U298" s="357"/>
    </row>
    <row r="299" spans="1:21" x14ac:dyDescent="0.25">
      <c r="A299" s="357" t="s">
        <v>483</v>
      </c>
      <c r="B299" s="357" t="s">
        <v>822</v>
      </c>
      <c r="C299" s="357" t="s">
        <v>1230</v>
      </c>
      <c r="D299" s="357" t="s">
        <v>1743</v>
      </c>
      <c r="E299" s="357" t="s">
        <v>1478</v>
      </c>
      <c r="F299" s="357">
        <v>4322224</v>
      </c>
      <c r="G299" s="357" t="s">
        <v>1348</v>
      </c>
      <c r="H299" s="357">
        <v>432222402</v>
      </c>
      <c r="I299" s="357" t="s">
        <v>2216</v>
      </c>
      <c r="J299" s="357">
        <v>19367461</v>
      </c>
      <c r="K299" s="357">
        <v>100</v>
      </c>
      <c r="L299" s="357" t="s">
        <v>1077</v>
      </c>
      <c r="M299" s="357" t="s">
        <v>1078</v>
      </c>
      <c r="N299" s="357" t="s">
        <v>5025</v>
      </c>
      <c r="O299" s="358">
        <v>1</v>
      </c>
      <c r="P299" s="357">
        <v>85</v>
      </c>
      <c r="Q299" s="357">
        <v>33578.800000000003</v>
      </c>
      <c r="R299" s="357">
        <v>23781.54</v>
      </c>
      <c r="S299" s="357">
        <f t="shared" si="10"/>
        <v>9797.260000000002</v>
      </c>
      <c r="T299" s="359">
        <f t="shared" si="11"/>
        <v>0.29176921152632024</v>
      </c>
      <c r="U299" s="357"/>
    </row>
    <row r="300" spans="1:21" x14ac:dyDescent="0.25">
      <c r="A300" s="357" t="s">
        <v>483</v>
      </c>
      <c r="B300" s="357" t="s">
        <v>822</v>
      </c>
      <c r="C300" s="357" t="s">
        <v>1230</v>
      </c>
      <c r="D300" s="357" t="s">
        <v>1743</v>
      </c>
      <c r="E300" s="357" t="s">
        <v>1478</v>
      </c>
      <c r="F300" s="357">
        <v>4322224</v>
      </c>
      <c r="G300" s="357" t="s">
        <v>1348</v>
      </c>
      <c r="H300" s="357">
        <v>432222402</v>
      </c>
      <c r="I300" s="357" t="s">
        <v>2217</v>
      </c>
      <c r="J300" s="357">
        <v>19367463</v>
      </c>
      <c r="K300" s="357">
        <v>100</v>
      </c>
      <c r="L300" s="357" t="s">
        <v>1077</v>
      </c>
      <c r="M300" s="357" t="s">
        <v>1078</v>
      </c>
      <c r="N300" s="357" t="s">
        <v>5025</v>
      </c>
      <c r="O300" s="358">
        <v>1</v>
      </c>
      <c r="P300" s="357">
        <v>55</v>
      </c>
      <c r="Q300" s="357">
        <v>27527.999999999996</v>
      </c>
      <c r="R300" s="357">
        <v>17311.64</v>
      </c>
      <c r="S300" s="357">
        <f t="shared" si="10"/>
        <v>10216.359999999997</v>
      </c>
      <c r="T300" s="359">
        <f t="shared" si="11"/>
        <v>0.37112612612612605</v>
      </c>
      <c r="U300" s="357"/>
    </row>
    <row r="301" spans="1:21" x14ac:dyDescent="0.25">
      <c r="A301" s="357" t="s">
        <v>483</v>
      </c>
      <c r="B301" s="357" t="s">
        <v>822</v>
      </c>
      <c r="C301" s="357" t="s">
        <v>1229</v>
      </c>
      <c r="D301" s="357" t="s">
        <v>1740</v>
      </c>
      <c r="E301" s="357" t="s">
        <v>1458</v>
      </c>
      <c r="F301" s="357">
        <v>4321115</v>
      </c>
      <c r="G301" s="357" t="s">
        <v>974</v>
      </c>
      <c r="H301" s="357">
        <v>432111504</v>
      </c>
      <c r="I301" s="357" t="s">
        <v>5093</v>
      </c>
      <c r="J301" s="357">
        <v>400105</v>
      </c>
      <c r="K301" s="357">
        <v>500</v>
      </c>
      <c r="L301" s="357" t="s">
        <v>1077</v>
      </c>
      <c r="M301" s="357" t="s">
        <v>1078</v>
      </c>
      <c r="N301" s="357" t="s">
        <v>5025</v>
      </c>
      <c r="O301" s="358">
        <v>1</v>
      </c>
      <c r="P301" s="357">
        <v>319</v>
      </c>
      <c r="Q301" s="357">
        <v>171851.2</v>
      </c>
      <c r="R301" s="357">
        <v>91751.1</v>
      </c>
      <c r="S301" s="357">
        <f t="shared" si="10"/>
        <v>80100.100000000006</v>
      </c>
      <c r="T301" s="359">
        <f t="shared" si="11"/>
        <v>0.46610148779874683</v>
      </c>
      <c r="U301" s="357"/>
    </row>
    <row r="302" spans="1:21" x14ac:dyDescent="0.25">
      <c r="A302" s="357" t="s">
        <v>483</v>
      </c>
      <c r="B302" s="357" t="s">
        <v>822</v>
      </c>
      <c r="C302" s="357" t="s">
        <v>1230</v>
      </c>
      <c r="D302" s="357" t="s">
        <v>1743</v>
      </c>
      <c r="E302" s="357" t="s">
        <v>841</v>
      </c>
      <c r="F302" s="357">
        <v>4322232</v>
      </c>
      <c r="G302" s="357" t="s">
        <v>842</v>
      </c>
      <c r="H302" s="357">
        <v>432223204</v>
      </c>
      <c r="I302" s="357" t="s">
        <v>2218</v>
      </c>
      <c r="J302" s="357">
        <v>14477883</v>
      </c>
      <c r="K302" s="357">
        <v>100</v>
      </c>
      <c r="L302" s="357" t="s">
        <v>1077</v>
      </c>
      <c r="M302" s="357" t="s">
        <v>1078</v>
      </c>
      <c r="N302" s="357" t="s">
        <v>5025</v>
      </c>
      <c r="O302" s="358">
        <v>1</v>
      </c>
      <c r="P302" s="357">
        <v>69</v>
      </c>
      <c r="Q302" s="357">
        <v>33098</v>
      </c>
      <c r="R302" s="357">
        <v>20571.129999999997</v>
      </c>
      <c r="S302" s="357">
        <f t="shared" si="10"/>
        <v>12526.870000000003</v>
      </c>
      <c r="T302" s="359">
        <f t="shared" si="11"/>
        <v>0.37847815577980548</v>
      </c>
      <c r="U302" s="357"/>
    </row>
    <row r="303" spans="1:21" x14ac:dyDescent="0.25">
      <c r="A303" s="357" t="s">
        <v>483</v>
      </c>
      <c r="B303" s="357" t="s">
        <v>822</v>
      </c>
      <c r="C303" s="357" t="s">
        <v>1247</v>
      </c>
      <c r="D303" s="357" t="s">
        <v>1753</v>
      </c>
      <c r="E303" s="357" t="s">
        <v>1514</v>
      </c>
      <c r="F303" s="357">
        <v>4421132</v>
      </c>
      <c r="G303" s="357" t="s">
        <v>1248</v>
      </c>
      <c r="H303" s="357">
        <v>442113202</v>
      </c>
      <c r="I303" s="357" t="s">
        <v>2219</v>
      </c>
      <c r="J303" s="357">
        <v>14477905</v>
      </c>
      <c r="K303" s="357">
        <v>100</v>
      </c>
      <c r="L303" s="357" t="s">
        <v>1077</v>
      </c>
      <c r="M303" s="357" t="s">
        <v>1078</v>
      </c>
      <c r="N303" s="357" t="s">
        <v>5025</v>
      </c>
      <c r="O303" s="358">
        <v>1</v>
      </c>
      <c r="P303" s="357">
        <v>64</v>
      </c>
      <c r="Q303" s="357">
        <v>40309.599999999999</v>
      </c>
      <c r="R303" s="357">
        <v>30371.56</v>
      </c>
      <c r="S303" s="357">
        <f t="shared" si="10"/>
        <v>9938.0399999999972</v>
      </c>
      <c r="T303" s="359">
        <f t="shared" si="11"/>
        <v>0.24654275904499171</v>
      </c>
      <c r="U303" s="357"/>
    </row>
    <row r="304" spans="1:21" x14ac:dyDescent="0.25">
      <c r="A304" s="357" t="s">
        <v>483</v>
      </c>
      <c r="B304" s="357" t="s">
        <v>822</v>
      </c>
      <c r="C304" s="357" t="s">
        <v>1247</v>
      </c>
      <c r="D304" s="357" t="s">
        <v>1753</v>
      </c>
      <c r="E304" s="357" t="s">
        <v>1514</v>
      </c>
      <c r="F304" s="357">
        <v>4421132</v>
      </c>
      <c r="G304" s="357" t="s">
        <v>1248</v>
      </c>
      <c r="H304" s="357">
        <v>442113202</v>
      </c>
      <c r="I304" s="357" t="s">
        <v>1223</v>
      </c>
      <c r="J304" s="357">
        <v>14477935</v>
      </c>
      <c r="K304" s="357">
        <v>100</v>
      </c>
      <c r="L304" s="357" t="s">
        <v>1077</v>
      </c>
      <c r="M304" s="357" t="s">
        <v>1078</v>
      </c>
      <c r="N304" s="357" t="s">
        <v>5025</v>
      </c>
      <c r="O304" s="358">
        <v>1</v>
      </c>
      <c r="P304" s="357">
        <v>144</v>
      </c>
      <c r="Q304" s="357">
        <v>67824.399999999994</v>
      </c>
      <c r="R304" s="357">
        <v>45230.32</v>
      </c>
      <c r="S304" s="357">
        <f t="shared" si="10"/>
        <v>22594.079999999994</v>
      </c>
      <c r="T304" s="359">
        <f t="shared" si="11"/>
        <v>0.33312613159865767</v>
      </c>
      <c r="U304" s="357"/>
    </row>
    <row r="305" spans="1:21" x14ac:dyDescent="0.25">
      <c r="A305" s="357" t="s">
        <v>483</v>
      </c>
      <c r="B305" s="357" t="s">
        <v>822</v>
      </c>
      <c r="C305" s="357" t="s">
        <v>1247</v>
      </c>
      <c r="D305" s="357" t="s">
        <v>1753</v>
      </c>
      <c r="E305" s="357" t="s">
        <v>1514</v>
      </c>
      <c r="F305" s="357">
        <v>4421132</v>
      </c>
      <c r="G305" s="357" t="s">
        <v>1248</v>
      </c>
      <c r="H305" s="357">
        <v>442113202</v>
      </c>
      <c r="I305" s="357" t="s">
        <v>2220</v>
      </c>
      <c r="J305" s="357">
        <v>14477955</v>
      </c>
      <c r="K305" s="357">
        <v>100</v>
      </c>
      <c r="L305" s="357" t="s">
        <v>1077</v>
      </c>
      <c r="M305" s="357" t="s">
        <v>1078</v>
      </c>
      <c r="N305" s="357" t="s">
        <v>5025</v>
      </c>
      <c r="O305" s="358">
        <v>1</v>
      </c>
      <c r="P305" s="357">
        <v>88</v>
      </c>
      <c r="Q305" s="357">
        <v>30939.599999999999</v>
      </c>
      <c r="R305" s="357">
        <v>25353.489999999998</v>
      </c>
      <c r="S305" s="357">
        <f t="shared" si="10"/>
        <v>5586.1100000000006</v>
      </c>
      <c r="T305" s="359">
        <f t="shared" si="11"/>
        <v>0.18054887587428411</v>
      </c>
      <c r="U305" s="357"/>
    </row>
    <row r="306" spans="1:21" x14ac:dyDescent="0.25">
      <c r="A306" s="357" t="s">
        <v>483</v>
      </c>
      <c r="B306" s="357" t="s">
        <v>822</v>
      </c>
      <c r="C306" s="357" t="s">
        <v>1247</v>
      </c>
      <c r="D306" s="357" t="s">
        <v>1753</v>
      </c>
      <c r="E306" s="357" t="s">
        <v>1514</v>
      </c>
      <c r="F306" s="357">
        <v>4421132</v>
      </c>
      <c r="G306" s="357" t="s">
        <v>1248</v>
      </c>
      <c r="H306" s="357">
        <v>442113202</v>
      </c>
      <c r="I306" s="357" t="s">
        <v>2221</v>
      </c>
      <c r="J306" s="357">
        <v>14477959</v>
      </c>
      <c r="K306" s="357">
        <v>100</v>
      </c>
      <c r="L306" s="357" t="s">
        <v>1077</v>
      </c>
      <c r="M306" s="357" t="s">
        <v>1078</v>
      </c>
      <c r="N306" s="357" t="s">
        <v>5025</v>
      </c>
      <c r="O306" s="358">
        <v>1</v>
      </c>
      <c r="P306" s="357">
        <v>53</v>
      </c>
      <c r="Q306" s="357">
        <v>19402</v>
      </c>
      <c r="R306" s="357">
        <v>13365.44</v>
      </c>
      <c r="S306" s="357">
        <f t="shared" si="10"/>
        <v>6036.5599999999995</v>
      </c>
      <c r="T306" s="359">
        <f t="shared" si="11"/>
        <v>0.31113081125657144</v>
      </c>
      <c r="U306" s="357"/>
    </row>
    <row r="307" spans="1:21" x14ac:dyDescent="0.25">
      <c r="A307" s="357" t="s">
        <v>483</v>
      </c>
      <c r="B307" s="357" t="s">
        <v>822</v>
      </c>
      <c r="C307" s="357" t="s">
        <v>1229</v>
      </c>
      <c r="D307" s="357" t="s">
        <v>1740</v>
      </c>
      <c r="E307" s="357" t="s">
        <v>1458</v>
      </c>
      <c r="F307" s="357">
        <v>4321115</v>
      </c>
      <c r="G307" s="357" t="s">
        <v>1459</v>
      </c>
      <c r="H307" s="357">
        <v>432111502</v>
      </c>
      <c r="I307" s="357" t="s">
        <v>5094</v>
      </c>
      <c r="J307" s="357">
        <v>7832800</v>
      </c>
      <c r="K307" s="357">
        <v>250</v>
      </c>
      <c r="L307" s="357" t="s">
        <v>1077</v>
      </c>
      <c r="M307" s="357" t="s">
        <v>1078</v>
      </c>
      <c r="N307" s="357" t="s">
        <v>5025</v>
      </c>
      <c r="O307" s="358">
        <v>1</v>
      </c>
      <c r="P307" s="357">
        <v>58</v>
      </c>
      <c r="Q307" s="357">
        <v>58572.799999999996</v>
      </c>
      <c r="R307" s="357">
        <v>31306.799999999999</v>
      </c>
      <c r="S307" s="357">
        <f t="shared" si="10"/>
        <v>27265.999999999996</v>
      </c>
      <c r="T307" s="359">
        <f t="shared" si="11"/>
        <v>0.46550617351398599</v>
      </c>
      <c r="U307" s="357"/>
    </row>
    <row r="308" spans="1:21" x14ac:dyDescent="0.25">
      <c r="A308" s="357" t="s">
        <v>483</v>
      </c>
      <c r="B308" s="357" t="s">
        <v>822</v>
      </c>
      <c r="C308" s="357" t="s">
        <v>1247</v>
      </c>
      <c r="D308" s="357" t="s">
        <v>1753</v>
      </c>
      <c r="E308" s="357" t="s">
        <v>1514</v>
      </c>
      <c r="F308" s="357">
        <v>4421132</v>
      </c>
      <c r="G308" s="357" t="s">
        <v>1248</v>
      </c>
      <c r="H308" s="357">
        <v>442113202</v>
      </c>
      <c r="I308" s="357" t="s">
        <v>2222</v>
      </c>
      <c r="J308" s="357">
        <v>14478075</v>
      </c>
      <c r="K308" s="357">
        <v>100</v>
      </c>
      <c r="L308" s="357" t="s">
        <v>1077</v>
      </c>
      <c r="M308" s="357" t="s">
        <v>1078</v>
      </c>
      <c r="N308" s="357" t="s">
        <v>5025</v>
      </c>
      <c r="O308" s="358">
        <v>1</v>
      </c>
      <c r="P308" s="357">
        <v>74</v>
      </c>
      <c r="Q308" s="357">
        <v>28308</v>
      </c>
      <c r="R308" s="357">
        <v>21207.97</v>
      </c>
      <c r="S308" s="357">
        <f t="shared" si="10"/>
        <v>7100.0299999999988</v>
      </c>
      <c r="T308" s="359">
        <f t="shared" si="11"/>
        <v>0.25081355093966368</v>
      </c>
      <c r="U308" s="357"/>
    </row>
    <row r="309" spans="1:21" x14ac:dyDescent="0.25">
      <c r="A309" s="357" t="s">
        <v>483</v>
      </c>
      <c r="B309" s="357" t="s">
        <v>822</v>
      </c>
      <c r="C309" s="357" t="s">
        <v>1247</v>
      </c>
      <c r="D309" s="357" t="s">
        <v>1753</v>
      </c>
      <c r="E309" s="357" t="s">
        <v>1514</v>
      </c>
      <c r="F309" s="357">
        <v>4421132</v>
      </c>
      <c r="G309" s="357" t="s">
        <v>1248</v>
      </c>
      <c r="H309" s="357">
        <v>442113202</v>
      </c>
      <c r="I309" s="357" t="s">
        <v>2223</v>
      </c>
      <c r="J309" s="357">
        <v>14478219</v>
      </c>
      <c r="K309" s="357">
        <v>100</v>
      </c>
      <c r="L309" s="357" t="s">
        <v>1077</v>
      </c>
      <c r="M309" s="357" t="s">
        <v>1078</v>
      </c>
      <c r="N309" s="357" t="s">
        <v>5025</v>
      </c>
      <c r="O309" s="358">
        <v>1</v>
      </c>
      <c r="P309" s="357">
        <v>85</v>
      </c>
      <c r="Q309" s="357">
        <v>35702</v>
      </c>
      <c r="R309" s="357">
        <v>25814.45</v>
      </c>
      <c r="S309" s="357">
        <f t="shared" si="10"/>
        <v>9887.5499999999993</v>
      </c>
      <c r="T309" s="359">
        <f t="shared" si="11"/>
        <v>0.2769466696543611</v>
      </c>
      <c r="U309" s="357"/>
    </row>
    <row r="310" spans="1:21" x14ac:dyDescent="0.25">
      <c r="A310" s="357" t="s">
        <v>483</v>
      </c>
      <c r="B310" s="357" t="s">
        <v>822</v>
      </c>
      <c r="C310" s="357" t="s">
        <v>1230</v>
      </c>
      <c r="D310" s="357" t="s">
        <v>1743</v>
      </c>
      <c r="E310" s="357" t="s">
        <v>841</v>
      </c>
      <c r="F310" s="357">
        <v>4322232</v>
      </c>
      <c r="G310" s="357" t="s">
        <v>842</v>
      </c>
      <c r="H310" s="357">
        <v>432223204</v>
      </c>
      <c r="I310" s="357" t="s">
        <v>2224</v>
      </c>
      <c r="J310" s="357">
        <v>14478295</v>
      </c>
      <c r="K310" s="357">
        <v>100</v>
      </c>
      <c r="L310" s="357" t="s">
        <v>1077</v>
      </c>
      <c r="M310" s="357" t="s">
        <v>1078</v>
      </c>
      <c r="N310" s="357" t="s">
        <v>5025</v>
      </c>
      <c r="O310" s="358">
        <v>1</v>
      </c>
      <c r="P310" s="357">
        <v>45</v>
      </c>
      <c r="Q310" s="357">
        <v>13602</v>
      </c>
      <c r="R310" s="357">
        <v>9421.9500000000007</v>
      </c>
      <c r="S310" s="357">
        <f t="shared" si="10"/>
        <v>4180.0499999999993</v>
      </c>
      <c r="T310" s="359">
        <f t="shared" si="11"/>
        <v>0.30731142479047191</v>
      </c>
      <c r="U310" s="357"/>
    </row>
    <row r="311" spans="1:21" x14ac:dyDescent="0.25">
      <c r="A311" s="357" t="s">
        <v>483</v>
      </c>
      <c r="B311" s="357" t="s">
        <v>822</v>
      </c>
      <c r="C311" s="357" t="s">
        <v>1230</v>
      </c>
      <c r="D311" s="357" t="s">
        <v>1743</v>
      </c>
      <c r="E311" s="357" t="s">
        <v>841</v>
      </c>
      <c r="F311" s="357">
        <v>4322232</v>
      </c>
      <c r="G311" s="357" t="s">
        <v>841</v>
      </c>
      <c r="H311" s="357">
        <v>432223201</v>
      </c>
      <c r="I311" s="357" t="s">
        <v>2225</v>
      </c>
      <c r="J311" s="357">
        <v>15048447</v>
      </c>
      <c r="K311" s="357">
        <v>250</v>
      </c>
      <c r="L311" s="357" t="s">
        <v>1077</v>
      </c>
      <c r="M311" s="357" t="s">
        <v>1078</v>
      </c>
      <c r="N311" s="357" t="s">
        <v>5025</v>
      </c>
      <c r="O311" s="358">
        <v>1</v>
      </c>
      <c r="P311" s="357">
        <v>182</v>
      </c>
      <c r="Q311" s="357">
        <v>128720.80000000002</v>
      </c>
      <c r="R311" s="357">
        <v>95889.91</v>
      </c>
      <c r="S311" s="357">
        <f t="shared" si="10"/>
        <v>32830.890000000014</v>
      </c>
      <c r="T311" s="359">
        <f t="shared" si="11"/>
        <v>0.25505504937818912</v>
      </c>
      <c r="U311" s="357"/>
    </row>
    <row r="312" spans="1:21" x14ac:dyDescent="0.25">
      <c r="A312" s="357" t="s">
        <v>483</v>
      </c>
      <c r="B312" s="357" t="s">
        <v>822</v>
      </c>
      <c r="C312" s="357" t="s">
        <v>1230</v>
      </c>
      <c r="D312" s="357" t="s">
        <v>1743</v>
      </c>
      <c r="E312" s="357" t="s">
        <v>1479</v>
      </c>
      <c r="F312" s="357">
        <v>4322233</v>
      </c>
      <c r="G312" s="357" t="s">
        <v>1223</v>
      </c>
      <c r="H312" s="357">
        <v>432223302</v>
      </c>
      <c r="I312" s="357" t="s">
        <v>1223</v>
      </c>
      <c r="J312" s="357">
        <v>14063769</v>
      </c>
      <c r="K312" s="357">
        <v>100</v>
      </c>
      <c r="L312" s="357" t="s">
        <v>1077</v>
      </c>
      <c r="M312" s="357" t="s">
        <v>1078</v>
      </c>
      <c r="N312" s="357" t="s">
        <v>5025</v>
      </c>
      <c r="O312" s="358">
        <v>1</v>
      </c>
      <c r="P312" s="357">
        <v>147</v>
      </c>
      <c r="Q312" s="357">
        <v>34252.800000000003</v>
      </c>
      <c r="R312" s="357">
        <v>17730.3</v>
      </c>
      <c r="S312" s="357">
        <f t="shared" si="10"/>
        <v>16522.500000000004</v>
      </c>
      <c r="T312" s="359">
        <f t="shared" si="11"/>
        <v>0.48236932455156956</v>
      </c>
      <c r="U312" s="357"/>
    </row>
    <row r="313" spans="1:21" x14ac:dyDescent="0.25">
      <c r="A313" s="357" t="s">
        <v>483</v>
      </c>
      <c r="B313" s="357" t="s">
        <v>822</v>
      </c>
      <c r="C313" s="357" t="s">
        <v>1230</v>
      </c>
      <c r="D313" s="357" t="s">
        <v>1743</v>
      </c>
      <c r="E313" s="357" t="s">
        <v>841</v>
      </c>
      <c r="F313" s="357">
        <v>4322232</v>
      </c>
      <c r="G313" s="357" t="s">
        <v>841</v>
      </c>
      <c r="H313" s="357">
        <v>432223201</v>
      </c>
      <c r="I313" s="357" t="s">
        <v>2226</v>
      </c>
      <c r="J313" s="357">
        <v>15048495</v>
      </c>
      <c r="K313" s="357">
        <v>100</v>
      </c>
      <c r="L313" s="357" t="s">
        <v>1077</v>
      </c>
      <c r="M313" s="357" t="s">
        <v>1078</v>
      </c>
      <c r="N313" s="357" t="s">
        <v>5025</v>
      </c>
      <c r="O313" s="358">
        <v>1</v>
      </c>
      <c r="P313" s="357">
        <v>125</v>
      </c>
      <c r="Q313" s="357">
        <v>52402</v>
      </c>
      <c r="R313" s="357">
        <v>39472.92</v>
      </c>
      <c r="S313" s="357">
        <f t="shared" si="10"/>
        <v>12929.080000000002</v>
      </c>
      <c r="T313" s="359">
        <f t="shared" si="11"/>
        <v>0.24672875081103779</v>
      </c>
      <c r="U313" s="357"/>
    </row>
    <row r="314" spans="1:21" x14ac:dyDescent="0.25">
      <c r="A314" s="357" t="s">
        <v>483</v>
      </c>
      <c r="B314" s="357" t="s">
        <v>822</v>
      </c>
      <c r="C314" s="357" t="s">
        <v>1230</v>
      </c>
      <c r="D314" s="357" t="s">
        <v>1743</v>
      </c>
      <c r="E314" s="357" t="s">
        <v>841</v>
      </c>
      <c r="F314" s="357">
        <v>4322232</v>
      </c>
      <c r="G314" s="357" t="s">
        <v>841</v>
      </c>
      <c r="H314" s="357">
        <v>432223201</v>
      </c>
      <c r="I314" s="357" t="s">
        <v>2227</v>
      </c>
      <c r="J314" s="357">
        <v>15048525</v>
      </c>
      <c r="K314" s="357">
        <v>100</v>
      </c>
      <c r="L314" s="357" t="s">
        <v>1077</v>
      </c>
      <c r="M314" s="357" t="s">
        <v>1078</v>
      </c>
      <c r="N314" s="357" t="s">
        <v>5025</v>
      </c>
      <c r="O314" s="358">
        <v>1</v>
      </c>
      <c r="P314" s="357">
        <v>100</v>
      </c>
      <c r="Q314" s="357">
        <v>49646.799999999996</v>
      </c>
      <c r="R314" s="357">
        <v>38969.9</v>
      </c>
      <c r="S314" s="357">
        <f t="shared" si="10"/>
        <v>10676.899999999994</v>
      </c>
      <c r="T314" s="359">
        <f t="shared" si="11"/>
        <v>0.21505716380511927</v>
      </c>
      <c r="U314" s="357"/>
    </row>
    <row r="315" spans="1:21" x14ac:dyDescent="0.25">
      <c r="A315" s="357" t="s">
        <v>483</v>
      </c>
      <c r="B315" s="357" t="s">
        <v>822</v>
      </c>
      <c r="C315" s="357" t="s">
        <v>1230</v>
      </c>
      <c r="D315" s="357" t="s">
        <v>1743</v>
      </c>
      <c r="E315" s="357" t="s">
        <v>841</v>
      </c>
      <c r="F315" s="357">
        <v>4322232</v>
      </c>
      <c r="G315" s="357" t="s">
        <v>841</v>
      </c>
      <c r="H315" s="357">
        <v>432223201</v>
      </c>
      <c r="I315" s="357" t="s">
        <v>2228</v>
      </c>
      <c r="J315" s="357">
        <v>15122776</v>
      </c>
      <c r="K315" s="357">
        <v>100</v>
      </c>
      <c r="L315" s="357" t="s">
        <v>1077</v>
      </c>
      <c r="M315" s="357" t="s">
        <v>1078</v>
      </c>
      <c r="N315" s="357" t="s">
        <v>5025</v>
      </c>
      <c r="O315" s="358">
        <v>1</v>
      </c>
      <c r="P315" s="357">
        <v>106</v>
      </c>
      <c r="Q315" s="357">
        <v>59884.800000000003</v>
      </c>
      <c r="R315" s="357">
        <v>47479.57</v>
      </c>
      <c r="S315" s="357">
        <f t="shared" si="10"/>
        <v>12405.230000000003</v>
      </c>
      <c r="T315" s="359">
        <f t="shared" si="11"/>
        <v>0.20715156433686016</v>
      </c>
      <c r="U315" s="357"/>
    </row>
    <row r="316" spans="1:21" x14ac:dyDescent="0.25">
      <c r="A316" s="357" t="s">
        <v>483</v>
      </c>
      <c r="B316" s="357" t="s">
        <v>822</v>
      </c>
      <c r="C316" s="357" t="s">
        <v>1230</v>
      </c>
      <c r="D316" s="357" t="s">
        <v>1743</v>
      </c>
      <c r="E316" s="357" t="s">
        <v>841</v>
      </c>
      <c r="F316" s="357">
        <v>4322232</v>
      </c>
      <c r="G316" s="357" t="s">
        <v>841</v>
      </c>
      <c r="H316" s="357">
        <v>432223201</v>
      </c>
      <c r="I316" s="357" t="s">
        <v>2229</v>
      </c>
      <c r="J316" s="357">
        <v>15122866</v>
      </c>
      <c r="K316" s="357">
        <v>100</v>
      </c>
      <c r="L316" s="357" t="s">
        <v>1077</v>
      </c>
      <c r="M316" s="357" t="s">
        <v>1078</v>
      </c>
      <c r="N316" s="357" t="s">
        <v>5025</v>
      </c>
      <c r="O316" s="358">
        <v>1</v>
      </c>
      <c r="P316" s="357">
        <v>105</v>
      </c>
      <c r="Q316" s="357">
        <v>33217.599999999999</v>
      </c>
      <c r="R316" s="357">
        <v>24851.379999999997</v>
      </c>
      <c r="S316" s="357">
        <f t="shared" si="10"/>
        <v>8366.2200000000012</v>
      </c>
      <c r="T316" s="359">
        <f t="shared" si="11"/>
        <v>0.25186106160589572</v>
      </c>
      <c r="U316" s="357"/>
    </row>
    <row r="317" spans="1:21" x14ac:dyDescent="0.25">
      <c r="A317" s="357" t="s">
        <v>483</v>
      </c>
      <c r="B317" s="357" t="s">
        <v>822</v>
      </c>
      <c r="C317" s="357" t="s">
        <v>1230</v>
      </c>
      <c r="D317" s="357" t="s">
        <v>1743</v>
      </c>
      <c r="E317" s="357" t="s">
        <v>841</v>
      </c>
      <c r="F317" s="357">
        <v>4322232</v>
      </c>
      <c r="G317" s="357" t="s">
        <v>841</v>
      </c>
      <c r="H317" s="357">
        <v>432223201</v>
      </c>
      <c r="I317" s="357" t="s">
        <v>2230</v>
      </c>
      <c r="J317" s="357">
        <v>15122880</v>
      </c>
      <c r="K317" s="357">
        <v>100</v>
      </c>
      <c r="L317" s="357" t="s">
        <v>1077</v>
      </c>
      <c r="M317" s="357" t="s">
        <v>1078</v>
      </c>
      <c r="N317" s="357" t="s">
        <v>5025</v>
      </c>
      <c r="O317" s="358">
        <v>1</v>
      </c>
      <c r="P317" s="357">
        <v>115</v>
      </c>
      <c r="Q317" s="357">
        <v>56769.2</v>
      </c>
      <c r="R317" s="357">
        <v>39626.07</v>
      </c>
      <c r="S317" s="357">
        <f t="shared" si="10"/>
        <v>17143.129999999997</v>
      </c>
      <c r="T317" s="359">
        <f t="shared" si="11"/>
        <v>0.30197941841702891</v>
      </c>
      <c r="U317" s="357"/>
    </row>
    <row r="318" spans="1:21" x14ac:dyDescent="0.25">
      <c r="A318" s="357" t="s">
        <v>483</v>
      </c>
      <c r="B318" s="357" t="s">
        <v>822</v>
      </c>
      <c r="C318" s="357" t="s">
        <v>1230</v>
      </c>
      <c r="D318" s="357" t="s">
        <v>1743</v>
      </c>
      <c r="E318" s="357" t="s">
        <v>841</v>
      </c>
      <c r="F318" s="357">
        <v>4322232</v>
      </c>
      <c r="G318" s="357" t="s">
        <v>841</v>
      </c>
      <c r="H318" s="357">
        <v>432223201</v>
      </c>
      <c r="I318" s="357" t="s">
        <v>2231</v>
      </c>
      <c r="J318" s="357">
        <v>15122894</v>
      </c>
      <c r="K318" s="357">
        <v>100</v>
      </c>
      <c r="L318" s="357" t="s">
        <v>1077</v>
      </c>
      <c r="M318" s="357" t="s">
        <v>1078</v>
      </c>
      <c r="N318" s="357" t="s">
        <v>5025</v>
      </c>
      <c r="O318" s="358">
        <v>1</v>
      </c>
      <c r="P318" s="357">
        <v>81</v>
      </c>
      <c r="Q318" s="357">
        <v>32059.199999999997</v>
      </c>
      <c r="R318" s="357">
        <v>21380.34</v>
      </c>
      <c r="S318" s="357">
        <f t="shared" si="10"/>
        <v>10678.859999999997</v>
      </c>
      <c r="T318" s="359">
        <f t="shared" si="11"/>
        <v>0.33309814343464583</v>
      </c>
      <c r="U318" s="357"/>
    </row>
    <row r="319" spans="1:21" x14ac:dyDescent="0.25">
      <c r="A319" s="357" t="s">
        <v>483</v>
      </c>
      <c r="B319" s="357" t="s">
        <v>822</v>
      </c>
      <c r="C319" s="357" t="s">
        <v>1230</v>
      </c>
      <c r="D319" s="357" t="s">
        <v>1743</v>
      </c>
      <c r="E319" s="357" t="s">
        <v>841</v>
      </c>
      <c r="F319" s="357">
        <v>4322232</v>
      </c>
      <c r="G319" s="357" t="s">
        <v>842</v>
      </c>
      <c r="H319" s="357">
        <v>432223204</v>
      </c>
      <c r="I319" s="357" t="s">
        <v>2232</v>
      </c>
      <c r="J319" s="357">
        <v>15122930</v>
      </c>
      <c r="K319" s="357">
        <v>100</v>
      </c>
      <c r="L319" s="357" t="s">
        <v>1077</v>
      </c>
      <c r="M319" s="357" t="s">
        <v>1078</v>
      </c>
      <c r="N319" s="357" t="s">
        <v>5025</v>
      </c>
      <c r="O319" s="358">
        <v>1</v>
      </c>
      <c r="P319" s="357">
        <v>141</v>
      </c>
      <c r="Q319" s="357">
        <v>46776</v>
      </c>
      <c r="R319" s="357">
        <v>29327.02</v>
      </c>
      <c r="S319" s="357">
        <f t="shared" si="10"/>
        <v>17448.98</v>
      </c>
      <c r="T319" s="359">
        <f t="shared" si="11"/>
        <v>0.37303275183854967</v>
      </c>
      <c r="U319" s="357"/>
    </row>
    <row r="320" spans="1:21" x14ac:dyDescent="0.25">
      <c r="A320" s="357" t="s">
        <v>483</v>
      </c>
      <c r="B320" s="357" t="s">
        <v>822</v>
      </c>
      <c r="C320" s="357" t="s">
        <v>1230</v>
      </c>
      <c r="D320" s="357" t="s">
        <v>1743</v>
      </c>
      <c r="E320" s="357" t="s">
        <v>841</v>
      </c>
      <c r="F320" s="357">
        <v>4322232</v>
      </c>
      <c r="G320" s="357" t="s">
        <v>841</v>
      </c>
      <c r="H320" s="357">
        <v>432223201</v>
      </c>
      <c r="I320" s="357" t="s">
        <v>2233</v>
      </c>
      <c r="J320" s="357">
        <v>15122954</v>
      </c>
      <c r="K320" s="357">
        <v>100</v>
      </c>
      <c r="L320" s="357" t="s">
        <v>1077</v>
      </c>
      <c r="M320" s="357" t="s">
        <v>1078</v>
      </c>
      <c r="N320" s="357" t="s">
        <v>5025</v>
      </c>
      <c r="O320" s="358">
        <v>1</v>
      </c>
      <c r="P320" s="357">
        <v>89</v>
      </c>
      <c r="Q320" s="357">
        <v>49952</v>
      </c>
      <c r="R320" s="357">
        <v>39610.32</v>
      </c>
      <c r="S320" s="357">
        <f t="shared" si="10"/>
        <v>10341.68</v>
      </c>
      <c r="T320" s="359">
        <f t="shared" si="11"/>
        <v>0.20703235105701473</v>
      </c>
      <c r="U320" s="357"/>
    </row>
    <row r="321" spans="1:21" x14ac:dyDescent="0.25">
      <c r="A321" s="357" t="s">
        <v>483</v>
      </c>
      <c r="B321" s="357" t="s">
        <v>822</v>
      </c>
      <c r="C321" s="357" t="s">
        <v>1230</v>
      </c>
      <c r="D321" s="357" t="s">
        <v>1743</v>
      </c>
      <c r="E321" s="357" t="s">
        <v>841</v>
      </c>
      <c r="F321" s="357">
        <v>4322232</v>
      </c>
      <c r="G321" s="357" t="s">
        <v>842</v>
      </c>
      <c r="H321" s="357">
        <v>432223204</v>
      </c>
      <c r="I321" s="357" t="s">
        <v>2234</v>
      </c>
      <c r="J321" s="357">
        <v>16163505</v>
      </c>
      <c r="K321" s="357">
        <v>100</v>
      </c>
      <c r="L321" s="357" t="s">
        <v>1077</v>
      </c>
      <c r="M321" s="357" t="s">
        <v>1078</v>
      </c>
      <c r="N321" s="357" t="s">
        <v>5025</v>
      </c>
      <c r="O321" s="358">
        <v>1</v>
      </c>
      <c r="P321" s="357">
        <v>77</v>
      </c>
      <c r="Q321" s="357">
        <v>28737.200000000004</v>
      </c>
      <c r="R321" s="357">
        <v>17383.7</v>
      </c>
      <c r="S321" s="357">
        <f t="shared" si="10"/>
        <v>11353.500000000004</v>
      </c>
      <c r="T321" s="359">
        <f t="shared" si="11"/>
        <v>0.3950802444218644</v>
      </c>
      <c r="U321" s="357"/>
    </row>
    <row r="322" spans="1:21" x14ac:dyDescent="0.25">
      <c r="A322" s="357" t="s">
        <v>483</v>
      </c>
      <c r="B322" s="357" t="s">
        <v>822</v>
      </c>
      <c r="C322" s="357" t="s">
        <v>1230</v>
      </c>
      <c r="D322" s="357" t="s">
        <v>1743</v>
      </c>
      <c r="E322" s="357" t="s">
        <v>841</v>
      </c>
      <c r="F322" s="357">
        <v>4322232</v>
      </c>
      <c r="G322" s="357" t="s">
        <v>842</v>
      </c>
      <c r="H322" s="357">
        <v>432223204</v>
      </c>
      <c r="I322" s="357" t="s">
        <v>2235</v>
      </c>
      <c r="J322" s="357">
        <v>16163633</v>
      </c>
      <c r="K322" s="357">
        <v>100</v>
      </c>
      <c r="L322" s="357" t="s">
        <v>1077</v>
      </c>
      <c r="M322" s="357" t="s">
        <v>1078</v>
      </c>
      <c r="N322" s="357" t="s">
        <v>5025</v>
      </c>
      <c r="O322" s="358">
        <v>1</v>
      </c>
      <c r="P322" s="357">
        <v>86</v>
      </c>
      <c r="Q322" s="357">
        <v>19874.800000000003</v>
      </c>
      <c r="R322" s="357">
        <v>13663.04</v>
      </c>
      <c r="S322" s="357">
        <f t="shared" si="10"/>
        <v>6211.760000000002</v>
      </c>
      <c r="T322" s="359">
        <f t="shared" si="11"/>
        <v>0.3125445287499749</v>
      </c>
      <c r="U322" s="357"/>
    </row>
    <row r="323" spans="1:21" x14ac:dyDescent="0.25">
      <c r="A323" s="357" t="s">
        <v>483</v>
      </c>
      <c r="B323" s="357" t="s">
        <v>822</v>
      </c>
      <c r="C323" s="357" t="s">
        <v>1230</v>
      </c>
      <c r="D323" s="357" t="s">
        <v>1743</v>
      </c>
      <c r="E323" s="357" t="s">
        <v>841</v>
      </c>
      <c r="F323" s="357">
        <v>4322232</v>
      </c>
      <c r="G323" s="357" t="s">
        <v>842</v>
      </c>
      <c r="H323" s="357">
        <v>432223204</v>
      </c>
      <c r="I323" s="357" t="s">
        <v>2235</v>
      </c>
      <c r="J323" s="357">
        <v>16163641</v>
      </c>
      <c r="K323" s="357">
        <v>100</v>
      </c>
      <c r="L323" s="357" t="s">
        <v>1077</v>
      </c>
      <c r="M323" s="357" t="s">
        <v>1078</v>
      </c>
      <c r="N323" s="357" t="s">
        <v>5025</v>
      </c>
      <c r="O323" s="358">
        <v>1</v>
      </c>
      <c r="P323" s="357">
        <v>43</v>
      </c>
      <c r="Q323" s="357">
        <v>13892</v>
      </c>
      <c r="R323" s="357">
        <v>11808.470000000001</v>
      </c>
      <c r="S323" s="357">
        <f t="shared" si="10"/>
        <v>2083.5299999999988</v>
      </c>
      <c r="T323" s="359">
        <f t="shared" si="11"/>
        <v>0.1499805643535847</v>
      </c>
      <c r="U323" s="357"/>
    </row>
    <row r="324" spans="1:21" x14ac:dyDescent="0.25">
      <c r="A324" s="357" t="s">
        <v>483</v>
      </c>
      <c r="B324" s="357" t="s">
        <v>822</v>
      </c>
      <c r="C324" s="357" t="s">
        <v>1230</v>
      </c>
      <c r="D324" s="357" t="s">
        <v>1743</v>
      </c>
      <c r="E324" s="357" t="s">
        <v>841</v>
      </c>
      <c r="F324" s="357">
        <v>4322232</v>
      </c>
      <c r="G324" s="357" t="s">
        <v>842</v>
      </c>
      <c r="H324" s="357">
        <v>432223204</v>
      </c>
      <c r="I324" s="357" t="s">
        <v>2236</v>
      </c>
      <c r="J324" s="357">
        <v>16163705</v>
      </c>
      <c r="K324" s="357">
        <v>100</v>
      </c>
      <c r="L324" s="357" t="s">
        <v>1077</v>
      </c>
      <c r="M324" s="357" t="s">
        <v>1078</v>
      </c>
      <c r="N324" s="357" t="s">
        <v>5025</v>
      </c>
      <c r="O324" s="358">
        <v>1</v>
      </c>
      <c r="P324" s="357">
        <v>88</v>
      </c>
      <c r="Q324" s="357">
        <v>25750.400000000001</v>
      </c>
      <c r="R324" s="357">
        <v>24368.83</v>
      </c>
      <c r="S324" s="357">
        <f t="shared" si="10"/>
        <v>1381.5699999999997</v>
      </c>
      <c r="T324" s="359">
        <f t="shared" si="11"/>
        <v>5.3652370448614373E-2</v>
      </c>
      <c r="U324" s="357"/>
    </row>
    <row r="325" spans="1:21" x14ac:dyDescent="0.25">
      <c r="A325" s="357" t="s">
        <v>483</v>
      </c>
      <c r="B325" s="357" t="s">
        <v>822</v>
      </c>
      <c r="C325" s="357" t="s">
        <v>1234</v>
      </c>
      <c r="D325" s="357" t="s">
        <v>1747</v>
      </c>
      <c r="E325" s="357" t="s">
        <v>1489</v>
      </c>
      <c r="F325" s="357">
        <v>4324211</v>
      </c>
      <c r="G325" s="357" t="s">
        <v>852</v>
      </c>
      <c r="H325" s="357">
        <v>432421103</v>
      </c>
      <c r="I325" s="357" t="s">
        <v>5095</v>
      </c>
      <c r="J325" s="357">
        <v>2489278</v>
      </c>
      <c r="K325" s="357">
        <v>100</v>
      </c>
      <c r="L325" s="357" t="s">
        <v>1077</v>
      </c>
      <c r="M325" s="357" t="s">
        <v>1078</v>
      </c>
      <c r="N325" s="357" t="s">
        <v>5025</v>
      </c>
      <c r="O325" s="358">
        <v>1</v>
      </c>
      <c r="P325" s="357">
        <v>51</v>
      </c>
      <c r="Q325" s="357">
        <v>11616.8</v>
      </c>
      <c r="R325" s="357">
        <v>5868</v>
      </c>
      <c r="S325" s="357">
        <f t="shared" si="10"/>
        <v>5748.7999999999993</v>
      </c>
      <c r="T325" s="359">
        <f t="shared" si="11"/>
        <v>0.49486949934577507</v>
      </c>
      <c r="U325" s="357"/>
    </row>
    <row r="326" spans="1:21" x14ac:dyDescent="0.25">
      <c r="A326" s="357" t="s">
        <v>483</v>
      </c>
      <c r="B326" s="357" t="s">
        <v>822</v>
      </c>
      <c r="C326" s="357" t="s">
        <v>1230</v>
      </c>
      <c r="D326" s="357" t="s">
        <v>1742</v>
      </c>
      <c r="E326" s="357" t="s">
        <v>1473</v>
      </c>
      <c r="F326" s="357">
        <v>4322112</v>
      </c>
      <c r="G326" s="357" t="s">
        <v>858</v>
      </c>
      <c r="H326" s="357">
        <v>432211203</v>
      </c>
      <c r="I326" s="357" t="s">
        <v>5096</v>
      </c>
      <c r="J326" s="357">
        <v>32761934</v>
      </c>
      <c r="K326" s="357">
        <v>63</v>
      </c>
      <c r="L326" s="357" t="s">
        <v>1077</v>
      </c>
      <c r="M326" s="357" t="s">
        <v>1078</v>
      </c>
      <c r="N326" s="357" t="s">
        <v>5025</v>
      </c>
      <c r="O326" s="358">
        <v>1</v>
      </c>
      <c r="P326" s="357">
        <v>40</v>
      </c>
      <c r="Q326" s="357">
        <v>9705.2000000000007</v>
      </c>
      <c r="R326" s="357">
        <v>4953.8999999999996</v>
      </c>
      <c r="S326" s="357">
        <f t="shared" si="10"/>
        <v>4751.3000000000011</v>
      </c>
      <c r="T326" s="359">
        <f t="shared" si="11"/>
        <v>0.48956229650084498</v>
      </c>
      <c r="U326" s="357"/>
    </row>
    <row r="327" spans="1:21" x14ac:dyDescent="0.25">
      <c r="A327" s="357" t="s">
        <v>483</v>
      </c>
      <c r="B327" s="357" t="s">
        <v>822</v>
      </c>
      <c r="C327" s="357" t="s">
        <v>1230</v>
      </c>
      <c r="D327" s="357" t="s">
        <v>1743</v>
      </c>
      <c r="E327" s="357" t="s">
        <v>841</v>
      </c>
      <c r="F327" s="357">
        <v>4322232</v>
      </c>
      <c r="G327" s="357" t="s">
        <v>842</v>
      </c>
      <c r="H327" s="357">
        <v>432223204</v>
      </c>
      <c r="I327" s="357" t="s">
        <v>2237</v>
      </c>
      <c r="J327" s="357">
        <v>16163823</v>
      </c>
      <c r="K327" s="357">
        <v>100</v>
      </c>
      <c r="L327" s="357" t="s">
        <v>1077</v>
      </c>
      <c r="M327" s="357" t="s">
        <v>1078</v>
      </c>
      <c r="N327" s="357" t="s">
        <v>5025</v>
      </c>
      <c r="O327" s="358">
        <v>1</v>
      </c>
      <c r="P327" s="357">
        <v>137</v>
      </c>
      <c r="Q327" s="357">
        <v>41179.199999999997</v>
      </c>
      <c r="R327" s="357">
        <v>31782.01</v>
      </c>
      <c r="S327" s="357">
        <f t="shared" si="10"/>
        <v>9397.1899999999987</v>
      </c>
      <c r="T327" s="359">
        <f t="shared" si="11"/>
        <v>0.22820234487313981</v>
      </c>
      <c r="U327" s="357"/>
    </row>
    <row r="328" spans="1:21" x14ac:dyDescent="0.25">
      <c r="A328" s="357" t="s">
        <v>483</v>
      </c>
      <c r="B328" s="357" t="s">
        <v>822</v>
      </c>
      <c r="C328" s="357" t="s">
        <v>1230</v>
      </c>
      <c r="D328" s="357" t="s">
        <v>1743</v>
      </c>
      <c r="E328" s="357" t="s">
        <v>841</v>
      </c>
      <c r="F328" s="357">
        <v>4322232</v>
      </c>
      <c r="G328" s="357" t="s">
        <v>842</v>
      </c>
      <c r="H328" s="357">
        <v>432223204</v>
      </c>
      <c r="I328" s="357" t="s">
        <v>2238</v>
      </c>
      <c r="J328" s="357">
        <v>16163825</v>
      </c>
      <c r="K328" s="357">
        <v>100</v>
      </c>
      <c r="L328" s="357" t="s">
        <v>1077</v>
      </c>
      <c r="M328" s="357" t="s">
        <v>1078</v>
      </c>
      <c r="N328" s="357" t="s">
        <v>5025</v>
      </c>
      <c r="O328" s="358">
        <v>1</v>
      </c>
      <c r="P328" s="357">
        <v>101</v>
      </c>
      <c r="Q328" s="357">
        <v>28153.599999999999</v>
      </c>
      <c r="R328" s="357">
        <v>20293.919999999998</v>
      </c>
      <c r="S328" s="357">
        <f t="shared" si="10"/>
        <v>7859.68</v>
      </c>
      <c r="T328" s="359">
        <f t="shared" si="11"/>
        <v>0.27917140259149809</v>
      </c>
      <c r="U328" s="357"/>
    </row>
    <row r="329" spans="1:21" x14ac:dyDescent="0.25">
      <c r="A329" s="357" t="s">
        <v>483</v>
      </c>
      <c r="B329" s="357" t="s">
        <v>822</v>
      </c>
      <c r="C329" s="357" t="s">
        <v>1230</v>
      </c>
      <c r="D329" s="357" t="s">
        <v>1743</v>
      </c>
      <c r="E329" s="357" t="s">
        <v>841</v>
      </c>
      <c r="F329" s="357">
        <v>4322232</v>
      </c>
      <c r="G329" s="357" t="s">
        <v>841</v>
      </c>
      <c r="H329" s="357">
        <v>432223201</v>
      </c>
      <c r="I329" s="357" t="s">
        <v>2239</v>
      </c>
      <c r="J329" s="357">
        <v>18759961</v>
      </c>
      <c r="K329" s="357">
        <v>100</v>
      </c>
      <c r="L329" s="357" t="s">
        <v>1077</v>
      </c>
      <c r="M329" s="357" t="s">
        <v>1078</v>
      </c>
      <c r="N329" s="357" t="s">
        <v>5025</v>
      </c>
      <c r="O329" s="358">
        <v>1</v>
      </c>
      <c r="P329" s="357">
        <v>117</v>
      </c>
      <c r="Q329" s="357">
        <v>53193.2</v>
      </c>
      <c r="R329" s="357">
        <v>41686.32</v>
      </c>
      <c r="S329" s="357">
        <f t="shared" si="10"/>
        <v>11506.879999999997</v>
      </c>
      <c r="T329" s="359">
        <f t="shared" si="11"/>
        <v>0.21632238707203172</v>
      </c>
      <c r="U329" s="357"/>
    </row>
    <row r="330" spans="1:21" x14ac:dyDescent="0.25">
      <c r="A330" s="357" t="s">
        <v>483</v>
      </c>
      <c r="B330" s="357" t="s">
        <v>822</v>
      </c>
      <c r="C330" s="357" t="s">
        <v>1239</v>
      </c>
      <c r="D330" s="357" t="s">
        <v>1749</v>
      </c>
      <c r="E330" s="357" t="s">
        <v>1499</v>
      </c>
      <c r="F330" s="357">
        <v>4325115</v>
      </c>
      <c r="G330" s="357" t="s">
        <v>1313</v>
      </c>
      <c r="H330" s="357">
        <v>432511502</v>
      </c>
      <c r="I330" s="357" t="s">
        <v>5097</v>
      </c>
      <c r="J330" s="357">
        <v>23754290</v>
      </c>
      <c r="K330" s="357">
        <v>100</v>
      </c>
      <c r="L330" s="357" t="s">
        <v>1077</v>
      </c>
      <c r="M330" s="357" t="s">
        <v>1078</v>
      </c>
      <c r="N330" s="357" t="s">
        <v>5025</v>
      </c>
      <c r="O330" s="358">
        <v>1</v>
      </c>
      <c r="P330" s="357">
        <v>57</v>
      </c>
      <c r="Q330" s="357">
        <v>12440</v>
      </c>
      <c r="R330" s="357">
        <v>6261</v>
      </c>
      <c r="S330" s="357">
        <f t="shared" si="10"/>
        <v>6179</v>
      </c>
      <c r="T330" s="359">
        <f t="shared" si="11"/>
        <v>0.49670418006430866</v>
      </c>
      <c r="U330" s="357"/>
    </row>
    <row r="331" spans="1:21" x14ac:dyDescent="0.25">
      <c r="A331" s="357" t="s">
        <v>483</v>
      </c>
      <c r="B331" s="357" t="s">
        <v>822</v>
      </c>
      <c r="C331" s="357" t="s">
        <v>1239</v>
      </c>
      <c r="D331" s="357" t="s">
        <v>1751</v>
      </c>
      <c r="E331" s="357" t="s">
        <v>1508</v>
      </c>
      <c r="F331" s="357">
        <v>4325314</v>
      </c>
      <c r="G331" s="357" t="s">
        <v>1370</v>
      </c>
      <c r="H331" s="357">
        <v>432531405</v>
      </c>
      <c r="I331" s="357" t="s">
        <v>5098</v>
      </c>
      <c r="J331" s="357">
        <v>32761970</v>
      </c>
      <c r="K331" s="357">
        <v>100</v>
      </c>
      <c r="L331" s="357" t="s">
        <v>1077</v>
      </c>
      <c r="M331" s="357" t="s">
        <v>1078</v>
      </c>
      <c r="N331" s="357" t="s">
        <v>5025</v>
      </c>
      <c r="O331" s="358">
        <v>1</v>
      </c>
      <c r="P331" s="357">
        <v>61</v>
      </c>
      <c r="Q331" s="357">
        <v>23785.200000000001</v>
      </c>
      <c r="R331" s="357">
        <v>12676.8</v>
      </c>
      <c r="S331" s="357">
        <f t="shared" si="10"/>
        <v>11108.400000000001</v>
      </c>
      <c r="T331" s="359">
        <f t="shared" si="11"/>
        <v>0.46702991776398772</v>
      </c>
      <c r="U331" s="357"/>
    </row>
    <row r="332" spans="1:21" x14ac:dyDescent="0.25">
      <c r="A332" s="357" t="s">
        <v>483</v>
      </c>
      <c r="B332" s="357" t="s">
        <v>822</v>
      </c>
      <c r="C332" s="357" t="s">
        <v>1230</v>
      </c>
      <c r="D332" s="357" t="s">
        <v>1743</v>
      </c>
      <c r="E332" s="357" t="s">
        <v>841</v>
      </c>
      <c r="F332" s="357">
        <v>4322232</v>
      </c>
      <c r="G332" s="357" t="s">
        <v>1083</v>
      </c>
      <c r="H332" s="357">
        <v>432223203</v>
      </c>
      <c r="I332" s="357" t="s">
        <v>2240</v>
      </c>
      <c r="J332" s="357">
        <v>18760025</v>
      </c>
      <c r="K332" s="357">
        <v>100</v>
      </c>
      <c r="L332" s="357" t="s">
        <v>1077</v>
      </c>
      <c r="M332" s="357" t="s">
        <v>1078</v>
      </c>
      <c r="N332" s="357" t="s">
        <v>5025</v>
      </c>
      <c r="O332" s="358">
        <v>1</v>
      </c>
      <c r="P332" s="357">
        <v>37</v>
      </c>
      <c r="Q332" s="357">
        <v>12915.2</v>
      </c>
      <c r="R332" s="357">
        <v>7155.65</v>
      </c>
      <c r="S332" s="357">
        <f t="shared" si="10"/>
        <v>5759.5500000000011</v>
      </c>
      <c r="T332" s="359">
        <f t="shared" si="11"/>
        <v>0.4459512822101091</v>
      </c>
      <c r="U332" s="357"/>
    </row>
    <row r="333" spans="1:21" x14ac:dyDescent="0.25">
      <c r="A333" s="357" t="s">
        <v>483</v>
      </c>
      <c r="B333" s="357" t="s">
        <v>921</v>
      </c>
      <c r="C333" s="357" t="s">
        <v>1247</v>
      </c>
      <c r="D333" s="357" t="s">
        <v>1753</v>
      </c>
      <c r="E333" s="357" t="s">
        <v>1322</v>
      </c>
      <c r="F333" s="357">
        <v>4421111</v>
      </c>
      <c r="G333" s="357" t="s">
        <v>1021</v>
      </c>
      <c r="H333" s="357">
        <v>442111101</v>
      </c>
      <c r="I333" s="357" t="s">
        <v>5099</v>
      </c>
      <c r="J333" s="357">
        <v>14063068</v>
      </c>
      <c r="K333" s="357">
        <v>100</v>
      </c>
      <c r="L333" s="357" t="s">
        <v>1077</v>
      </c>
      <c r="M333" s="357" t="s">
        <v>1078</v>
      </c>
      <c r="N333" s="357" t="s">
        <v>5025</v>
      </c>
      <c r="O333" s="358">
        <v>1</v>
      </c>
      <c r="P333" s="357">
        <v>58</v>
      </c>
      <c r="Q333" s="357">
        <v>53239.199999999997</v>
      </c>
      <c r="R333" s="357">
        <v>26970.6</v>
      </c>
      <c r="S333" s="357">
        <f t="shared" si="10"/>
        <v>26268.6</v>
      </c>
      <c r="T333" s="359">
        <f t="shared" si="11"/>
        <v>0.49340711355542533</v>
      </c>
      <c r="U333" s="357"/>
    </row>
    <row r="334" spans="1:21" x14ac:dyDescent="0.25">
      <c r="A334" s="357" t="s">
        <v>483</v>
      </c>
      <c r="B334" s="357" t="s">
        <v>822</v>
      </c>
      <c r="C334" s="357" t="s">
        <v>1230</v>
      </c>
      <c r="D334" s="357" t="s">
        <v>1743</v>
      </c>
      <c r="E334" s="357" t="s">
        <v>841</v>
      </c>
      <c r="F334" s="357">
        <v>4322232</v>
      </c>
      <c r="G334" s="357" t="s">
        <v>841</v>
      </c>
      <c r="H334" s="357">
        <v>432223201</v>
      </c>
      <c r="I334" s="357" t="s">
        <v>2241</v>
      </c>
      <c r="J334" s="357">
        <v>18760049</v>
      </c>
      <c r="K334" s="357">
        <v>100</v>
      </c>
      <c r="L334" s="357" t="s">
        <v>1077</v>
      </c>
      <c r="M334" s="357" t="s">
        <v>1078</v>
      </c>
      <c r="N334" s="357" t="s">
        <v>5025</v>
      </c>
      <c r="O334" s="358">
        <v>1</v>
      </c>
      <c r="P334" s="357">
        <v>103</v>
      </c>
      <c r="Q334" s="357">
        <v>56168.800000000003</v>
      </c>
      <c r="R334" s="357">
        <v>37298.629999999997</v>
      </c>
      <c r="S334" s="357">
        <f t="shared" si="10"/>
        <v>18870.170000000006</v>
      </c>
      <c r="T334" s="359">
        <f t="shared" si="11"/>
        <v>0.33595465810200686</v>
      </c>
      <c r="U334" s="357"/>
    </row>
    <row r="335" spans="1:21" x14ac:dyDescent="0.25">
      <c r="A335" s="357" t="s">
        <v>483</v>
      </c>
      <c r="B335" s="357" t="s">
        <v>822</v>
      </c>
      <c r="C335" s="357" t="s">
        <v>1230</v>
      </c>
      <c r="D335" s="357" t="s">
        <v>1743</v>
      </c>
      <c r="E335" s="357" t="s">
        <v>841</v>
      </c>
      <c r="F335" s="357">
        <v>4322232</v>
      </c>
      <c r="G335" s="357" t="s">
        <v>1083</v>
      </c>
      <c r="H335" s="357">
        <v>432223203</v>
      </c>
      <c r="I335" s="357" t="s">
        <v>2242</v>
      </c>
      <c r="J335" s="357">
        <v>18760063</v>
      </c>
      <c r="K335" s="357">
        <v>100</v>
      </c>
      <c r="L335" s="357" t="s">
        <v>1077</v>
      </c>
      <c r="M335" s="357" t="s">
        <v>1078</v>
      </c>
      <c r="N335" s="357" t="s">
        <v>5025</v>
      </c>
      <c r="O335" s="358">
        <v>1</v>
      </c>
      <c r="P335" s="357">
        <v>105</v>
      </c>
      <c r="Q335" s="357">
        <v>42014.8</v>
      </c>
      <c r="R335" s="357">
        <v>34518.58</v>
      </c>
      <c r="S335" s="357">
        <f t="shared" si="10"/>
        <v>7496.2200000000012</v>
      </c>
      <c r="T335" s="359">
        <f t="shared" si="11"/>
        <v>0.17841855727029524</v>
      </c>
      <c r="U335" s="357"/>
    </row>
    <row r="336" spans="1:21" x14ac:dyDescent="0.25">
      <c r="A336" s="357" t="s">
        <v>483</v>
      </c>
      <c r="B336" s="357" t="s">
        <v>921</v>
      </c>
      <c r="C336" s="357" t="s">
        <v>1258</v>
      </c>
      <c r="D336" s="357" t="s">
        <v>1758</v>
      </c>
      <c r="E336" s="357" t="s">
        <v>1532</v>
      </c>
      <c r="F336" s="357">
        <v>4422118</v>
      </c>
      <c r="G336" s="357" t="s">
        <v>964</v>
      </c>
      <c r="H336" s="357">
        <v>442211803</v>
      </c>
      <c r="I336" s="357" t="s">
        <v>5100</v>
      </c>
      <c r="J336" s="357">
        <v>14063172</v>
      </c>
      <c r="K336" s="357">
        <v>100</v>
      </c>
      <c r="L336" s="357" t="s">
        <v>1077</v>
      </c>
      <c r="M336" s="357" t="s">
        <v>1078</v>
      </c>
      <c r="N336" s="357" t="s">
        <v>5025</v>
      </c>
      <c r="O336" s="358">
        <v>1</v>
      </c>
      <c r="P336" s="357">
        <v>58</v>
      </c>
      <c r="Q336" s="357">
        <v>13645.6</v>
      </c>
      <c r="R336" s="357">
        <v>6881.7</v>
      </c>
      <c r="S336" s="357">
        <f t="shared" si="10"/>
        <v>6763.9000000000005</v>
      </c>
      <c r="T336" s="359">
        <f t="shared" si="11"/>
        <v>0.49568359031482678</v>
      </c>
      <c r="U336" s="357"/>
    </row>
    <row r="337" spans="1:21" ht="30" x14ac:dyDescent="0.25">
      <c r="A337" s="357" t="s">
        <v>483</v>
      </c>
      <c r="B337" s="357" t="s">
        <v>921</v>
      </c>
      <c r="C337" s="357" t="s">
        <v>1258</v>
      </c>
      <c r="D337" s="357" t="s">
        <v>1759</v>
      </c>
      <c r="E337" s="357" t="s">
        <v>1542</v>
      </c>
      <c r="F337" s="357">
        <v>4422212</v>
      </c>
      <c r="G337" s="357" t="s">
        <v>969</v>
      </c>
      <c r="H337" s="357">
        <v>442221201</v>
      </c>
      <c r="I337" s="357" t="s">
        <v>5101</v>
      </c>
      <c r="J337" s="357">
        <v>14063489</v>
      </c>
      <c r="K337" s="357">
        <v>100</v>
      </c>
      <c r="L337" s="357" t="s">
        <v>1077</v>
      </c>
      <c r="M337" s="357" t="s">
        <v>1078</v>
      </c>
      <c r="N337" s="357" t="s">
        <v>5025</v>
      </c>
      <c r="O337" s="358">
        <v>1</v>
      </c>
      <c r="P337" s="357">
        <v>49</v>
      </c>
      <c r="Q337" s="357">
        <v>8434</v>
      </c>
      <c r="R337" s="357">
        <v>4296</v>
      </c>
      <c r="S337" s="357">
        <f t="shared" si="10"/>
        <v>4138</v>
      </c>
      <c r="T337" s="359">
        <f t="shared" si="11"/>
        <v>0.49063315152952336</v>
      </c>
      <c r="U337" s="357"/>
    </row>
    <row r="338" spans="1:21" x14ac:dyDescent="0.25">
      <c r="A338" s="357" t="s">
        <v>483</v>
      </c>
      <c r="B338" s="357" t="s">
        <v>822</v>
      </c>
      <c r="C338" s="357" t="s">
        <v>1230</v>
      </c>
      <c r="D338" s="357" t="s">
        <v>1743</v>
      </c>
      <c r="E338" s="357" t="s">
        <v>841</v>
      </c>
      <c r="F338" s="357">
        <v>4322232</v>
      </c>
      <c r="G338" s="357" t="s">
        <v>1083</v>
      </c>
      <c r="H338" s="357">
        <v>432223203</v>
      </c>
      <c r="I338" s="357" t="s">
        <v>2243</v>
      </c>
      <c r="J338" s="357">
        <v>18760077</v>
      </c>
      <c r="K338" s="357">
        <v>100</v>
      </c>
      <c r="L338" s="357" t="s">
        <v>1077</v>
      </c>
      <c r="M338" s="357" t="s">
        <v>1078</v>
      </c>
      <c r="N338" s="357" t="s">
        <v>5025</v>
      </c>
      <c r="O338" s="358">
        <v>1</v>
      </c>
      <c r="P338" s="357">
        <v>100</v>
      </c>
      <c r="Q338" s="357">
        <v>49907.200000000004</v>
      </c>
      <c r="R338" s="357">
        <v>31990.33</v>
      </c>
      <c r="S338" s="357">
        <f t="shared" si="10"/>
        <v>17916.870000000003</v>
      </c>
      <c r="T338" s="359">
        <f t="shared" si="11"/>
        <v>0.35900371088740707</v>
      </c>
      <c r="U338" s="357"/>
    </row>
    <row r="339" spans="1:21" x14ac:dyDescent="0.25">
      <c r="A339" s="357" t="s">
        <v>483</v>
      </c>
      <c r="B339" s="357" t="s">
        <v>822</v>
      </c>
      <c r="C339" s="357" t="s">
        <v>1230</v>
      </c>
      <c r="D339" s="357" t="s">
        <v>1743</v>
      </c>
      <c r="E339" s="357" t="s">
        <v>841</v>
      </c>
      <c r="F339" s="357">
        <v>4322232</v>
      </c>
      <c r="G339" s="357" t="s">
        <v>1083</v>
      </c>
      <c r="H339" s="357">
        <v>432223203</v>
      </c>
      <c r="I339" s="357" t="s">
        <v>2244</v>
      </c>
      <c r="J339" s="357">
        <v>18760095</v>
      </c>
      <c r="K339" s="357">
        <v>100</v>
      </c>
      <c r="L339" s="357" t="s">
        <v>1077</v>
      </c>
      <c r="M339" s="357" t="s">
        <v>1078</v>
      </c>
      <c r="N339" s="357" t="s">
        <v>5025</v>
      </c>
      <c r="O339" s="358">
        <v>1</v>
      </c>
      <c r="P339" s="357">
        <v>78</v>
      </c>
      <c r="Q339" s="357">
        <v>36429.199999999997</v>
      </c>
      <c r="R339" s="357">
        <v>22878.260000000002</v>
      </c>
      <c r="S339" s="357">
        <f t="shared" si="10"/>
        <v>13550.939999999995</v>
      </c>
      <c r="T339" s="359">
        <f t="shared" si="11"/>
        <v>0.37198016975393355</v>
      </c>
      <c r="U339" s="357"/>
    </row>
    <row r="340" spans="1:21" x14ac:dyDescent="0.25">
      <c r="A340" s="357" t="s">
        <v>483</v>
      </c>
      <c r="B340" s="357" t="s">
        <v>822</v>
      </c>
      <c r="C340" s="357" t="s">
        <v>1230</v>
      </c>
      <c r="D340" s="357" t="s">
        <v>1743</v>
      </c>
      <c r="E340" s="357" t="s">
        <v>841</v>
      </c>
      <c r="F340" s="357">
        <v>4322232</v>
      </c>
      <c r="G340" s="357" t="s">
        <v>1083</v>
      </c>
      <c r="H340" s="357">
        <v>432223203</v>
      </c>
      <c r="I340" s="357" t="s">
        <v>2245</v>
      </c>
      <c r="J340" s="357">
        <v>18760151</v>
      </c>
      <c r="K340" s="357">
        <v>100</v>
      </c>
      <c r="L340" s="357" t="s">
        <v>1077</v>
      </c>
      <c r="M340" s="357" t="s">
        <v>1078</v>
      </c>
      <c r="N340" s="357" t="s">
        <v>5025</v>
      </c>
      <c r="O340" s="358">
        <v>1</v>
      </c>
      <c r="P340" s="357">
        <v>160</v>
      </c>
      <c r="Q340" s="357">
        <v>59574</v>
      </c>
      <c r="R340" s="357">
        <v>41491.629999999997</v>
      </c>
      <c r="S340" s="357">
        <f t="shared" si="10"/>
        <v>18082.370000000003</v>
      </c>
      <c r="T340" s="359">
        <f t="shared" si="11"/>
        <v>0.3035278812904959</v>
      </c>
      <c r="U340" s="357"/>
    </row>
    <row r="341" spans="1:21" x14ac:dyDescent="0.25">
      <c r="A341" s="357" t="s">
        <v>483</v>
      </c>
      <c r="B341" s="357" t="s">
        <v>822</v>
      </c>
      <c r="C341" s="357" t="s">
        <v>1230</v>
      </c>
      <c r="D341" s="357" t="s">
        <v>1743</v>
      </c>
      <c r="E341" s="357" t="s">
        <v>841</v>
      </c>
      <c r="F341" s="357">
        <v>4322232</v>
      </c>
      <c r="G341" s="357" t="s">
        <v>1083</v>
      </c>
      <c r="H341" s="357">
        <v>432223203</v>
      </c>
      <c r="I341" s="357" t="s">
        <v>2246</v>
      </c>
      <c r="J341" s="357">
        <v>18760199</v>
      </c>
      <c r="K341" s="357">
        <v>100</v>
      </c>
      <c r="L341" s="357" t="s">
        <v>1077</v>
      </c>
      <c r="M341" s="357" t="s">
        <v>1078</v>
      </c>
      <c r="N341" s="357" t="s">
        <v>5025</v>
      </c>
      <c r="O341" s="358">
        <v>1</v>
      </c>
      <c r="P341" s="357">
        <v>98</v>
      </c>
      <c r="Q341" s="357">
        <v>35799.599999999999</v>
      </c>
      <c r="R341" s="357">
        <v>22063.919999999998</v>
      </c>
      <c r="S341" s="357">
        <f t="shared" si="10"/>
        <v>13735.68</v>
      </c>
      <c r="T341" s="359">
        <f t="shared" si="11"/>
        <v>0.38368249924580167</v>
      </c>
      <c r="U341" s="357"/>
    </row>
    <row r="342" spans="1:21" x14ac:dyDescent="0.25">
      <c r="A342" s="357" t="s">
        <v>483</v>
      </c>
      <c r="B342" s="357" t="s">
        <v>1829</v>
      </c>
      <c r="C342" s="357" t="s">
        <v>1247</v>
      </c>
      <c r="D342" s="357" t="s">
        <v>1753</v>
      </c>
      <c r="E342" s="357" t="s">
        <v>1514</v>
      </c>
      <c r="F342" s="357">
        <v>4421132</v>
      </c>
      <c r="G342" s="357" t="s">
        <v>1857</v>
      </c>
      <c r="H342" s="357">
        <v>442113207</v>
      </c>
      <c r="I342" s="357" t="s">
        <v>5102</v>
      </c>
      <c r="J342" s="357">
        <v>21619298</v>
      </c>
      <c r="K342" s="357">
        <v>100</v>
      </c>
      <c r="L342" s="357" t="s">
        <v>1077</v>
      </c>
      <c r="M342" s="357" t="s">
        <v>1078</v>
      </c>
      <c r="N342" s="357" t="s">
        <v>5025</v>
      </c>
      <c r="O342" s="358">
        <v>1</v>
      </c>
      <c r="P342" s="357">
        <v>117</v>
      </c>
      <c r="Q342" s="357">
        <v>57720.399999999994</v>
      </c>
      <c r="R342" s="357">
        <v>31351.8</v>
      </c>
      <c r="S342" s="357">
        <f t="shared" si="10"/>
        <v>26368.599999999995</v>
      </c>
      <c r="T342" s="359">
        <f t="shared" si="11"/>
        <v>0.45683328597861411</v>
      </c>
      <c r="U342" s="357"/>
    </row>
    <row r="343" spans="1:21" x14ac:dyDescent="0.25">
      <c r="A343" s="357" t="s">
        <v>483</v>
      </c>
      <c r="B343" s="357" t="s">
        <v>1829</v>
      </c>
      <c r="C343" s="357" t="s">
        <v>1261</v>
      </c>
      <c r="D343" s="357" t="s">
        <v>1762</v>
      </c>
      <c r="E343" s="357" t="s">
        <v>1558</v>
      </c>
      <c r="F343" s="357">
        <v>4521221</v>
      </c>
      <c r="G343" s="357" t="s">
        <v>1559</v>
      </c>
      <c r="H343" s="357">
        <v>452122101</v>
      </c>
      <c r="I343" s="357" t="s">
        <v>5103</v>
      </c>
      <c r="J343" s="357">
        <v>23146140</v>
      </c>
      <c r="K343" s="357">
        <v>100</v>
      </c>
      <c r="L343" s="357" t="s">
        <v>1077</v>
      </c>
      <c r="M343" s="357" t="s">
        <v>1078</v>
      </c>
      <c r="N343" s="357" t="s">
        <v>5025</v>
      </c>
      <c r="O343" s="358">
        <v>1</v>
      </c>
      <c r="P343" s="357">
        <v>63</v>
      </c>
      <c r="Q343" s="357">
        <v>14743.6</v>
      </c>
      <c r="R343" s="357">
        <v>8064</v>
      </c>
      <c r="S343" s="357">
        <f t="shared" si="10"/>
        <v>6679.6</v>
      </c>
      <c r="T343" s="359">
        <f t="shared" si="11"/>
        <v>0.4530508152689981</v>
      </c>
      <c r="U343" s="357"/>
    </row>
    <row r="344" spans="1:21" x14ac:dyDescent="0.25">
      <c r="A344" s="357" t="s">
        <v>483</v>
      </c>
      <c r="B344" s="357" t="s">
        <v>822</v>
      </c>
      <c r="C344" s="357" t="s">
        <v>1230</v>
      </c>
      <c r="D344" s="357" t="s">
        <v>1743</v>
      </c>
      <c r="E344" s="357" t="s">
        <v>1477</v>
      </c>
      <c r="F344" s="357">
        <v>4322221</v>
      </c>
      <c r="G344" s="357" t="s">
        <v>1308</v>
      </c>
      <c r="H344" s="357">
        <v>432222103</v>
      </c>
      <c r="I344" s="357" t="s">
        <v>2247</v>
      </c>
      <c r="J344" s="357">
        <v>16678212</v>
      </c>
      <c r="K344" s="357">
        <v>63</v>
      </c>
      <c r="L344" s="357" t="s">
        <v>1077</v>
      </c>
      <c r="M344" s="357" t="s">
        <v>1078</v>
      </c>
      <c r="N344" s="357" t="s">
        <v>5025</v>
      </c>
      <c r="O344" s="358">
        <v>1</v>
      </c>
      <c r="P344" s="357">
        <v>52</v>
      </c>
      <c r="Q344" s="357">
        <v>14506.4</v>
      </c>
      <c r="R344" s="357">
        <v>12856.9</v>
      </c>
      <c r="S344" s="357">
        <f t="shared" si="10"/>
        <v>1649.5</v>
      </c>
      <c r="T344" s="359">
        <f t="shared" si="11"/>
        <v>0.1137084321402967</v>
      </c>
      <c r="U344" s="357"/>
    </row>
    <row r="345" spans="1:21" x14ac:dyDescent="0.25">
      <c r="A345" s="357" t="s">
        <v>483</v>
      </c>
      <c r="B345" s="357" t="s">
        <v>822</v>
      </c>
      <c r="C345" s="357" t="s">
        <v>1230</v>
      </c>
      <c r="D345" s="357" t="s">
        <v>1743</v>
      </c>
      <c r="E345" s="357" t="s">
        <v>1477</v>
      </c>
      <c r="F345" s="357">
        <v>4322221</v>
      </c>
      <c r="G345" s="357" t="s">
        <v>1308</v>
      </c>
      <c r="H345" s="357">
        <v>432222103</v>
      </c>
      <c r="I345" s="357" t="s">
        <v>2248</v>
      </c>
      <c r="J345" s="357">
        <v>16678214</v>
      </c>
      <c r="K345" s="357">
        <v>63</v>
      </c>
      <c r="L345" s="357" t="s">
        <v>1077</v>
      </c>
      <c r="M345" s="357" t="s">
        <v>1078</v>
      </c>
      <c r="N345" s="357" t="s">
        <v>5025</v>
      </c>
      <c r="O345" s="358">
        <v>1</v>
      </c>
      <c r="P345" s="357">
        <v>101</v>
      </c>
      <c r="Q345" s="357">
        <v>23902</v>
      </c>
      <c r="R345" s="357">
        <v>18693.54</v>
      </c>
      <c r="S345" s="357">
        <f t="shared" si="10"/>
        <v>5208.4599999999991</v>
      </c>
      <c r="T345" s="359">
        <f t="shared" si="11"/>
        <v>0.21790896159317208</v>
      </c>
      <c r="U345" s="357"/>
    </row>
    <row r="346" spans="1:21" x14ac:dyDescent="0.25">
      <c r="A346" s="357" t="s">
        <v>483</v>
      </c>
      <c r="B346" s="357" t="s">
        <v>1829</v>
      </c>
      <c r="C346" s="357" t="s">
        <v>1261</v>
      </c>
      <c r="D346" s="357" t="s">
        <v>1765</v>
      </c>
      <c r="E346" s="357" t="s">
        <v>1591</v>
      </c>
      <c r="F346" s="357">
        <v>4521524</v>
      </c>
      <c r="G346" s="357" t="s">
        <v>1592</v>
      </c>
      <c r="H346" s="357">
        <v>452152401</v>
      </c>
      <c r="I346" s="357" t="s">
        <v>5104</v>
      </c>
      <c r="J346" s="357">
        <v>23754688</v>
      </c>
      <c r="K346" s="357">
        <v>100</v>
      </c>
      <c r="L346" s="357" t="s">
        <v>1077</v>
      </c>
      <c r="M346" s="357" t="s">
        <v>1078</v>
      </c>
      <c r="N346" s="357" t="s">
        <v>5025</v>
      </c>
      <c r="O346" s="358">
        <v>1</v>
      </c>
      <c r="P346" s="357">
        <v>74</v>
      </c>
      <c r="Q346" s="357">
        <v>16235.2</v>
      </c>
      <c r="R346" s="357">
        <v>8457.2999999999993</v>
      </c>
      <c r="S346" s="357">
        <f t="shared" si="10"/>
        <v>7777.9000000000015</v>
      </c>
      <c r="T346" s="359">
        <f t="shared" si="11"/>
        <v>0.47907632797871297</v>
      </c>
      <c r="U346" s="357"/>
    </row>
    <row r="347" spans="1:21" x14ac:dyDescent="0.25">
      <c r="A347" s="357" t="s">
        <v>483</v>
      </c>
      <c r="B347" s="357" t="s">
        <v>822</v>
      </c>
      <c r="C347" s="357" t="s">
        <v>1234</v>
      </c>
      <c r="D347" s="357" t="s">
        <v>1746</v>
      </c>
      <c r="E347" s="357" t="s">
        <v>855</v>
      </c>
      <c r="F347" s="357">
        <v>4324141</v>
      </c>
      <c r="G347" s="357" t="s">
        <v>856</v>
      </c>
      <c r="H347" s="357">
        <v>432414103</v>
      </c>
      <c r="I347" s="357" t="s">
        <v>2249</v>
      </c>
      <c r="J347" s="357">
        <v>1296807</v>
      </c>
      <c r="K347" s="357">
        <v>100</v>
      </c>
      <c r="L347" s="357" t="s">
        <v>1077</v>
      </c>
      <c r="M347" s="357" t="s">
        <v>1078</v>
      </c>
      <c r="N347" s="357" t="s">
        <v>5025</v>
      </c>
      <c r="O347" s="358">
        <v>1</v>
      </c>
      <c r="P347" s="357">
        <v>61</v>
      </c>
      <c r="Q347" s="357">
        <v>22815.079999999998</v>
      </c>
      <c r="R347" s="357">
        <v>14737.039999999999</v>
      </c>
      <c r="S347" s="357">
        <f t="shared" ref="S347:S410" si="12">Q347-R347</f>
        <v>8078.0399999999991</v>
      </c>
      <c r="T347" s="359">
        <f t="shared" ref="T347:T410" si="13">S347/Q347</f>
        <v>0.35406581962456407</v>
      </c>
      <c r="U347" s="357"/>
    </row>
    <row r="348" spans="1:21" x14ac:dyDescent="0.25">
      <c r="A348" s="357" t="s">
        <v>483</v>
      </c>
      <c r="B348" s="357" t="s">
        <v>822</v>
      </c>
      <c r="C348" s="357" t="s">
        <v>1234</v>
      </c>
      <c r="D348" s="357" t="s">
        <v>1746</v>
      </c>
      <c r="E348" s="357" t="s">
        <v>1845</v>
      </c>
      <c r="F348" s="357">
        <v>4324132</v>
      </c>
      <c r="G348" s="357" t="s">
        <v>1799</v>
      </c>
      <c r="H348" s="357">
        <v>432413201</v>
      </c>
      <c r="I348" s="357" t="s">
        <v>2250</v>
      </c>
      <c r="J348" s="357">
        <v>14062909</v>
      </c>
      <c r="K348" s="357">
        <v>100</v>
      </c>
      <c r="L348" s="357" t="s">
        <v>1077</v>
      </c>
      <c r="M348" s="357" t="s">
        <v>1078</v>
      </c>
      <c r="N348" s="357" t="s">
        <v>5025</v>
      </c>
      <c r="O348" s="358">
        <v>1</v>
      </c>
      <c r="P348" s="357">
        <v>214</v>
      </c>
      <c r="Q348" s="357">
        <v>29629.599999999999</v>
      </c>
      <c r="R348" s="357">
        <v>23690.7</v>
      </c>
      <c r="S348" s="357">
        <f t="shared" si="12"/>
        <v>5938.8999999999978</v>
      </c>
      <c r="T348" s="359">
        <f t="shared" si="13"/>
        <v>0.20043807543807537</v>
      </c>
      <c r="U348" s="357"/>
    </row>
    <row r="349" spans="1:21" x14ac:dyDescent="0.25">
      <c r="A349" s="357" t="s">
        <v>483</v>
      </c>
      <c r="B349" s="357" t="s">
        <v>822</v>
      </c>
      <c r="C349" s="357" t="s">
        <v>1234</v>
      </c>
      <c r="D349" s="357" t="s">
        <v>1746</v>
      </c>
      <c r="E349" s="357" t="s">
        <v>1845</v>
      </c>
      <c r="F349" s="357">
        <v>4324132</v>
      </c>
      <c r="G349" s="357" t="s">
        <v>1846</v>
      </c>
      <c r="H349" s="357">
        <v>432413202</v>
      </c>
      <c r="I349" s="357" t="s">
        <v>2251</v>
      </c>
      <c r="J349" s="357">
        <v>16860856</v>
      </c>
      <c r="K349" s="357">
        <v>100</v>
      </c>
      <c r="L349" s="357" t="s">
        <v>1077</v>
      </c>
      <c r="M349" s="357" t="s">
        <v>1078</v>
      </c>
      <c r="N349" s="357" t="s">
        <v>5025</v>
      </c>
      <c r="O349" s="358">
        <v>1</v>
      </c>
      <c r="P349" s="357">
        <v>94</v>
      </c>
      <c r="Q349" s="357">
        <v>13004.8</v>
      </c>
      <c r="R349" s="357">
        <v>12195.6</v>
      </c>
      <c r="S349" s="357">
        <f t="shared" si="12"/>
        <v>809.19999999999891</v>
      </c>
      <c r="T349" s="359">
        <f t="shared" si="13"/>
        <v>6.2223179133858185E-2</v>
      </c>
      <c r="U349" s="357"/>
    </row>
    <row r="350" spans="1:21" x14ac:dyDescent="0.25">
      <c r="A350" s="357" t="s">
        <v>483</v>
      </c>
      <c r="B350" s="357" t="s">
        <v>822</v>
      </c>
      <c r="C350" s="357" t="s">
        <v>1234</v>
      </c>
      <c r="D350" s="357" t="s">
        <v>1746</v>
      </c>
      <c r="E350" s="357" t="s">
        <v>1845</v>
      </c>
      <c r="F350" s="357">
        <v>4324132</v>
      </c>
      <c r="G350" s="357" t="s">
        <v>1799</v>
      </c>
      <c r="H350" s="357">
        <v>432413201</v>
      </c>
      <c r="I350" s="357" t="s">
        <v>2252</v>
      </c>
      <c r="J350" s="357">
        <v>16860858</v>
      </c>
      <c r="K350" s="357">
        <v>100</v>
      </c>
      <c r="L350" s="357" t="s">
        <v>1077</v>
      </c>
      <c r="M350" s="357" t="s">
        <v>1078</v>
      </c>
      <c r="N350" s="357" t="s">
        <v>5025</v>
      </c>
      <c r="O350" s="358">
        <v>1</v>
      </c>
      <c r="P350" s="357">
        <v>224</v>
      </c>
      <c r="Q350" s="357">
        <v>30656.800000000003</v>
      </c>
      <c r="R350" s="357">
        <v>21624.9</v>
      </c>
      <c r="S350" s="357">
        <f t="shared" si="12"/>
        <v>9031.9000000000015</v>
      </c>
      <c r="T350" s="359">
        <f t="shared" si="13"/>
        <v>0.29461326687716921</v>
      </c>
      <c r="U350" s="357"/>
    </row>
    <row r="351" spans="1:21" x14ac:dyDescent="0.25">
      <c r="A351" s="357" t="s">
        <v>483</v>
      </c>
      <c r="B351" s="357" t="s">
        <v>822</v>
      </c>
      <c r="C351" s="357" t="s">
        <v>1229</v>
      </c>
      <c r="D351" s="357" t="s">
        <v>1740</v>
      </c>
      <c r="E351" s="357" t="s">
        <v>1460</v>
      </c>
      <c r="F351" s="357">
        <v>4321122</v>
      </c>
      <c r="G351" s="357" t="s">
        <v>1307</v>
      </c>
      <c r="H351" s="357">
        <v>432112203</v>
      </c>
      <c r="I351" s="357" t="s">
        <v>2253</v>
      </c>
      <c r="J351" s="357">
        <v>23754300</v>
      </c>
      <c r="K351" s="357">
        <v>250</v>
      </c>
      <c r="L351" s="357" t="s">
        <v>1077</v>
      </c>
      <c r="M351" s="357" t="s">
        <v>1078</v>
      </c>
      <c r="N351" s="357" t="s">
        <v>5025</v>
      </c>
      <c r="O351" s="358">
        <v>1</v>
      </c>
      <c r="P351" s="357">
        <v>94</v>
      </c>
      <c r="Q351" s="357">
        <v>25074.400000000001</v>
      </c>
      <c r="R351" s="357">
        <v>18960.3</v>
      </c>
      <c r="S351" s="357">
        <f t="shared" si="12"/>
        <v>6114.1000000000022</v>
      </c>
      <c r="T351" s="359">
        <f t="shared" si="13"/>
        <v>0.2438383371087644</v>
      </c>
      <c r="U351" s="357"/>
    </row>
    <row r="352" spans="1:21" x14ac:dyDescent="0.25">
      <c r="A352" s="357" t="s">
        <v>483</v>
      </c>
      <c r="B352" s="357" t="s">
        <v>1829</v>
      </c>
      <c r="C352" s="357" t="s">
        <v>1261</v>
      </c>
      <c r="D352" s="357" t="s">
        <v>1761</v>
      </c>
      <c r="E352" s="357" t="s">
        <v>1554</v>
      </c>
      <c r="F352" s="357">
        <v>4521132</v>
      </c>
      <c r="G352" s="357" t="s">
        <v>824</v>
      </c>
      <c r="H352" s="357">
        <v>452113203</v>
      </c>
      <c r="I352" s="357" t="s">
        <v>5105</v>
      </c>
      <c r="J352" s="357">
        <v>7832843</v>
      </c>
      <c r="K352" s="357">
        <v>100</v>
      </c>
      <c r="L352" s="357" t="s">
        <v>1077</v>
      </c>
      <c r="M352" s="357" t="s">
        <v>1078</v>
      </c>
      <c r="N352" s="357" t="s">
        <v>5025</v>
      </c>
      <c r="O352" s="358">
        <v>1</v>
      </c>
      <c r="P352" s="357">
        <v>84</v>
      </c>
      <c r="Q352" s="357">
        <v>34072.400000000001</v>
      </c>
      <c r="R352" s="357">
        <v>18417.599999999999</v>
      </c>
      <c r="S352" s="357">
        <f t="shared" si="12"/>
        <v>15654.800000000003</v>
      </c>
      <c r="T352" s="359">
        <f t="shared" si="13"/>
        <v>0.45945692114438674</v>
      </c>
      <c r="U352" s="357"/>
    </row>
    <row r="353" spans="1:21" x14ac:dyDescent="0.25">
      <c r="A353" s="357" t="s">
        <v>483</v>
      </c>
      <c r="B353" s="357" t="s">
        <v>822</v>
      </c>
      <c r="C353" s="357" t="s">
        <v>1234</v>
      </c>
      <c r="D353" s="357" t="s">
        <v>1747</v>
      </c>
      <c r="E353" s="357" t="s">
        <v>1489</v>
      </c>
      <c r="F353" s="357">
        <v>4324211</v>
      </c>
      <c r="G353" s="357" t="s">
        <v>852</v>
      </c>
      <c r="H353" s="357">
        <v>432421103</v>
      </c>
      <c r="I353" s="357" t="s">
        <v>2254</v>
      </c>
      <c r="J353" s="357">
        <v>2489254</v>
      </c>
      <c r="K353" s="357">
        <v>100</v>
      </c>
      <c r="L353" s="357" t="s">
        <v>1077</v>
      </c>
      <c r="M353" s="357" t="s">
        <v>1078</v>
      </c>
      <c r="N353" s="357" t="s">
        <v>5025</v>
      </c>
      <c r="O353" s="358">
        <v>1</v>
      </c>
      <c r="P353" s="357">
        <v>89</v>
      </c>
      <c r="Q353" s="357">
        <v>13888.800000000001</v>
      </c>
      <c r="R353" s="357">
        <v>10697.7</v>
      </c>
      <c r="S353" s="357">
        <f t="shared" si="12"/>
        <v>3191.1000000000004</v>
      </c>
      <c r="T353" s="359">
        <f t="shared" si="13"/>
        <v>0.22976067046829102</v>
      </c>
      <c r="U353" s="357"/>
    </row>
    <row r="354" spans="1:21" x14ac:dyDescent="0.25">
      <c r="A354" s="357" t="s">
        <v>483</v>
      </c>
      <c r="B354" s="357" t="s">
        <v>822</v>
      </c>
      <c r="C354" s="357" t="s">
        <v>1234</v>
      </c>
      <c r="D354" s="357" t="s">
        <v>1747</v>
      </c>
      <c r="E354" s="357" t="s">
        <v>854</v>
      </c>
      <c r="F354" s="357">
        <v>4324234</v>
      </c>
      <c r="G354" s="357" t="s">
        <v>1089</v>
      </c>
      <c r="H354" s="357">
        <v>432423402</v>
      </c>
      <c r="I354" s="357" t="s">
        <v>2255</v>
      </c>
      <c r="J354" s="357">
        <v>400281</v>
      </c>
      <c r="K354" s="357">
        <v>100</v>
      </c>
      <c r="L354" s="357" t="s">
        <v>1077</v>
      </c>
      <c r="M354" s="357" t="s">
        <v>1078</v>
      </c>
      <c r="N354" s="357" t="s">
        <v>5025</v>
      </c>
      <c r="O354" s="358">
        <v>1</v>
      </c>
      <c r="P354" s="357">
        <v>117</v>
      </c>
      <c r="Q354" s="357">
        <v>22376.799999999999</v>
      </c>
      <c r="R354" s="357">
        <v>14079.9</v>
      </c>
      <c r="S354" s="357">
        <f t="shared" si="12"/>
        <v>8296.9</v>
      </c>
      <c r="T354" s="359">
        <f t="shared" si="13"/>
        <v>0.37078134496442744</v>
      </c>
      <c r="U354" s="357"/>
    </row>
    <row r="355" spans="1:21" x14ac:dyDescent="0.25">
      <c r="A355" s="357" t="s">
        <v>483</v>
      </c>
      <c r="B355" s="357" t="s">
        <v>822</v>
      </c>
      <c r="C355" s="357" t="s">
        <v>1234</v>
      </c>
      <c r="D355" s="357" t="s">
        <v>1747</v>
      </c>
      <c r="E355" s="357" t="s">
        <v>1490</v>
      </c>
      <c r="F355" s="357">
        <v>4324215</v>
      </c>
      <c r="G355" s="357" t="s">
        <v>851</v>
      </c>
      <c r="H355" s="357">
        <v>432421504</v>
      </c>
      <c r="I355" s="357" t="s">
        <v>2256</v>
      </c>
      <c r="J355" s="357">
        <v>6951462</v>
      </c>
      <c r="K355" s="357">
        <v>100</v>
      </c>
      <c r="L355" s="357" t="s">
        <v>1077</v>
      </c>
      <c r="M355" s="357" t="s">
        <v>1078</v>
      </c>
      <c r="N355" s="357" t="s">
        <v>5025</v>
      </c>
      <c r="O355" s="358">
        <v>1</v>
      </c>
      <c r="P355" s="357">
        <v>65</v>
      </c>
      <c r="Q355" s="357">
        <v>16611.2</v>
      </c>
      <c r="R355" s="357">
        <v>13500.6</v>
      </c>
      <c r="S355" s="357">
        <f t="shared" si="12"/>
        <v>3110.6000000000004</v>
      </c>
      <c r="T355" s="359">
        <f t="shared" si="13"/>
        <v>0.18725919861298401</v>
      </c>
      <c r="U355" s="357"/>
    </row>
    <row r="356" spans="1:21" x14ac:dyDescent="0.25">
      <c r="A356" s="357" t="s">
        <v>483</v>
      </c>
      <c r="B356" s="357" t="s">
        <v>822</v>
      </c>
      <c r="C356" s="357" t="s">
        <v>1234</v>
      </c>
      <c r="D356" s="357" t="s">
        <v>1746</v>
      </c>
      <c r="E356" s="357" t="s">
        <v>1488</v>
      </c>
      <c r="F356" s="357">
        <v>4324123</v>
      </c>
      <c r="G356" s="357" t="s">
        <v>859</v>
      </c>
      <c r="H356" s="357">
        <v>432412303</v>
      </c>
      <c r="I356" s="357" t="s">
        <v>2257</v>
      </c>
      <c r="J356" s="357">
        <v>1190288</v>
      </c>
      <c r="K356" s="357">
        <v>100</v>
      </c>
      <c r="L356" s="357" t="s">
        <v>1077</v>
      </c>
      <c r="M356" s="357" t="s">
        <v>1078</v>
      </c>
      <c r="N356" s="357" t="s">
        <v>5025</v>
      </c>
      <c r="O356" s="358">
        <v>1</v>
      </c>
      <c r="P356" s="357">
        <v>53</v>
      </c>
      <c r="Q356" s="357">
        <v>39465.599999999999</v>
      </c>
      <c r="R356" s="357">
        <v>23325.81</v>
      </c>
      <c r="S356" s="357">
        <f t="shared" si="12"/>
        <v>16139.789999999997</v>
      </c>
      <c r="T356" s="359">
        <f t="shared" si="13"/>
        <v>0.40895843468742393</v>
      </c>
      <c r="U356" s="357"/>
    </row>
    <row r="357" spans="1:21" x14ac:dyDescent="0.25">
      <c r="A357" s="357" t="s">
        <v>483</v>
      </c>
      <c r="B357" s="357" t="s">
        <v>822</v>
      </c>
      <c r="C357" s="357" t="s">
        <v>1229</v>
      </c>
      <c r="D357" s="357" t="s">
        <v>1741</v>
      </c>
      <c r="E357" s="357" t="s">
        <v>1469</v>
      </c>
      <c r="F357" s="357">
        <v>4321232</v>
      </c>
      <c r="G357" s="357" t="s">
        <v>832</v>
      </c>
      <c r="H357" s="357">
        <v>432123206</v>
      </c>
      <c r="I357" s="357" t="s">
        <v>2258</v>
      </c>
      <c r="J357" s="357">
        <v>9894472</v>
      </c>
      <c r="K357" s="357">
        <v>100</v>
      </c>
      <c r="L357" s="357" t="s">
        <v>1077</v>
      </c>
      <c r="M357" s="357" t="s">
        <v>1078</v>
      </c>
      <c r="N357" s="357" t="s">
        <v>5025</v>
      </c>
      <c r="O357" s="358">
        <v>1</v>
      </c>
      <c r="P357" s="357">
        <v>48</v>
      </c>
      <c r="Q357" s="357">
        <v>27913.599999999999</v>
      </c>
      <c r="R357" s="357">
        <v>18397.11</v>
      </c>
      <c r="S357" s="357">
        <f t="shared" si="12"/>
        <v>9516.489999999998</v>
      </c>
      <c r="T357" s="359">
        <f t="shared" si="13"/>
        <v>0.34092664507623516</v>
      </c>
      <c r="U357" s="357"/>
    </row>
    <row r="358" spans="1:21" x14ac:dyDescent="0.25">
      <c r="A358" s="357" t="s">
        <v>483</v>
      </c>
      <c r="B358" s="357" t="s">
        <v>822</v>
      </c>
      <c r="C358" s="357" t="s">
        <v>1234</v>
      </c>
      <c r="D358" s="357" t="s">
        <v>1747</v>
      </c>
      <c r="E358" s="357" t="s">
        <v>1490</v>
      </c>
      <c r="F358" s="357">
        <v>4324215</v>
      </c>
      <c r="G358" s="357" t="s">
        <v>851</v>
      </c>
      <c r="H358" s="357">
        <v>432421504</v>
      </c>
      <c r="I358" s="357" t="s">
        <v>2259</v>
      </c>
      <c r="J358" s="357">
        <v>9894546</v>
      </c>
      <c r="K358" s="357">
        <v>100</v>
      </c>
      <c r="L358" s="357" t="s">
        <v>1077</v>
      </c>
      <c r="M358" s="357" t="s">
        <v>1078</v>
      </c>
      <c r="N358" s="357" t="s">
        <v>5025</v>
      </c>
      <c r="O358" s="358">
        <v>1</v>
      </c>
      <c r="P358" s="357">
        <v>86</v>
      </c>
      <c r="Q358" s="357">
        <v>67733.599999999991</v>
      </c>
      <c r="R358" s="357">
        <v>45661.72</v>
      </c>
      <c r="S358" s="357">
        <f t="shared" si="12"/>
        <v>22071.87999999999</v>
      </c>
      <c r="T358" s="359">
        <f t="shared" si="13"/>
        <v>0.32586308715320006</v>
      </c>
      <c r="U358" s="357"/>
    </row>
    <row r="359" spans="1:21" x14ac:dyDescent="0.25">
      <c r="A359" s="357" t="s">
        <v>483</v>
      </c>
      <c r="B359" s="357" t="s">
        <v>972</v>
      </c>
      <c r="C359" s="357" t="s">
        <v>1268</v>
      </c>
      <c r="D359" s="357" t="s">
        <v>1772</v>
      </c>
      <c r="E359" s="357" t="s">
        <v>1633</v>
      </c>
      <c r="F359" s="357" t="s">
        <v>5027</v>
      </c>
      <c r="G359" s="357" t="s">
        <v>1915</v>
      </c>
      <c r="H359" s="357" t="s">
        <v>1914</v>
      </c>
      <c r="I359" s="357" t="s">
        <v>5106</v>
      </c>
      <c r="J359" s="357">
        <v>14062920</v>
      </c>
      <c r="K359" s="357">
        <v>100</v>
      </c>
      <c r="L359" s="357" t="s">
        <v>1077</v>
      </c>
      <c r="M359" s="357" t="s">
        <v>1078</v>
      </c>
      <c r="N359" s="357" t="s">
        <v>5025</v>
      </c>
      <c r="O359" s="358">
        <v>1</v>
      </c>
      <c r="P359" s="357">
        <v>67</v>
      </c>
      <c r="Q359" s="357">
        <v>27657.199999999997</v>
      </c>
      <c r="R359" s="357">
        <v>14718.6</v>
      </c>
      <c r="S359" s="357">
        <f t="shared" si="12"/>
        <v>12938.599999999997</v>
      </c>
      <c r="T359" s="359">
        <f t="shared" si="13"/>
        <v>0.46782031442083788</v>
      </c>
      <c r="U359" s="357"/>
    </row>
    <row r="360" spans="1:21" x14ac:dyDescent="0.25">
      <c r="A360" s="357" t="s">
        <v>483</v>
      </c>
      <c r="B360" s="357" t="s">
        <v>822</v>
      </c>
      <c r="C360" s="357" t="s">
        <v>1229</v>
      </c>
      <c r="D360" s="357" t="s">
        <v>1741</v>
      </c>
      <c r="E360" s="357" t="s">
        <v>1469</v>
      </c>
      <c r="F360" s="357">
        <v>4321232</v>
      </c>
      <c r="G360" s="357" t="s">
        <v>832</v>
      </c>
      <c r="H360" s="357">
        <v>432123206</v>
      </c>
      <c r="I360" s="357" t="s">
        <v>2260</v>
      </c>
      <c r="J360" s="357">
        <v>9894686</v>
      </c>
      <c r="K360" s="357">
        <v>100</v>
      </c>
      <c r="L360" s="357" t="s">
        <v>1077</v>
      </c>
      <c r="M360" s="357" t="s">
        <v>1078</v>
      </c>
      <c r="N360" s="357" t="s">
        <v>5025</v>
      </c>
      <c r="O360" s="358">
        <v>1</v>
      </c>
      <c r="P360" s="357">
        <v>106</v>
      </c>
      <c r="Q360" s="357">
        <v>38316</v>
      </c>
      <c r="R360" s="357">
        <v>35732.5</v>
      </c>
      <c r="S360" s="357">
        <f t="shared" si="12"/>
        <v>2583.5</v>
      </c>
      <c r="T360" s="359">
        <f t="shared" si="13"/>
        <v>6.7426140515711455E-2</v>
      </c>
      <c r="U360" s="357"/>
    </row>
    <row r="361" spans="1:21" x14ac:dyDescent="0.25">
      <c r="A361" s="357" t="s">
        <v>483</v>
      </c>
      <c r="B361" s="357" t="s">
        <v>822</v>
      </c>
      <c r="C361" s="357" t="s">
        <v>1229</v>
      </c>
      <c r="D361" s="357" t="s">
        <v>1741</v>
      </c>
      <c r="E361" s="357" t="s">
        <v>1469</v>
      </c>
      <c r="F361" s="357">
        <v>4321232</v>
      </c>
      <c r="G361" s="357" t="s">
        <v>832</v>
      </c>
      <c r="H361" s="357">
        <v>432123206</v>
      </c>
      <c r="I361" s="357" t="s">
        <v>2261</v>
      </c>
      <c r="J361" s="357">
        <v>9894784</v>
      </c>
      <c r="K361" s="357">
        <v>100</v>
      </c>
      <c r="L361" s="357" t="s">
        <v>1077</v>
      </c>
      <c r="M361" s="357" t="s">
        <v>1078</v>
      </c>
      <c r="N361" s="357" t="s">
        <v>5025</v>
      </c>
      <c r="O361" s="358">
        <v>1</v>
      </c>
      <c r="P361" s="357">
        <v>103</v>
      </c>
      <c r="Q361" s="357">
        <v>56017.200000000004</v>
      </c>
      <c r="R361" s="357">
        <v>44901.22</v>
      </c>
      <c r="S361" s="357">
        <f t="shared" si="12"/>
        <v>11115.980000000003</v>
      </c>
      <c r="T361" s="359">
        <f t="shared" si="13"/>
        <v>0.19843869382975232</v>
      </c>
      <c r="U361" s="357"/>
    </row>
    <row r="362" spans="1:21" x14ac:dyDescent="0.25">
      <c r="A362" s="357" t="s">
        <v>483</v>
      </c>
      <c r="B362" s="357" t="s">
        <v>972</v>
      </c>
      <c r="C362" s="357" t="s">
        <v>1268</v>
      </c>
      <c r="D362" s="357" t="s">
        <v>1772</v>
      </c>
      <c r="E362" s="357" t="s">
        <v>1629</v>
      </c>
      <c r="F362" s="357">
        <v>4611127</v>
      </c>
      <c r="G362" s="357" t="s">
        <v>988</v>
      </c>
      <c r="H362" s="357">
        <v>461112701</v>
      </c>
      <c r="I362" s="357" t="s">
        <v>5107</v>
      </c>
      <c r="J362" s="357">
        <v>16853937</v>
      </c>
      <c r="K362" s="357">
        <v>250</v>
      </c>
      <c r="L362" s="357" t="s">
        <v>1077</v>
      </c>
      <c r="M362" s="357" t="s">
        <v>1078</v>
      </c>
      <c r="N362" s="357" t="s">
        <v>5025</v>
      </c>
      <c r="O362" s="358">
        <v>1</v>
      </c>
      <c r="P362" s="357">
        <v>137</v>
      </c>
      <c r="Q362" s="357">
        <v>60988</v>
      </c>
      <c r="R362" s="357">
        <v>32328</v>
      </c>
      <c r="S362" s="357">
        <f t="shared" si="12"/>
        <v>28660</v>
      </c>
      <c r="T362" s="359">
        <f t="shared" si="13"/>
        <v>0.46992851052666096</v>
      </c>
      <c r="U362" s="357"/>
    </row>
    <row r="363" spans="1:21" x14ac:dyDescent="0.25">
      <c r="A363" s="357" t="s">
        <v>483</v>
      </c>
      <c r="B363" s="357" t="s">
        <v>822</v>
      </c>
      <c r="C363" s="357" t="s">
        <v>1247</v>
      </c>
      <c r="D363" s="357" t="s">
        <v>1753</v>
      </c>
      <c r="E363" s="357" t="s">
        <v>1514</v>
      </c>
      <c r="F363" s="357">
        <v>4421132</v>
      </c>
      <c r="G363" s="357" t="s">
        <v>1248</v>
      </c>
      <c r="H363" s="357">
        <v>442113202</v>
      </c>
      <c r="I363" s="357" t="s">
        <v>2262</v>
      </c>
      <c r="J363" s="357">
        <v>11072053</v>
      </c>
      <c r="K363" s="357">
        <v>100</v>
      </c>
      <c r="L363" s="357" t="s">
        <v>1077</v>
      </c>
      <c r="M363" s="357" t="s">
        <v>1078</v>
      </c>
      <c r="N363" s="357" t="s">
        <v>5025</v>
      </c>
      <c r="O363" s="358">
        <v>1</v>
      </c>
      <c r="P363" s="357">
        <v>84</v>
      </c>
      <c r="Q363" s="357">
        <v>27904.400000000001</v>
      </c>
      <c r="R363" s="357">
        <v>23191.559999999998</v>
      </c>
      <c r="S363" s="357">
        <f t="shared" si="12"/>
        <v>4712.8400000000038</v>
      </c>
      <c r="T363" s="359">
        <f t="shared" si="13"/>
        <v>0.16889236106133812</v>
      </c>
      <c r="U363" s="357"/>
    </row>
    <row r="364" spans="1:21" x14ac:dyDescent="0.25">
      <c r="A364" s="357" t="s">
        <v>483</v>
      </c>
      <c r="B364" s="357" t="s">
        <v>972</v>
      </c>
      <c r="C364" s="357" t="s">
        <v>1268</v>
      </c>
      <c r="D364" s="357" t="s">
        <v>1772</v>
      </c>
      <c r="E364" s="357" t="s">
        <v>1626</v>
      </c>
      <c r="F364" s="357">
        <v>4611112</v>
      </c>
      <c r="G364" s="357" t="s">
        <v>1158</v>
      </c>
      <c r="H364" s="357">
        <v>461111201</v>
      </c>
      <c r="I364" s="357" t="s">
        <v>5108</v>
      </c>
      <c r="J364" s="357">
        <v>21618998</v>
      </c>
      <c r="K364" s="357">
        <v>100</v>
      </c>
      <c r="L364" s="357" t="s">
        <v>1077</v>
      </c>
      <c r="M364" s="357" t="s">
        <v>1078</v>
      </c>
      <c r="N364" s="357" t="s">
        <v>5025</v>
      </c>
      <c r="O364" s="358">
        <v>1</v>
      </c>
      <c r="P364" s="357">
        <v>116</v>
      </c>
      <c r="Q364" s="357">
        <v>65106.52</v>
      </c>
      <c r="R364" s="357">
        <v>33647.699999999997</v>
      </c>
      <c r="S364" s="357">
        <f t="shared" si="12"/>
        <v>31458.82</v>
      </c>
      <c r="T364" s="359">
        <f t="shared" si="13"/>
        <v>0.48319000923409822</v>
      </c>
      <c r="U364" s="357"/>
    </row>
    <row r="365" spans="1:21" x14ac:dyDescent="0.25">
      <c r="A365" s="357" t="s">
        <v>483</v>
      </c>
      <c r="B365" s="357" t="s">
        <v>972</v>
      </c>
      <c r="C365" s="357" t="s">
        <v>1268</v>
      </c>
      <c r="D365" s="357" t="s">
        <v>1773</v>
      </c>
      <c r="E365" s="357" t="s">
        <v>1637</v>
      </c>
      <c r="F365" s="357">
        <v>4611223</v>
      </c>
      <c r="G365" s="357" t="s">
        <v>979</v>
      </c>
      <c r="H365" s="357">
        <v>461122301</v>
      </c>
      <c r="I365" s="357" t="s">
        <v>5109</v>
      </c>
      <c r="J365" s="357">
        <v>23146155</v>
      </c>
      <c r="K365" s="357">
        <v>100</v>
      </c>
      <c r="L365" s="357" t="s">
        <v>1077</v>
      </c>
      <c r="M365" s="357" t="s">
        <v>1078</v>
      </c>
      <c r="N365" s="357" t="s">
        <v>5025</v>
      </c>
      <c r="O365" s="358">
        <v>1</v>
      </c>
      <c r="P365" s="357">
        <v>92</v>
      </c>
      <c r="Q365" s="357">
        <v>26544.000000000004</v>
      </c>
      <c r="R365" s="357">
        <v>14444.4</v>
      </c>
      <c r="S365" s="357">
        <f t="shared" si="12"/>
        <v>12099.600000000004</v>
      </c>
      <c r="T365" s="359">
        <f t="shared" si="13"/>
        <v>0.45583182640144676</v>
      </c>
      <c r="U365" s="357"/>
    </row>
    <row r="366" spans="1:21" x14ac:dyDescent="0.25">
      <c r="A366" s="357" t="s">
        <v>483</v>
      </c>
      <c r="B366" s="357" t="s">
        <v>822</v>
      </c>
      <c r="C366" s="357" t="s">
        <v>1234</v>
      </c>
      <c r="D366" s="357" t="s">
        <v>1747</v>
      </c>
      <c r="E366" s="357" t="s">
        <v>1490</v>
      </c>
      <c r="F366" s="357">
        <v>4324215</v>
      </c>
      <c r="G366" s="357" t="s">
        <v>1087</v>
      </c>
      <c r="H366" s="357">
        <v>432421503</v>
      </c>
      <c r="I366" s="357" t="s">
        <v>2263</v>
      </c>
      <c r="J366" s="357">
        <v>11072135</v>
      </c>
      <c r="K366" s="357">
        <v>500</v>
      </c>
      <c r="L366" s="357" t="s">
        <v>1077</v>
      </c>
      <c r="M366" s="357" t="s">
        <v>1078</v>
      </c>
      <c r="N366" s="357" t="s">
        <v>5025</v>
      </c>
      <c r="O366" s="358">
        <v>1</v>
      </c>
      <c r="P366" s="357">
        <v>97</v>
      </c>
      <c r="Q366" s="357">
        <v>41054.400000000001</v>
      </c>
      <c r="R366" s="357">
        <v>24065.55</v>
      </c>
      <c r="S366" s="357">
        <f t="shared" si="12"/>
        <v>16988.850000000002</v>
      </c>
      <c r="T366" s="359">
        <f t="shared" si="13"/>
        <v>0.41381313574184503</v>
      </c>
      <c r="U366" s="357"/>
    </row>
    <row r="367" spans="1:21" x14ac:dyDescent="0.25">
      <c r="A367" s="357" t="s">
        <v>483</v>
      </c>
      <c r="B367" s="357" t="s">
        <v>822</v>
      </c>
      <c r="C367" s="357" t="s">
        <v>1247</v>
      </c>
      <c r="D367" s="357" t="s">
        <v>1753</v>
      </c>
      <c r="E367" s="357" t="s">
        <v>1514</v>
      </c>
      <c r="F367" s="357">
        <v>4421132</v>
      </c>
      <c r="G367" s="357" t="s">
        <v>1248</v>
      </c>
      <c r="H367" s="357">
        <v>442113202</v>
      </c>
      <c r="I367" s="357" t="s">
        <v>2264</v>
      </c>
      <c r="J367" s="357">
        <v>11072191</v>
      </c>
      <c r="K367" s="357">
        <v>100</v>
      </c>
      <c r="L367" s="357" t="s">
        <v>1077</v>
      </c>
      <c r="M367" s="357" t="s">
        <v>1078</v>
      </c>
      <c r="N367" s="357" t="s">
        <v>5025</v>
      </c>
      <c r="O367" s="358">
        <v>1</v>
      </c>
      <c r="P367" s="357">
        <v>97</v>
      </c>
      <c r="Q367" s="357">
        <v>36072.399999999994</v>
      </c>
      <c r="R367" s="357">
        <v>30651.09</v>
      </c>
      <c r="S367" s="357">
        <f t="shared" si="12"/>
        <v>5421.309999999994</v>
      </c>
      <c r="T367" s="359">
        <f t="shared" si="13"/>
        <v>0.15028969516860521</v>
      </c>
      <c r="U367" s="357"/>
    </row>
    <row r="368" spans="1:21" x14ac:dyDescent="0.25">
      <c r="A368" s="357" t="s">
        <v>483</v>
      </c>
      <c r="B368" s="357" t="s">
        <v>822</v>
      </c>
      <c r="C368" s="357" t="s">
        <v>1234</v>
      </c>
      <c r="D368" s="357" t="s">
        <v>1746</v>
      </c>
      <c r="E368" s="357" t="s">
        <v>862</v>
      </c>
      <c r="F368" s="357">
        <v>4324115</v>
      </c>
      <c r="G368" s="357" t="s">
        <v>863</v>
      </c>
      <c r="H368" s="357">
        <v>432411504</v>
      </c>
      <c r="I368" s="357" t="s">
        <v>2265</v>
      </c>
      <c r="J368" s="357">
        <v>11665542</v>
      </c>
      <c r="K368" s="357">
        <v>100</v>
      </c>
      <c r="L368" s="357" t="s">
        <v>1077</v>
      </c>
      <c r="M368" s="357" t="s">
        <v>1078</v>
      </c>
      <c r="N368" s="357" t="s">
        <v>5025</v>
      </c>
      <c r="O368" s="358">
        <v>1</v>
      </c>
      <c r="P368" s="357">
        <v>57</v>
      </c>
      <c r="Q368" s="357">
        <v>17061.599999999999</v>
      </c>
      <c r="R368" s="357">
        <v>15101.36</v>
      </c>
      <c r="S368" s="357">
        <f t="shared" si="12"/>
        <v>1960.239999999998</v>
      </c>
      <c r="T368" s="359">
        <f t="shared" si="13"/>
        <v>0.11489192103905836</v>
      </c>
      <c r="U368" s="357"/>
    </row>
    <row r="369" spans="1:21" x14ac:dyDescent="0.25">
      <c r="A369" s="357" t="s">
        <v>483</v>
      </c>
      <c r="B369" s="357" t="s">
        <v>822</v>
      </c>
      <c r="C369" s="357" t="s">
        <v>1234</v>
      </c>
      <c r="D369" s="357" t="s">
        <v>1746</v>
      </c>
      <c r="E369" s="357" t="s">
        <v>862</v>
      </c>
      <c r="F369" s="357">
        <v>4324115</v>
      </c>
      <c r="G369" s="357" t="s">
        <v>863</v>
      </c>
      <c r="H369" s="357">
        <v>432411504</v>
      </c>
      <c r="I369" s="357" t="s">
        <v>2266</v>
      </c>
      <c r="J369" s="357">
        <v>11665548</v>
      </c>
      <c r="K369" s="357">
        <v>100</v>
      </c>
      <c r="L369" s="357" t="s">
        <v>1077</v>
      </c>
      <c r="M369" s="357" t="s">
        <v>1078</v>
      </c>
      <c r="N369" s="357" t="s">
        <v>5025</v>
      </c>
      <c r="O369" s="358">
        <v>1</v>
      </c>
      <c r="P369" s="357">
        <v>33</v>
      </c>
      <c r="Q369" s="357">
        <v>8608.7999999999993</v>
      </c>
      <c r="R369" s="357">
        <v>7664.4400000000005</v>
      </c>
      <c r="S369" s="357">
        <f t="shared" si="12"/>
        <v>944.35999999999876</v>
      </c>
      <c r="T369" s="359">
        <f t="shared" si="13"/>
        <v>0.10969705417712095</v>
      </c>
      <c r="U369" s="357"/>
    </row>
    <row r="370" spans="1:21" x14ac:dyDescent="0.25">
      <c r="A370" s="357" t="s">
        <v>483</v>
      </c>
      <c r="B370" s="357" t="s">
        <v>822</v>
      </c>
      <c r="C370" s="357" t="s">
        <v>1234</v>
      </c>
      <c r="D370" s="357" t="s">
        <v>1746</v>
      </c>
      <c r="E370" s="357" t="s">
        <v>862</v>
      </c>
      <c r="F370" s="357">
        <v>4324115</v>
      </c>
      <c r="G370" s="357" t="s">
        <v>863</v>
      </c>
      <c r="H370" s="357">
        <v>432411504</v>
      </c>
      <c r="I370" s="357" t="s">
        <v>2267</v>
      </c>
      <c r="J370" s="357">
        <v>11665556</v>
      </c>
      <c r="K370" s="357">
        <v>100</v>
      </c>
      <c r="L370" s="357" t="s">
        <v>1077</v>
      </c>
      <c r="M370" s="357" t="s">
        <v>1078</v>
      </c>
      <c r="N370" s="357" t="s">
        <v>5025</v>
      </c>
      <c r="O370" s="358">
        <v>1</v>
      </c>
      <c r="P370" s="357">
        <v>153</v>
      </c>
      <c r="Q370" s="357">
        <v>60586</v>
      </c>
      <c r="R370" s="357">
        <v>44243.31</v>
      </c>
      <c r="S370" s="357">
        <f t="shared" si="12"/>
        <v>16342.690000000002</v>
      </c>
      <c r="T370" s="359">
        <f t="shared" si="13"/>
        <v>0.26974367015482126</v>
      </c>
      <c r="U370" s="357"/>
    </row>
    <row r="371" spans="1:21" x14ac:dyDescent="0.25">
      <c r="A371" s="357" t="s">
        <v>483</v>
      </c>
      <c r="B371" s="357" t="s">
        <v>822</v>
      </c>
      <c r="C371" s="357" t="s">
        <v>1234</v>
      </c>
      <c r="D371" s="357" t="s">
        <v>1746</v>
      </c>
      <c r="E371" s="357" t="s">
        <v>862</v>
      </c>
      <c r="F371" s="357">
        <v>4324115</v>
      </c>
      <c r="G371" s="357" t="s">
        <v>863</v>
      </c>
      <c r="H371" s="357">
        <v>432411504</v>
      </c>
      <c r="I371" s="357" t="s">
        <v>2268</v>
      </c>
      <c r="J371" s="357">
        <v>11665576</v>
      </c>
      <c r="K371" s="357">
        <v>100</v>
      </c>
      <c r="L371" s="357" t="s">
        <v>1077</v>
      </c>
      <c r="M371" s="357" t="s">
        <v>1078</v>
      </c>
      <c r="N371" s="357" t="s">
        <v>5025</v>
      </c>
      <c r="O371" s="358">
        <v>1</v>
      </c>
      <c r="P371" s="357">
        <v>112</v>
      </c>
      <c r="Q371" s="357">
        <v>38496.400000000001</v>
      </c>
      <c r="R371" s="357">
        <v>31553.64</v>
      </c>
      <c r="S371" s="357">
        <f t="shared" si="12"/>
        <v>6942.760000000002</v>
      </c>
      <c r="T371" s="359">
        <f t="shared" si="13"/>
        <v>0.18034829230785221</v>
      </c>
      <c r="U371" s="357"/>
    </row>
    <row r="372" spans="1:21" x14ac:dyDescent="0.25">
      <c r="A372" s="357" t="s">
        <v>483</v>
      </c>
      <c r="B372" s="357" t="s">
        <v>972</v>
      </c>
      <c r="C372" s="357" t="s">
        <v>1269</v>
      </c>
      <c r="D372" s="357" t="s">
        <v>1776</v>
      </c>
      <c r="E372" s="357" t="s">
        <v>1645</v>
      </c>
      <c r="F372" s="357">
        <v>4612224</v>
      </c>
      <c r="G372" s="357" t="s">
        <v>1004</v>
      </c>
      <c r="H372" s="357">
        <v>461222401</v>
      </c>
      <c r="I372" s="357" t="s">
        <v>5110</v>
      </c>
      <c r="J372" s="357">
        <v>400715</v>
      </c>
      <c r="K372" s="357">
        <v>100</v>
      </c>
      <c r="L372" s="357" t="s">
        <v>1077</v>
      </c>
      <c r="M372" s="357" t="s">
        <v>1078</v>
      </c>
      <c r="N372" s="357" t="s">
        <v>5025</v>
      </c>
      <c r="O372" s="358">
        <v>1</v>
      </c>
      <c r="P372" s="357">
        <v>54</v>
      </c>
      <c r="Q372" s="357">
        <v>15043.2</v>
      </c>
      <c r="R372" s="357">
        <v>8031.9</v>
      </c>
      <c r="S372" s="357">
        <f t="shared" si="12"/>
        <v>7011.3000000000011</v>
      </c>
      <c r="T372" s="359">
        <f t="shared" si="13"/>
        <v>0.46607769623484369</v>
      </c>
      <c r="U372" s="357"/>
    </row>
    <row r="373" spans="1:21" x14ac:dyDescent="0.25">
      <c r="A373" s="357" t="s">
        <v>483</v>
      </c>
      <c r="B373" s="357" t="s">
        <v>822</v>
      </c>
      <c r="C373" s="357" t="s">
        <v>1234</v>
      </c>
      <c r="D373" s="357" t="s">
        <v>1746</v>
      </c>
      <c r="E373" s="357" t="s">
        <v>862</v>
      </c>
      <c r="F373" s="357">
        <v>4324115</v>
      </c>
      <c r="G373" s="357" t="s">
        <v>863</v>
      </c>
      <c r="H373" s="357">
        <v>432411504</v>
      </c>
      <c r="I373" s="357" t="s">
        <v>2269</v>
      </c>
      <c r="J373" s="357">
        <v>11665578</v>
      </c>
      <c r="K373" s="357">
        <v>100</v>
      </c>
      <c r="L373" s="357" t="s">
        <v>1077</v>
      </c>
      <c r="M373" s="357" t="s">
        <v>1078</v>
      </c>
      <c r="N373" s="357" t="s">
        <v>5025</v>
      </c>
      <c r="O373" s="358">
        <v>1</v>
      </c>
      <c r="P373" s="357">
        <v>42</v>
      </c>
      <c r="Q373" s="357">
        <v>16771.2</v>
      </c>
      <c r="R373" s="357">
        <v>11278.32</v>
      </c>
      <c r="S373" s="357">
        <f t="shared" si="12"/>
        <v>5492.880000000001</v>
      </c>
      <c r="T373" s="359">
        <f t="shared" si="13"/>
        <v>0.32751860331997718</v>
      </c>
      <c r="U373" s="357"/>
    </row>
    <row r="374" spans="1:21" x14ac:dyDescent="0.25">
      <c r="A374" s="357" t="s">
        <v>483</v>
      </c>
      <c r="B374" s="357" t="s">
        <v>822</v>
      </c>
      <c r="C374" s="357" t="s">
        <v>1234</v>
      </c>
      <c r="D374" s="357" t="s">
        <v>1746</v>
      </c>
      <c r="E374" s="357" t="s">
        <v>862</v>
      </c>
      <c r="F374" s="357">
        <v>4324115</v>
      </c>
      <c r="G374" s="357" t="s">
        <v>863</v>
      </c>
      <c r="H374" s="357">
        <v>432411504</v>
      </c>
      <c r="I374" s="357" t="s">
        <v>2270</v>
      </c>
      <c r="J374" s="357">
        <v>11665584</v>
      </c>
      <c r="K374" s="357">
        <v>100</v>
      </c>
      <c r="L374" s="357" t="s">
        <v>1077</v>
      </c>
      <c r="M374" s="357" t="s">
        <v>1078</v>
      </c>
      <c r="N374" s="357" t="s">
        <v>5025</v>
      </c>
      <c r="O374" s="358">
        <v>1</v>
      </c>
      <c r="P374" s="357">
        <v>41</v>
      </c>
      <c r="Q374" s="357">
        <v>21344.399999999998</v>
      </c>
      <c r="R374" s="357">
        <v>12455.24</v>
      </c>
      <c r="S374" s="357">
        <f t="shared" si="12"/>
        <v>8889.159999999998</v>
      </c>
      <c r="T374" s="359">
        <f t="shared" si="13"/>
        <v>0.41646333464515278</v>
      </c>
      <c r="U374" s="357"/>
    </row>
    <row r="375" spans="1:21" x14ac:dyDescent="0.25">
      <c r="A375" s="357" t="s">
        <v>483</v>
      </c>
      <c r="B375" s="357" t="s">
        <v>822</v>
      </c>
      <c r="C375" s="357" t="s">
        <v>1234</v>
      </c>
      <c r="D375" s="357" t="s">
        <v>1746</v>
      </c>
      <c r="E375" s="357" t="s">
        <v>862</v>
      </c>
      <c r="F375" s="357">
        <v>4324115</v>
      </c>
      <c r="G375" s="357" t="s">
        <v>862</v>
      </c>
      <c r="H375" s="357">
        <v>432411501</v>
      </c>
      <c r="I375" s="357" t="s">
        <v>2271</v>
      </c>
      <c r="J375" s="357">
        <v>11665656</v>
      </c>
      <c r="K375" s="357">
        <v>250</v>
      </c>
      <c r="L375" s="357" t="s">
        <v>1077</v>
      </c>
      <c r="M375" s="357" t="s">
        <v>1078</v>
      </c>
      <c r="N375" s="357" t="s">
        <v>5025</v>
      </c>
      <c r="O375" s="358">
        <v>1</v>
      </c>
      <c r="P375" s="357">
        <v>86</v>
      </c>
      <c r="Q375" s="357">
        <v>34644</v>
      </c>
      <c r="R375" s="357">
        <v>19871.38</v>
      </c>
      <c r="S375" s="357">
        <f t="shared" si="12"/>
        <v>14772.619999999999</v>
      </c>
      <c r="T375" s="359">
        <f t="shared" si="13"/>
        <v>0.42641207712735246</v>
      </c>
      <c r="U375" s="357"/>
    </row>
    <row r="376" spans="1:21" x14ac:dyDescent="0.25">
      <c r="A376" s="357" t="s">
        <v>483</v>
      </c>
      <c r="B376" s="357" t="s">
        <v>1830</v>
      </c>
      <c r="C376" s="357" t="s">
        <v>1264</v>
      </c>
      <c r="D376" s="357" t="s">
        <v>1771</v>
      </c>
      <c r="E376" s="357" t="s">
        <v>1622</v>
      </c>
      <c r="F376" s="357">
        <v>4523424</v>
      </c>
      <c r="G376" s="357" t="s">
        <v>1065</v>
      </c>
      <c r="H376" s="357">
        <v>452342401</v>
      </c>
      <c r="I376" s="357" t="s">
        <v>5111</v>
      </c>
      <c r="J376" s="357">
        <v>400725</v>
      </c>
      <c r="K376" s="357">
        <v>100</v>
      </c>
      <c r="L376" s="357" t="s">
        <v>1077</v>
      </c>
      <c r="M376" s="357" t="s">
        <v>1078</v>
      </c>
      <c r="N376" s="357" t="s">
        <v>5025</v>
      </c>
      <c r="O376" s="358">
        <v>1</v>
      </c>
      <c r="P376" s="357">
        <v>78</v>
      </c>
      <c r="Q376" s="357">
        <v>23895.199999999997</v>
      </c>
      <c r="R376" s="357">
        <v>12226.2</v>
      </c>
      <c r="S376" s="357">
        <f t="shared" si="12"/>
        <v>11668.999999999996</v>
      </c>
      <c r="T376" s="359">
        <f t="shared" si="13"/>
        <v>0.48834075462854454</v>
      </c>
      <c r="U376" s="357"/>
    </row>
    <row r="377" spans="1:21" x14ac:dyDescent="0.25">
      <c r="A377" s="357" t="s">
        <v>483</v>
      </c>
      <c r="B377" s="357" t="s">
        <v>822</v>
      </c>
      <c r="C377" s="357" t="s">
        <v>1234</v>
      </c>
      <c r="D377" s="357" t="s">
        <v>1746</v>
      </c>
      <c r="E377" s="357" t="s">
        <v>862</v>
      </c>
      <c r="F377" s="357">
        <v>4324115</v>
      </c>
      <c r="G377" s="357" t="s">
        <v>864</v>
      </c>
      <c r="H377" s="357">
        <v>432411505</v>
      </c>
      <c r="I377" s="357" t="s">
        <v>2272</v>
      </c>
      <c r="J377" s="357">
        <v>11665750</v>
      </c>
      <c r="K377" s="357">
        <v>100</v>
      </c>
      <c r="L377" s="357" t="s">
        <v>1077</v>
      </c>
      <c r="M377" s="357" t="s">
        <v>1078</v>
      </c>
      <c r="N377" s="357" t="s">
        <v>5025</v>
      </c>
      <c r="O377" s="358">
        <v>1</v>
      </c>
      <c r="P377" s="357">
        <v>91</v>
      </c>
      <c r="Q377" s="357">
        <v>30428</v>
      </c>
      <c r="R377" s="357">
        <v>22247.200000000001</v>
      </c>
      <c r="S377" s="357">
        <f t="shared" si="12"/>
        <v>8180.7999999999993</v>
      </c>
      <c r="T377" s="359">
        <f t="shared" si="13"/>
        <v>0.26885763112922306</v>
      </c>
      <c r="U377" s="357"/>
    </row>
    <row r="378" spans="1:21" ht="30" x14ac:dyDescent="0.25">
      <c r="A378" s="357" t="s">
        <v>483</v>
      </c>
      <c r="B378" s="357" t="s">
        <v>1830</v>
      </c>
      <c r="C378" s="357" t="s">
        <v>1273</v>
      </c>
      <c r="D378" s="357" t="s">
        <v>1784</v>
      </c>
      <c r="E378" s="357" t="s">
        <v>1685</v>
      </c>
      <c r="F378" s="357">
        <v>4622111</v>
      </c>
      <c r="G378" s="357" t="s">
        <v>1185</v>
      </c>
      <c r="H378" s="357">
        <v>462211103</v>
      </c>
      <c r="I378" s="357" t="s">
        <v>5112</v>
      </c>
      <c r="J378" s="357">
        <v>16399562</v>
      </c>
      <c r="K378" s="357">
        <v>100</v>
      </c>
      <c r="L378" s="357" t="s">
        <v>1077</v>
      </c>
      <c r="M378" s="357" t="s">
        <v>1078</v>
      </c>
      <c r="N378" s="357" t="s">
        <v>5025</v>
      </c>
      <c r="O378" s="358">
        <v>1</v>
      </c>
      <c r="P378" s="357">
        <v>128</v>
      </c>
      <c r="Q378" s="357">
        <v>395705.59999999998</v>
      </c>
      <c r="R378" s="357">
        <v>201597.6</v>
      </c>
      <c r="S378" s="357">
        <f t="shared" si="12"/>
        <v>194107.99999999997</v>
      </c>
      <c r="T378" s="359">
        <f t="shared" si="13"/>
        <v>0.49053639877727273</v>
      </c>
      <c r="U378" s="357"/>
    </row>
    <row r="379" spans="1:21" x14ac:dyDescent="0.25">
      <c r="A379" s="357" t="s">
        <v>483</v>
      </c>
      <c r="B379" s="357" t="s">
        <v>822</v>
      </c>
      <c r="C379" s="357" t="s">
        <v>1234</v>
      </c>
      <c r="D379" s="357" t="s">
        <v>1746</v>
      </c>
      <c r="E379" s="357" t="s">
        <v>862</v>
      </c>
      <c r="F379" s="357">
        <v>4324115</v>
      </c>
      <c r="G379" s="357" t="s">
        <v>864</v>
      </c>
      <c r="H379" s="357">
        <v>432411505</v>
      </c>
      <c r="I379" s="357" t="s">
        <v>2273</v>
      </c>
      <c r="J379" s="357">
        <v>11665756</v>
      </c>
      <c r="K379" s="357">
        <v>100</v>
      </c>
      <c r="L379" s="357" t="s">
        <v>1077</v>
      </c>
      <c r="M379" s="357" t="s">
        <v>1078</v>
      </c>
      <c r="N379" s="357" t="s">
        <v>5025</v>
      </c>
      <c r="O379" s="358">
        <v>1</v>
      </c>
      <c r="P379" s="357">
        <v>118</v>
      </c>
      <c r="Q379" s="357">
        <v>32909.199999999997</v>
      </c>
      <c r="R379" s="357">
        <v>29743.82</v>
      </c>
      <c r="S379" s="357">
        <f t="shared" si="12"/>
        <v>3165.3799999999974</v>
      </c>
      <c r="T379" s="359">
        <f t="shared" si="13"/>
        <v>9.6185261264327235E-2</v>
      </c>
      <c r="U379" s="357"/>
    </row>
    <row r="380" spans="1:21" x14ac:dyDescent="0.25">
      <c r="A380" s="357" t="s">
        <v>483</v>
      </c>
      <c r="B380" s="357" t="s">
        <v>822</v>
      </c>
      <c r="C380" s="357" t="s">
        <v>1234</v>
      </c>
      <c r="D380" s="357" t="s">
        <v>1746</v>
      </c>
      <c r="E380" s="357" t="s">
        <v>862</v>
      </c>
      <c r="F380" s="357">
        <v>4324115</v>
      </c>
      <c r="G380" s="357" t="s">
        <v>864</v>
      </c>
      <c r="H380" s="357">
        <v>432411505</v>
      </c>
      <c r="I380" s="357" t="s">
        <v>2274</v>
      </c>
      <c r="J380" s="357">
        <v>11665814</v>
      </c>
      <c r="K380" s="357">
        <v>100</v>
      </c>
      <c r="L380" s="357" t="s">
        <v>1077</v>
      </c>
      <c r="M380" s="357" t="s">
        <v>1078</v>
      </c>
      <c r="N380" s="357" t="s">
        <v>5025</v>
      </c>
      <c r="O380" s="358">
        <v>1</v>
      </c>
      <c r="P380" s="357">
        <v>84</v>
      </c>
      <c r="Q380" s="357">
        <v>21782</v>
      </c>
      <c r="R380" s="357">
        <v>20109.059999999998</v>
      </c>
      <c r="S380" s="357">
        <f t="shared" si="12"/>
        <v>1672.9400000000023</v>
      </c>
      <c r="T380" s="359">
        <f t="shared" si="13"/>
        <v>7.6803782940042351E-2</v>
      </c>
      <c r="U380" s="357"/>
    </row>
    <row r="381" spans="1:21" x14ac:dyDescent="0.25">
      <c r="A381" s="357" t="s">
        <v>483</v>
      </c>
      <c r="B381" s="357" t="s">
        <v>822</v>
      </c>
      <c r="C381" s="357" t="s">
        <v>1239</v>
      </c>
      <c r="D381" s="357" t="s">
        <v>1750</v>
      </c>
      <c r="E381" s="357" t="s">
        <v>879</v>
      </c>
      <c r="F381" s="357">
        <v>4325223</v>
      </c>
      <c r="G381" s="357" t="s">
        <v>1317</v>
      </c>
      <c r="H381" s="357">
        <v>432522306</v>
      </c>
      <c r="I381" s="357" t="s">
        <v>2275</v>
      </c>
      <c r="J381" s="357">
        <v>13035257</v>
      </c>
      <c r="K381" s="357">
        <v>100</v>
      </c>
      <c r="L381" s="357" t="s">
        <v>1077</v>
      </c>
      <c r="M381" s="357" t="s">
        <v>1078</v>
      </c>
      <c r="N381" s="357" t="s">
        <v>5025</v>
      </c>
      <c r="O381" s="358">
        <v>1</v>
      </c>
      <c r="P381" s="357">
        <v>74</v>
      </c>
      <c r="Q381" s="357">
        <v>27306.800000000003</v>
      </c>
      <c r="R381" s="357">
        <v>15071.68</v>
      </c>
      <c r="S381" s="357">
        <f t="shared" si="12"/>
        <v>12235.120000000003</v>
      </c>
      <c r="T381" s="359">
        <f t="shared" si="13"/>
        <v>0.44806128876323853</v>
      </c>
      <c r="U381" s="357"/>
    </row>
    <row r="382" spans="1:21" x14ac:dyDescent="0.25">
      <c r="A382" s="357" t="s">
        <v>483</v>
      </c>
      <c r="B382" s="357" t="s">
        <v>822</v>
      </c>
      <c r="C382" s="357" t="s">
        <v>1230</v>
      </c>
      <c r="D382" s="357" t="s">
        <v>1742</v>
      </c>
      <c r="E382" s="357" t="s">
        <v>1473</v>
      </c>
      <c r="F382" s="357">
        <v>4322112</v>
      </c>
      <c r="G382" s="357" t="s">
        <v>858</v>
      </c>
      <c r="H382" s="357">
        <v>432211203</v>
      </c>
      <c r="I382" s="357" t="s">
        <v>2276</v>
      </c>
      <c r="J382" s="357">
        <v>9894214</v>
      </c>
      <c r="K382" s="357">
        <v>100</v>
      </c>
      <c r="L382" s="357" t="s">
        <v>1077</v>
      </c>
      <c r="M382" s="357" t="s">
        <v>1078</v>
      </c>
      <c r="N382" s="357" t="s">
        <v>5025</v>
      </c>
      <c r="O382" s="358">
        <v>1</v>
      </c>
      <c r="P382" s="357">
        <v>41</v>
      </c>
      <c r="Q382" s="357">
        <v>16969.599999999999</v>
      </c>
      <c r="R382" s="357">
        <v>9853.86</v>
      </c>
      <c r="S382" s="357">
        <f t="shared" si="12"/>
        <v>7115.739999999998</v>
      </c>
      <c r="T382" s="359">
        <f t="shared" si="13"/>
        <v>0.41932278898736558</v>
      </c>
      <c r="U382" s="357"/>
    </row>
    <row r="383" spans="1:21" x14ac:dyDescent="0.25">
      <c r="A383" s="357" t="s">
        <v>483</v>
      </c>
      <c r="B383" s="357" t="s">
        <v>822</v>
      </c>
      <c r="C383" s="357" t="s">
        <v>1234</v>
      </c>
      <c r="D383" s="357" t="s">
        <v>1746</v>
      </c>
      <c r="E383" s="357" t="s">
        <v>862</v>
      </c>
      <c r="F383" s="357">
        <v>4324115</v>
      </c>
      <c r="G383" s="357" t="s">
        <v>862</v>
      </c>
      <c r="H383" s="357">
        <v>432411501</v>
      </c>
      <c r="I383" s="357" t="s">
        <v>2277</v>
      </c>
      <c r="J383" s="357">
        <v>9894292</v>
      </c>
      <c r="K383" s="357">
        <v>100</v>
      </c>
      <c r="L383" s="357" t="s">
        <v>1077</v>
      </c>
      <c r="M383" s="357" t="s">
        <v>1078</v>
      </c>
      <c r="N383" s="357" t="s">
        <v>5025</v>
      </c>
      <c r="O383" s="358">
        <v>1</v>
      </c>
      <c r="P383" s="357">
        <v>64</v>
      </c>
      <c r="Q383" s="357">
        <v>19640</v>
      </c>
      <c r="R383" s="357">
        <v>17889.73</v>
      </c>
      <c r="S383" s="357">
        <f t="shared" si="12"/>
        <v>1750.2700000000004</v>
      </c>
      <c r="T383" s="359">
        <f t="shared" si="13"/>
        <v>8.9117617107942998E-2</v>
      </c>
      <c r="U383" s="357"/>
    </row>
    <row r="384" spans="1:21" x14ac:dyDescent="0.25">
      <c r="A384" s="357" t="s">
        <v>483</v>
      </c>
      <c r="B384" s="357" t="s">
        <v>822</v>
      </c>
      <c r="C384" s="357" t="s">
        <v>1234</v>
      </c>
      <c r="D384" s="357" t="s">
        <v>1746</v>
      </c>
      <c r="E384" s="357" t="s">
        <v>862</v>
      </c>
      <c r="F384" s="357">
        <v>4324115</v>
      </c>
      <c r="G384" s="357" t="s">
        <v>862</v>
      </c>
      <c r="H384" s="357">
        <v>432411501</v>
      </c>
      <c r="I384" s="357" t="s">
        <v>2278</v>
      </c>
      <c r="J384" s="357">
        <v>9894356</v>
      </c>
      <c r="K384" s="357">
        <v>100</v>
      </c>
      <c r="L384" s="357" t="s">
        <v>1077</v>
      </c>
      <c r="M384" s="357" t="s">
        <v>1078</v>
      </c>
      <c r="N384" s="357" t="s">
        <v>5025</v>
      </c>
      <c r="O384" s="358">
        <v>1</v>
      </c>
      <c r="P384" s="357">
        <v>94</v>
      </c>
      <c r="Q384" s="357">
        <v>30321.199999999997</v>
      </c>
      <c r="R384" s="357">
        <v>26211.41</v>
      </c>
      <c r="S384" s="357">
        <f t="shared" si="12"/>
        <v>4109.7899999999972</v>
      </c>
      <c r="T384" s="359">
        <f t="shared" si="13"/>
        <v>0.13554179913723724</v>
      </c>
      <c r="U384" s="357"/>
    </row>
    <row r="385" spans="1:21" x14ac:dyDescent="0.25">
      <c r="A385" s="357" t="s">
        <v>483</v>
      </c>
      <c r="B385" s="357" t="s">
        <v>822</v>
      </c>
      <c r="C385" s="357" t="s">
        <v>1234</v>
      </c>
      <c r="D385" s="357" t="s">
        <v>1746</v>
      </c>
      <c r="E385" s="357" t="s">
        <v>862</v>
      </c>
      <c r="F385" s="357">
        <v>4324115</v>
      </c>
      <c r="G385" s="357" t="s">
        <v>862</v>
      </c>
      <c r="H385" s="357">
        <v>432411501</v>
      </c>
      <c r="I385" s="357" t="s">
        <v>2279</v>
      </c>
      <c r="J385" s="357">
        <v>9894360</v>
      </c>
      <c r="K385" s="357">
        <v>100</v>
      </c>
      <c r="L385" s="357" t="s">
        <v>1077</v>
      </c>
      <c r="M385" s="357" t="s">
        <v>1078</v>
      </c>
      <c r="N385" s="357" t="s">
        <v>5025</v>
      </c>
      <c r="O385" s="358">
        <v>1</v>
      </c>
      <c r="P385" s="357">
        <v>92</v>
      </c>
      <c r="Q385" s="357">
        <v>23913.599999999999</v>
      </c>
      <c r="R385" s="357">
        <v>21160.81</v>
      </c>
      <c r="S385" s="357">
        <f t="shared" si="12"/>
        <v>2752.7899999999972</v>
      </c>
      <c r="T385" s="359">
        <f t="shared" si="13"/>
        <v>0.11511399371069171</v>
      </c>
      <c r="U385" s="357"/>
    </row>
    <row r="386" spans="1:21" x14ac:dyDescent="0.25">
      <c r="A386" s="357" t="s">
        <v>483</v>
      </c>
      <c r="B386" s="357" t="s">
        <v>822</v>
      </c>
      <c r="C386" s="357" t="s">
        <v>1234</v>
      </c>
      <c r="D386" s="357" t="s">
        <v>1746</v>
      </c>
      <c r="E386" s="357" t="s">
        <v>862</v>
      </c>
      <c r="F386" s="357">
        <v>4324115</v>
      </c>
      <c r="G386" s="357" t="s">
        <v>862</v>
      </c>
      <c r="H386" s="357">
        <v>432411501</v>
      </c>
      <c r="I386" s="357" t="s">
        <v>2280</v>
      </c>
      <c r="J386" s="357">
        <v>9894366</v>
      </c>
      <c r="K386" s="357">
        <v>100</v>
      </c>
      <c r="L386" s="357" t="s">
        <v>1077</v>
      </c>
      <c r="M386" s="357" t="s">
        <v>1078</v>
      </c>
      <c r="N386" s="357" t="s">
        <v>5025</v>
      </c>
      <c r="O386" s="358">
        <v>1</v>
      </c>
      <c r="P386" s="357">
        <v>26</v>
      </c>
      <c r="Q386" s="357">
        <v>15361.2</v>
      </c>
      <c r="R386" s="357">
        <v>9950.52</v>
      </c>
      <c r="S386" s="357">
        <f t="shared" si="12"/>
        <v>5410.68</v>
      </c>
      <c r="T386" s="359">
        <f t="shared" si="13"/>
        <v>0.35223029450824156</v>
      </c>
      <c r="U386" s="357"/>
    </row>
    <row r="387" spans="1:21" x14ac:dyDescent="0.25">
      <c r="A387" s="357" t="s">
        <v>483</v>
      </c>
      <c r="B387" s="357" t="s">
        <v>822</v>
      </c>
      <c r="C387" s="357" t="s">
        <v>1247</v>
      </c>
      <c r="D387" s="357" t="s">
        <v>1753</v>
      </c>
      <c r="E387" s="357" t="s">
        <v>1514</v>
      </c>
      <c r="F387" s="357">
        <v>4421132</v>
      </c>
      <c r="G387" s="357" t="s">
        <v>1248</v>
      </c>
      <c r="H387" s="357">
        <v>442113202</v>
      </c>
      <c r="I387" s="357" t="s">
        <v>2281</v>
      </c>
      <c r="J387" s="357">
        <v>11072249</v>
      </c>
      <c r="K387" s="357">
        <v>100</v>
      </c>
      <c r="L387" s="357" t="s">
        <v>1077</v>
      </c>
      <c r="M387" s="357" t="s">
        <v>1078</v>
      </c>
      <c r="N387" s="357" t="s">
        <v>5025</v>
      </c>
      <c r="O387" s="358">
        <v>1</v>
      </c>
      <c r="P387" s="357">
        <v>112</v>
      </c>
      <c r="Q387" s="357">
        <v>43282.400000000001</v>
      </c>
      <c r="R387" s="357">
        <v>37399.629999999997</v>
      </c>
      <c r="S387" s="357">
        <f t="shared" si="12"/>
        <v>5882.7700000000041</v>
      </c>
      <c r="T387" s="359">
        <f t="shared" si="13"/>
        <v>0.13591598432619273</v>
      </c>
      <c r="U387" s="357"/>
    </row>
    <row r="388" spans="1:21" x14ac:dyDescent="0.25">
      <c r="A388" s="357" t="s">
        <v>483</v>
      </c>
      <c r="B388" s="357" t="s">
        <v>822</v>
      </c>
      <c r="C388" s="357" t="s">
        <v>1229</v>
      </c>
      <c r="D388" s="357" t="s">
        <v>1740</v>
      </c>
      <c r="E388" s="357" t="s">
        <v>1458</v>
      </c>
      <c r="F388" s="357">
        <v>4321115</v>
      </c>
      <c r="G388" s="357" t="s">
        <v>1337</v>
      </c>
      <c r="H388" s="357">
        <v>432111501</v>
      </c>
      <c r="I388" s="357" t="s">
        <v>5113</v>
      </c>
      <c r="J388" s="357">
        <v>1059694</v>
      </c>
      <c r="K388" s="357">
        <v>100</v>
      </c>
      <c r="L388" s="357" t="s">
        <v>1077</v>
      </c>
      <c r="M388" s="357" t="s">
        <v>1078</v>
      </c>
      <c r="N388" s="357" t="s">
        <v>5025</v>
      </c>
      <c r="O388" s="358">
        <v>1</v>
      </c>
      <c r="P388" s="357">
        <v>52</v>
      </c>
      <c r="Q388" s="357">
        <v>65921.2</v>
      </c>
      <c r="R388" s="357">
        <v>36171.97</v>
      </c>
      <c r="S388" s="357">
        <f t="shared" si="12"/>
        <v>29749.229999999996</v>
      </c>
      <c r="T388" s="359">
        <f t="shared" si="13"/>
        <v>0.4512847156908551</v>
      </c>
      <c r="U388" s="357"/>
    </row>
    <row r="389" spans="1:21" x14ac:dyDescent="0.25">
      <c r="A389" s="357" t="s">
        <v>483</v>
      </c>
      <c r="B389" s="357" t="s">
        <v>822</v>
      </c>
      <c r="C389" s="357" t="s">
        <v>1247</v>
      </c>
      <c r="D389" s="357" t="s">
        <v>1753</v>
      </c>
      <c r="E389" s="357" t="s">
        <v>1514</v>
      </c>
      <c r="F389" s="357">
        <v>4421132</v>
      </c>
      <c r="G389" s="357" t="s">
        <v>1248</v>
      </c>
      <c r="H389" s="357">
        <v>442113202</v>
      </c>
      <c r="I389" s="357" t="s">
        <v>1114</v>
      </c>
      <c r="J389" s="357">
        <v>11072263</v>
      </c>
      <c r="K389" s="357">
        <v>100</v>
      </c>
      <c r="L389" s="357" t="s">
        <v>1077</v>
      </c>
      <c r="M389" s="357" t="s">
        <v>1078</v>
      </c>
      <c r="N389" s="357" t="s">
        <v>5025</v>
      </c>
      <c r="O389" s="358">
        <v>1</v>
      </c>
      <c r="P389" s="357">
        <v>196</v>
      </c>
      <c r="Q389" s="357">
        <v>67181.2</v>
      </c>
      <c r="R389" s="357">
        <v>63571.619999999995</v>
      </c>
      <c r="S389" s="357">
        <f t="shared" si="12"/>
        <v>3609.5800000000017</v>
      </c>
      <c r="T389" s="359">
        <f t="shared" si="13"/>
        <v>5.3729019428054303E-2</v>
      </c>
      <c r="U389" s="357"/>
    </row>
    <row r="390" spans="1:21" x14ac:dyDescent="0.25">
      <c r="A390" s="357" t="s">
        <v>483</v>
      </c>
      <c r="B390" s="357" t="s">
        <v>822</v>
      </c>
      <c r="C390" s="357" t="s">
        <v>1234</v>
      </c>
      <c r="D390" s="357" t="s">
        <v>1746</v>
      </c>
      <c r="E390" s="357" t="s">
        <v>1488</v>
      </c>
      <c r="F390" s="357">
        <v>4324123</v>
      </c>
      <c r="G390" s="357" t="s">
        <v>859</v>
      </c>
      <c r="H390" s="357">
        <v>432412303</v>
      </c>
      <c r="I390" s="357" t="s">
        <v>2282</v>
      </c>
      <c r="J390" s="357">
        <v>11664716</v>
      </c>
      <c r="K390" s="357">
        <v>100</v>
      </c>
      <c r="L390" s="357" t="s">
        <v>1077</v>
      </c>
      <c r="M390" s="357" t="s">
        <v>1078</v>
      </c>
      <c r="N390" s="357" t="s">
        <v>5025</v>
      </c>
      <c r="O390" s="358">
        <v>1</v>
      </c>
      <c r="P390" s="357">
        <v>15</v>
      </c>
      <c r="Q390" s="357">
        <v>26858.000000000004</v>
      </c>
      <c r="R390" s="357">
        <v>19830.61</v>
      </c>
      <c r="S390" s="357">
        <f t="shared" si="12"/>
        <v>7027.3900000000031</v>
      </c>
      <c r="T390" s="359">
        <f t="shared" si="13"/>
        <v>0.26164978777273074</v>
      </c>
      <c r="U390" s="357"/>
    </row>
    <row r="391" spans="1:21" x14ac:dyDescent="0.25">
      <c r="A391" s="357" t="s">
        <v>483</v>
      </c>
      <c r="B391" s="357" t="s">
        <v>822</v>
      </c>
      <c r="C391" s="357" t="s">
        <v>1234</v>
      </c>
      <c r="D391" s="357" t="s">
        <v>1746</v>
      </c>
      <c r="E391" s="357" t="s">
        <v>1488</v>
      </c>
      <c r="F391" s="357">
        <v>4324123</v>
      </c>
      <c r="G391" s="357" t="s">
        <v>859</v>
      </c>
      <c r="H391" s="357">
        <v>432412303</v>
      </c>
      <c r="I391" s="357" t="s">
        <v>2283</v>
      </c>
      <c r="J391" s="357">
        <v>11664718</v>
      </c>
      <c r="K391" s="357">
        <v>100</v>
      </c>
      <c r="L391" s="357" t="s">
        <v>1077</v>
      </c>
      <c r="M391" s="357" t="s">
        <v>1078</v>
      </c>
      <c r="N391" s="357" t="s">
        <v>5025</v>
      </c>
      <c r="O391" s="358">
        <v>1</v>
      </c>
      <c r="P391" s="357">
        <v>11</v>
      </c>
      <c r="Q391" s="357">
        <v>48950</v>
      </c>
      <c r="R391" s="357">
        <v>30022.62</v>
      </c>
      <c r="S391" s="357">
        <f t="shared" si="12"/>
        <v>18927.38</v>
      </c>
      <c r="T391" s="359">
        <f t="shared" si="13"/>
        <v>0.38666762002042904</v>
      </c>
      <c r="U391" s="357"/>
    </row>
    <row r="392" spans="1:21" x14ac:dyDescent="0.25">
      <c r="A392" s="357" t="s">
        <v>483</v>
      </c>
      <c r="B392" s="357" t="s">
        <v>822</v>
      </c>
      <c r="C392" s="357" t="s">
        <v>1229</v>
      </c>
      <c r="D392" s="357" t="s">
        <v>1740</v>
      </c>
      <c r="E392" s="357" t="s">
        <v>1458</v>
      </c>
      <c r="F392" s="357">
        <v>4321115</v>
      </c>
      <c r="G392" s="357" t="s">
        <v>1459</v>
      </c>
      <c r="H392" s="357">
        <v>432111502</v>
      </c>
      <c r="I392" s="357" t="s">
        <v>5114</v>
      </c>
      <c r="J392" s="357">
        <v>1059804</v>
      </c>
      <c r="K392" s="357">
        <v>100</v>
      </c>
      <c r="L392" s="357" t="s">
        <v>1077</v>
      </c>
      <c r="M392" s="357" t="s">
        <v>1078</v>
      </c>
      <c r="N392" s="357" t="s">
        <v>5025</v>
      </c>
      <c r="O392" s="358">
        <v>1</v>
      </c>
      <c r="P392" s="357">
        <v>60</v>
      </c>
      <c r="Q392" s="357">
        <v>83184.399999999994</v>
      </c>
      <c r="R392" s="357">
        <v>44169.62</v>
      </c>
      <c r="S392" s="357">
        <f t="shared" si="12"/>
        <v>39014.779999999992</v>
      </c>
      <c r="T392" s="359">
        <f t="shared" si="13"/>
        <v>0.46901558465289156</v>
      </c>
      <c r="U392" s="357"/>
    </row>
    <row r="393" spans="1:21" x14ac:dyDescent="0.25">
      <c r="A393" s="357" t="s">
        <v>483</v>
      </c>
      <c r="B393" s="357" t="s">
        <v>822</v>
      </c>
      <c r="C393" s="357" t="s">
        <v>1234</v>
      </c>
      <c r="D393" s="357" t="s">
        <v>1746</v>
      </c>
      <c r="E393" s="357" t="s">
        <v>1488</v>
      </c>
      <c r="F393" s="357">
        <v>4324123</v>
      </c>
      <c r="G393" s="357" t="s">
        <v>859</v>
      </c>
      <c r="H393" s="357">
        <v>432412303</v>
      </c>
      <c r="I393" s="357" t="s">
        <v>2284</v>
      </c>
      <c r="J393" s="357">
        <v>11664826</v>
      </c>
      <c r="K393" s="357">
        <v>100</v>
      </c>
      <c r="L393" s="357" t="s">
        <v>1077</v>
      </c>
      <c r="M393" s="357" t="s">
        <v>1078</v>
      </c>
      <c r="N393" s="357" t="s">
        <v>5025</v>
      </c>
      <c r="O393" s="358">
        <v>1</v>
      </c>
      <c r="P393" s="357">
        <v>56</v>
      </c>
      <c r="Q393" s="357">
        <v>63941.200000000004</v>
      </c>
      <c r="R393" s="357">
        <v>36842</v>
      </c>
      <c r="S393" s="357">
        <f t="shared" si="12"/>
        <v>27099.200000000004</v>
      </c>
      <c r="T393" s="359">
        <f t="shared" si="13"/>
        <v>0.42381437946112993</v>
      </c>
      <c r="U393" s="357"/>
    </row>
    <row r="394" spans="1:21" x14ac:dyDescent="0.25">
      <c r="A394" s="357" t="s">
        <v>483</v>
      </c>
      <c r="B394" s="357" t="s">
        <v>822</v>
      </c>
      <c r="C394" s="357" t="s">
        <v>1234</v>
      </c>
      <c r="D394" s="357" t="s">
        <v>1746</v>
      </c>
      <c r="E394" s="357" t="s">
        <v>1488</v>
      </c>
      <c r="F394" s="357">
        <v>4324123</v>
      </c>
      <c r="G394" s="357" t="s">
        <v>860</v>
      </c>
      <c r="H394" s="357">
        <v>432412302</v>
      </c>
      <c r="I394" s="357" t="s">
        <v>2285</v>
      </c>
      <c r="J394" s="357">
        <v>11665014</v>
      </c>
      <c r="K394" s="357">
        <v>100</v>
      </c>
      <c r="L394" s="357" t="s">
        <v>1077</v>
      </c>
      <c r="M394" s="357" t="s">
        <v>1078</v>
      </c>
      <c r="N394" s="357" t="s">
        <v>5025</v>
      </c>
      <c r="O394" s="358">
        <v>1</v>
      </c>
      <c r="P394" s="357">
        <v>66</v>
      </c>
      <c r="Q394" s="357">
        <v>30168.400000000001</v>
      </c>
      <c r="R394" s="357">
        <v>21382.39</v>
      </c>
      <c r="S394" s="357">
        <f t="shared" si="12"/>
        <v>8786.010000000002</v>
      </c>
      <c r="T394" s="359">
        <f t="shared" si="13"/>
        <v>0.29123221649142816</v>
      </c>
      <c r="U394" s="357"/>
    </row>
    <row r="395" spans="1:21" x14ac:dyDescent="0.25">
      <c r="A395" s="357" t="s">
        <v>483</v>
      </c>
      <c r="B395" s="357" t="s">
        <v>822</v>
      </c>
      <c r="C395" s="357" t="s">
        <v>1234</v>
      </c>
      <c r="D395" s="357" t="s">
        <v>1746</v>
      </c>
      <c r="E395" s="357" t="s">
        <v>1488</v>
      </c>
      <c r="F395" s="357">
        <v>4324123</v>
      </c>
      <c r="G395" s="357" t="s">
        <v>860</v>
      </c>
      <c r="H395" s="357">
        <v>432412302</v>
      </c>
      <c r="I395" s="357" t="s">
        <v>2286</v>
      </c>
      <c r="J395" s="357">
        <v>11665026</v>
      </c>
      <c r="K395" s="357">
        <v>63</v>
      </c>
      <c r="L395" s="357" t="s">
        <v>1077</v>
      </c>
      <c r="M395" s="357" t="s">
        <v>1078</v>
      </c>
      <c r="N395" s="357" t="s">
        <v>5025</v>
      </c>
      <c r="O395" s="358">
        <v>1</v>
      </c>
      <c r="P395" s="357">
        <v>57</v>
      </c>
      <c r="Q395" s="357">
        <v>22712.400000000001</v>
      </c>
      <c r="R395" s="357">
        <v>18318.939999999999</v>
      </c>
      <c r="S395" s="357">
        <f t="shared" si="12"/>
        <v>4393.4600000000028</v>
      </c>
      <c r="T395" s="359">
        <f t="shared" si="13"/>
        <v>0.19343882636797533</v>
      </c>
      <c r="U395" s="357"/>
    </row>
    <row r="396" spans="1:21" x14ac:dyDescent="0.25">
      <c r="A396" s="357" t="s">
        <v>483</v>
      </c>
      <c r="B396" s="357" t="s">
        <v>822</v>
      </c>
      <c r="C396" s="357" t="s">
        <v>1234</v>
      </c>
      <c r="D396" s="357" t="s">
        <v>1746</v>
      </c>
      <c r="E396" s="357" t="s">
        <v>1115</v>
      </c>
      <c r="F396" s="357">
        <v>4324124</v>
      </c>
      <c r="G396" s="357" t="s">
        <v>1115</v>
      </c>
      <c r="H396" s="357">
        <v>432412403</v>
      </c>
      <c r="I396" s="357" t="s">
        <v>2287</v>
      </c>
      <c r="J396" s="357">
        <v>11665148</v>
      </c>
      <c r="K396" s="357">
        <v>100</v>
      </c>
      <c r="L396" s="357" t="s">
        <v>1077</v>
      </c>
      <c r="M396" s="357" t="s">
        <v>1078</v>
      </c>
      <c r="N396" s="357" t="s">
        <v>5025</v>
      </c>
      <c r="O396" s="358">
        <v>1</v>
      </c>
      <c r="P396" s="357">
        <v>50</v>
      </c>
      <c r="Q396" s="357">
        <v>36043.199999999997</v>
      </c>
      <c r="R396" s="357">
        <v>22430.35</v>
      </c>
      <c r="S396" s="357">
        <f t="shared" si="12"/>
        <v>13612.849999999999</v>
      </c>
      <c r="T396" s="359">
        <f t="shared" si="13"/>
        <v>0.37768150441692189</v>
      </c>
      <c r="U396" s="357"/>
    </row>
    <row r="397" spans="1:21" x14ac:dyDescent="0.25">
      <c r="A397" s="357" t="s">
        <v>483</v>
      </c>
      <c r="B397" s="357" t="s">
        <v>822</v>
      </c>
      <c r="C397" s="357" t="s">
        <v>1234</v>
      </c>
      <c r="D397" s="357" t="s">
        <v>1746</v>
      </c>
      <c r="E397" s="357" t="s">
        <v>1115</v>
      </c>
      <c r="F397" s="357">
        <v>4324124</v>
      </c>
      <c r="G397" s="357" t="s">
        <v>1115</v>
      </c>
      <c r="H397" s="357">
        <v>432412403</v>
      </c>
      <c r="I397" s="357" t="s">
        <v>2288</v>
      </c>
      <c r="J397" s="357">
        <v>11665156</v>
      </c>
      <c r="K397" s="357">
        <v>100</v>
      </c>
      <c r="L397" s="357" t="s">
        <v>1077</v>
      </c>
      <c r="M397" s="357" t="s">
        <v>1078</v>
      </c>
      <c r="N397" s="357" t="s">
        <v>5025</v>
      </c>
      <c r="O397" s="358">
        <v>1</v>
      </c>
      <c r="P397" s="357">
        <v>87</v>
      </c>
      <c r="Q397" s="357">
        <v>67340</v>
      </c>
      <c r="R397" s="357">
        <v>37897.410000000003</v>
      </c>
      <c r="S397" s="357">
        <f t="shared" si="12"/>
        <v>29442.589999999997</v>
      </c>
      <c r="T397" s="359">
        <f t="shared" si="13"/>
        <v>0.43722289872289866</v>
      </c>
      <c r="U397" s="357"/>
    </row>
    <row r="398" spans="1:21" x14ac:dyDescent="0.25">
      <c r="A398" s="357" t="s">
        <v>483</v>
      </c>
      <c r="B398" s="357" t="s">
        <v>822</v>
      </c>
      <c r="C398" s="357" t="s">
        <v>1234</v>
      </c>
      <c r="D398" s="357" t="s">
        <v>1746</v>
      </c>
      <c r="E398" s="357" t="s">
        <v>1115</v>
      </c>
      <c r="F398" s="357">
        <v>4324124</v>
      </c>
      <c r="G398" s="357" t="s">
        <v>1115</v>
      </c>
      <c r="H398" s="357">
        <v>432412403</v>
      </c>
      <c r="I398" s="357" t="s">
        <v>2289</v>
      </c>
      <c r="J398" s="357">
        <v>11665268</v>
      </c>
      <c r="K398" s="357">
        <v>100</v>
      </c>
      <c r="L398" s="357" t="s">
        <v>1077</v>
      </c>
      <c r="M398" s="357" t="s">
        <v>1078</v>
      </c>
      <c r="N398" s="357" t="s">
        <v>5025</v>
      </c>
      <c r="O398" s="358">
        <v>1</v>
      </c>
      <c r="P398" s="357">
        <v>24</v>
      </c>
      <c r="Q398" s="357">
        <v>11870.8</v>
      </c>
      <c r="R398" s="357">
        <v>7372.01</v>
      </c>
      <c r="S398" s="357">
        <f t="shared" si="12"/>
        <v>4498.7899999999991</v>
      </c>
      <c r="T398" s="359">
        <f t="shared" si="13"/>
        <v>0.3789795127539845</v>
      </c>
      <c r="U398" s="357"/>
    </row>
    <row r="399" spans="1:21" x14ac:dyDescent="0.25">
      <c r="A399" s="357" t="s">
        <v>483</v>
      </c>
      <c r="B399" s="357" t="s">
        <v>822</v>
      </c>
      <c r="C399" s="357" t="s">
        <v>1234</v>
      </c>
      <c r="D399" s="357" t="s">
        <v>1746</v>
      </c>
      <c r="E399" s="357" t="s">
        <v>1115</v>
      </c>
      <c r="F399" s="357">
        <v>4324124</v>
      </c>
      <c r="G399" s="357" t="s">
        <v>861</v>
      </c>
      <c r="H399" s="357">
        <v>432412402</v>
      </c>
      <c r="I399" s="357" t="s">
        <v>2290</v>
      </c>
      <c r="J399" s="357">
        <v>11665350</v>
      </c>
      <c r="K399" s="357">
        <v>100</v>
      </c>
      <c r="L399" s="357" t="s">
        <v>1077</v>
      </c>
      <c r="M399" s="357" t="s">
        <v>1078</v>
      </c>
      <c r="N399" s="357" t="s">
        <v>5025</v>
      </c>
      <c r="O399" s="358">
        <v>1</v>
      </c>
      <c r="P399" s="357">
        <v>90</v>
      </c>
      <c r="Q399" s="357">
        <v>43176</v>
      </c>
      <c r="R399" s="357">
        <v>33387.81</v>
      </c>
      <c r="S399" s="357">
        <f t="shared" si="12"/>
        <v>9788.1900000000023</v>
      </c>
      <c r="T399" s="359">
        <f t="shared" si="13"/>
        <v>0.22670441912173436</v>
      </c>
      <c r="U399" s="357"/>
    </row>
    <row r="400" spans="1:21" x14ac:dyDescent="0.25">
      <c r="A400" s="357" t="s">
        <v>483</v>
      </c>
      <c r="B400" s="357" t="s">
        <v>822</v>
      </c>
      <c r="C400" s="357" t="s">
        <v>1234</v>
      </c>
      <c r="D400" s="357" t="s">
        <v>1746</v>
      </c>
      <c r="E400" s="357" t="s">
        <v>1115</v>
      </c>
      <c r="F400" s="357">
        <v>4324124</v>
      </c>
      <c r="G400" s="357" t="s">
        <v>861</v>
      </c>
      <c r="H400" s="357">
        <v>432412402</v>
      </c>
      <c r="I400" s="357" t="s">
        <v>2291</v>
      </c>
      <c r="J400" s="357">
        <v>11665378</v>
      </c>
      <c r="K400" s="357">
        <v>100</v>
      </c>
      <c r="L400" s="357" t="s">
        <v>1077</v>
      </c>
      <c r="M400" s="357" t="s">
        <v>1078</v>
      </c>
      <c r="N400" s="357" t="s">
        <v>5025</v>
      </c>
      <c r="O400" s="358">
        <v>1</v>
      </c>
      <c r="P400" s="357">
        <v>47</v>
      </c>
      <c r="Q400" s="357">
        <v>25419.599999999999</v>
      </c>
      <c r="R400" s="357">
        <v>16884.18</v>
      </c>
      <c r="S400" s="357">
        <f t="shared" si="12"/>
        <v>8535.4199999999983</v>
      </c>
      <c r="T400" s="359">
        <f t="shared" si="13"/>
        <v>0.3357810508426568</v>
      </c>
      <c r="U400" s="357"/>
    </row>
    <row r="401" spans="1:21" x14ac:dyDescent="0.25">
      <c r="A401" s="357" t="s">
        <v>483</v>
      </c>
      <c r="B401" s="357" t="s">
        <v>822</v>
      </c>
      <c r="C401" s="357" t="s">
        <v>1234</v>
      </c>
      <c r="D401" s="357" t="s">
        <v>1746</v>
      </c>
      <c r="E401" s="357" t="s">
        <v>1115</v>
      </c>
      <c r="F401" s="357">
        <v>4324124</v>
      </c>
      <c r="G401" s="357" t="s">
        <v>861</v>
      </c>
      <c r="H401" s="357">
        <v>432412402</v>
      </c>
      <c r="I401" s="357" t="s">
        <v>2292</v>
      </c>
      <c r="J401" s="357">
        <v>11665386</v>
      </c>
      <c r="K401" s="357">
        <v>100</v>
      </c>
      <c r="L401" s="357" t="s">
        <v>1077</v>
      </c>
      <c r="M401" s="357" t="s">
        <v>1078</v>
      </c>
      <c r="N401" s="357" t="s">
        <v>5025</v>
      </c>
      <c r="O401" s="358">
        <v>1</v>
      </c>
      <c r="P401" s="357">
        <v>41</v>
      </c>
      <c r="Q401" s="357">
        <v>25423.200000000001</v>
      </c>
      <c r="R401" s="357">
        <v>14395.19</v>
      </c>
      <c r="S401" s="357">
        <f t="shared" si="12"/>
        <v>11028.01</v>
      </c>
      <c r="T401" s="359">
        <f t="shared" si="13"/>
        <v>0.43377741590358415</v>
      </c>
      <c r="U401" s="357"/>
    </row>
    <row r="402" spans="1:21" x14ac:dyDescent="0.25">
      <c r="A402" s="357" t="s">
        <v>483</v>
      </c>
      <c r="B402" s="357" t="s">
        <v>822</v>
      </c>
      <c r="C402" s="357" t="s">
        <v>1234</v>
      </c>
      <c r="D402" s="357" t="s">
        <v>1746</v>
      </c>
      <c r="E402" s="357" t="s">
        <v>1115</v>
      </c>
      <c r="F402" s="357">
        <v>4324124</v>
      </c>
      <c r="G402" s="357" t="s">
        <v>861</v>
      </c>
      <c r="H402" s="357">
        <v>432412402</v>
      </c>
      <c r="I402" s="357" t="s">
        <v>2293</v>
      </c>
      <c r="J402" s="357">
        <v>11665468</v>
      </c>
      <c r="K402" s="357">
        <v>100</v>
      </c>
      <c r="L402" s="357" t="s">
        <v>1077</v>
      </c>
      <c r="M402" s="357" t="s">
        <v>1078</v>
      </c>
      <c r="N402" s="357" t="s">
        <v>5025</v>
      </c>
      <c r="O402" s="358">
        <v>1</v>
      </c>
      <c r="P402" s="357">
        <v>51</v>
      </c>
      <c r="Q402" s="357">
        <v>29862.800000000003</v>
      </c>
      <c r="R402" s="357">
        <v>24724.940000000002</v>
      </c>
      <c r="S402" s="357">
        <f t="shared" si="12"/>
        <v>5137.8600000000006</v>
      </c>
      <c r="T402" s="359">
        <f t="shared" si="13"/>
        <v>0.17204883667974871</v>
      </c>
      <c r="U402" s="357"/>
    </row>
    <row r="403" spans="1:21" x14ac:dyDescent="0.25">
      <c r="A403" s="357" t="s">
        <v>483</v>
      </c>
      <c r="B403" s="357" t="s">
        <v>822</v>
      </c>
      <c r="C403" s="357" t="s">
        <v>1234</v>
      </c>
      <c r="D403" s="357" t="s">
        <v>1746</v>
      </c>
      <c r="E403" s="357" t="s">
        <v>1115</v>
      </c>
      <c r="F403" s="357">
        <v>4324124</v>
      </c>
      <c r="G403" s="357" t="s">
        <v>861</v>
      </c>
      <c r="H403" s="357">
        <v>432412402</v>
      </c>
      <c r="I403" s="357" t="s">
        <v>2294</v>
      </c>
      <c r="J403" s="357">
        <v>11665484</v>
      </c>
      <c r="K403" s="357">
        <v>100</v>
      </c>
      <c r="L403" s="357" t="s">
        <v>1077</v>
      </c>
      <c r="M403" s="357" t="s">
        <v>1078</v>
      </c>
      <c r="N403" s="357" t="s">
        <v>5025</v>
      </c>
      <c r="O403" s="358">
        <v>1</v>
      </c>
      <c r="P403" s="357">
        <v>66</v>
      </c>
      <c r="Q403" s="357">
        <v>33406</v>
      </c>
      <c r="R403" s="357">
        <v>28125.429999999997</v>
      </c>
      <c r="S403" s="357">
        <f t="shared" si="12"/>
        <v>5280.5700000000033</v>
      </c>
      <c r="T403" s="359">
        <f t="shared" si="13"/>
        <v>0.15807250194575834</v>
      </c>
      <c r="U403" s="357"/>
    </row>
    <row r="404" spans="1:21" x14ac:dyDescent="0.25">
      <c r="A404" s="357" t="s">
        <v>483</v>
      </c>
      <c r="B404" s="357" t="s">
        <v>822</v>
      </c>
      <c r="C404" s="357" t="s">
        <v>1234</v>
      </c>
      <c r="D404" s="357" t="s">
        <v>1746</v>
      </c>
      <c r="E404" s="357" t="s">
        <v>1115</v>
      </c>
      <c r="F404" s="357">
        <v>4324124</v>
      </c>
      <c r="G404" s="357" t="s">
        <v>1115</v>
      </c>
      <c r="H404" s="357">
        <v>432412403</v>
      </c>
      <c r="I404" s="357" t="s">
        <v>2295</v>
      </c>
      <c r="J404" s="357">
        <v>13325587</v>
      </c>
      <c r="K404" s="357">
        <v>250</v>
      </c>
      <c r="L404" s="357" t="s">
        <v>1077</v>
      </c>
      <c r="M404" s="357" t="s">
        <v>1078</v>
      </c>
      <c r="N404" s="357" t="s">
        <v>5025</v>
      </c>
      <c r="O404" s="358">
        <v>1</v>
      </c>
      <c r="P404" s="357">
        <v>166</v>
      </c>
      <c r="Q404" s="357">
        <v>92940</v>
      </c>
      <c r="R404" s="357">
        <v>64040.42</v>
      </c>
      <c r="S404" s="357">
        <f t="shared" si="12"/>
        <v>28899.58</v>
      </c>
      <c r="T404" s="359">
        <f t="shared" si="13"/>
        <v>0.31094878416182486</v>
      </c>
      <c r="U404" s="357"/>
    </row>
    <row r="405" spans="1:21" x14ac:dyDescent="0.25">
      <c r="A405" s="357" t="s">
        <v>483</v>
      </c>
      <c r="B405" s="357" t="s">
        <v>822</v>
      </c>
      <c r="C405" s="357" t="s">
        <v>1229</v>
      </c>
      <c r="D405" s="357" t="s">
        <v>1740</v>
      </c>
      <c r="E405" s="357" t="s">
        <v>1458</v>
      </c>
      <c r="F405" s="357">
        <v>4321115</v>
      </c>
      <c r="G405" s="357" t="s">
        <v>1459</v>
      </c>
      <c r="H405" s="357">
        <v>432111502</v>
      </c>
      <c r="I405" s="357" t="s">
        <v>5115</v>
      </c>
      <c r="J405" s="357">
        <v>895245</v>
      </c>
      <c r="K405" s="357">
        <v>100</v>
      </c>
      <c r="L405" s="357" t="s">
        <v>1077</v>
      </c>
      <c r="M405" s="357" t="s">
        <v>1078</v>
      </c>
      <c r="N405" s="357" t="s">
        <v>5025</v>
      </c>
      <c r="O405" s="358">
        <v>1</v>
      </c>
      <c r="P405" s="357">
        <v>94</v>
      </c>
      <c r="Q405" s="357">
        <v>87818.4</v>
      </c>
      <c r="R405" s="357">
        <v>44226.89</v>
      </c>
      <c r="S405" s="357">
        <f t="shared" si="12"/>
        <v>43591.509999999995</v>
      </c>
      <c r="T405" s="359">
        <f t="shared" si="13"/>
        <v>0.49638242099605545</v>
      </c>
      <c r="U405" s="357"/>
    </row>
    <row r="406" spans="1:21" x14ac:dyDescent="0.25">
      <c r="A406" s="357" t="s">
        <v>483</v>
      </c>
      <c r="B406" s="357" t="s">
        <v>822</v>
      </c>
      <c r="C406" s="357" t="s">
        <v>1229</v>
      </c>
      <c r="D406" s="357" t="s">
        <v>1740</v>
      </c>
      <c r="E406" s="357" t="s">
        <v>1460</v>
      </c>
      <c r="F406" s="357">
        <v>4321122</v>
      </c>
      <c r="G406" s="357" t="s">
        <v>1306</v>
      </c>
      <c r="H406" s="357">
        <v>432112201</v>
      </c>
      <c r="I406" s="357" t="s">
        <v>2296</v>
      </c>
      <c r="J406" s="357">
        <v>13325743</v>
      </c>
      <c r="K406" s="357">
        <v>100</v>
      </c>
      <c r="L406" s="357" t="s">
        <v>1077</v>
      </c>
      <c r="M406" s="357" t="s">
        <v>1078</v>
      </c>
      <c r="N406" s="357" t="s">
        <v>5025</v>
      </c>
      <c r="O406" s="358">
        <v>1</v>
      </c>
      <c r="P406" s="357">
        <v>91</v>
      </c>
      <c r="Q406" s="357">
        <v>62065.599999999999</v>
      </c>
      <c r="R406" s="357">
        <v>40822.699999999997</v>
      </c>
      <c r="S406" s="357">
        <f t="shared" si="12"/>
        <v>21242.9</v>
      </c>
      <c r="T406" s="359">
        <f t="shared" si="13"/>
        <v>0.34226528060632622</v>
      </c>
      <c r="U406" s="357"/>
    </row>
    <row r="407" spans="1:21" x14ac:dyDescent="0.25">
      <c r="A407" s="357" t="s">
        <v>483</v>
      </c>
      <c r="B407" s="357" t="s">
        <v>822</v>
      </c>
      <c r="C407" s="357" t="s">
        <v>1229</v>
      </c>
      <c r="D407" s="357" t="s">
        <v>1740</v>
      </c>
      <c r="E407" s="357" t="s">
        <v>1460</v>
      </c>
      <c r="F407" s="357">
        <v>4321122</v>
      </c>
      <c r="G407" s="357" t="s">
        <v>1108</v>
      </c>
      <c r="H407" s="357">
        <v>432112202</v>
      </c>
      <c r="I407" s="357" t="s">
        <v>5116</v>
      </c>
      <c r="J407" s="357">
        <v>1189694</v>
      </c>
      <c r="K407" s="357">
        <v>100</v>
      </c>
      <c r="L407" s="357" t="s">
        <v>1077</v>
      </c>
      <c r="M407" s="357" t="s">
        <v>1078</v>
      </c>
      <c r="N407" s="357" t="s">
        <v>5025</v>
      </c>
      <c r="O407" s="358">
        <v>1</v>
      </c>
      <c r="P407" s="357">
        <v>43</v>
      </c>
      <c r="Q407" s="357">
        <v>33297.200000000004</v>
      </c>
      <c r="R407" s="357">
        <v>17258.84</v>
      </c>
      <c r="S407" s="357">
        <f t="shared" si="12"/>
        <v>16038.360000000004</v>
      </c>
      <c r="T407" s="359">
        <f t="shared" si="13"/>
        <v>0.48167293345987056</v>
      </c>
      <c r="U407" s="357"/>
    </row>
    <row r="408" spans="1:21" x14ac:dyDescent="0.25">
      <c r="A408" s="357" t="s">
        <v>483</v>
      </c>
      <c r="B408" s="357" t="s">
        <v>822</v>
      </c>
      <c r="C408" s="357" t="s">
        <v>1234</v>
      </c>
      <c r="D408" s="357" t="s">
        <v>1746</v>
      </c>
      <c r="E408" s="357" t="s">
        <v>1115</v>
      </c>
      <c r="F408" s="357">
        <v>4324124</v>
      </c>
      <c r="G408" s="357" t="s">
        <v>1115</v>
      </c>
      <c r="H408" s="357">
        <v>432412403</v>
      </c>
      <c r="I408" s="357" t="s">
        <v>2297</v>
      </c>
      <c r="J408" s="357">
        <v>13325757</v>
      </c>
      <c r="K408" s="357">
        <v>100</v>
      </c>
      <c r="L408" s="357" t="s">
        <v>1077</v>
      </c>
      <c r="M408" s="357" t="s">
        <v>1078</v>
      </c>
      <c r="N408" s="357" t="s">
        <v>5025</v>
      </c>
      <c r="O408" s="358">
        <v>1</v>
      </c>
      <c r="P408" s="357">
        <v>84</v>
      </c>
      <c r="Q408" s="357">
        <v>45612.800000000003</v>
      </c>
      <c r="R408" s="357">
        <v>38414.47</v>
      </c>
      <c r="S408" s="357">
        <f t="shared" si="12"/>
        <v>7198.3300000000017</v>
      </c>
      <c r="T408" s="359">
        <f t="shared" si="13"/>
        <v>0.15781381542023296</v>
      </c>
      <c r="U408" s="357"/>
    </row>
    <row r="409" spans="1:21" x14ac:dyDescent="0.25">
      <c r="A409" s="357" t="s">
        <v>483</v>
      </c>
      <c r="B409" s="357" t="s">
        <v>822</v>
      </c>
      <c r="C409" s="357" t="s">
        <v>1230</v>
      </c>
      <c r="D409" s="357" t="s">
        <v>1742</v>
      </c>
      <c r="E409" s="357" t="s">
        <v>1473</v>
      </c>
      <c r="F409" s="357">
        <v>4322112</v>
      </c>
      <c r="G409" s="357" t="s">
        <v>858</v>
      </c>
      <c r="H409" s="357">
        <v>432211203</v>
      </c>
      <c r="I409" s="357" t="s">
        <v>2298</v>
      </c>
      <c r="J409" s="357">
        <v>9893910</v>
      </c>
      <c r="K409" s="357">
        <v>100</v>
      </c>
      <c r="L409" s="357" t="s">
        <v>1077</v>
      </c>
      <c r="M409" s="357" t="s">
        <v>1078</v>
      </c>
      <c r="N409" s="357" t="s">
        <v>5025</v>
      </c>
      <c r="O409" s="358">
        <v>1</v>
      </c>
      <c r="P409" s="357">
        <v>107</v>
      </c>
      <c r="Q409" s="357">
        <v>47270</v>
      </c>
      <c r="R409" s="357">
        <v>38720.14</v>
      </c>
      <c r="S409" s="357">
        <f t="shared" si="12"/>
        <v>8549.86</v>
      </c>
      <c r="T409" s="359">
        <f t="shared" si="13"/>
        <v>0.18087285804950287</v>
      </c>
      <c r="U409" s="357"/>
    </row>
    <row r="410" spans="1:21" x14ac:dyDescent="0.25">
      <c r="A410" s="357" t="s">
        <v>483</v>
      </c>
      <c r="B410" s="357" t="s">
        <v>822</v>
      </c>
      <c r="C410" s="357" t="s">
        <v>1234</v>
      </c>
      <c r="D410" s="357" t="s">
        <v>1746</v>
      </c>
      <c r="E410" s="357" t="s">
        <v>1115</v>
      </c>
      <c r="F410" s="357">
        <v>4324124</v>
      </c>
      <c r="G410" s="357" t="s">
        <v>1115</v>
      </c>
      <c r="H410" s="357">
        <v>432412403</v>
      </c>
      <c r="I410" s="357" t="s">
        <v>2299</v>
      </c>
      <c r="J410" s="357">
        <v>9893954</v>
      </c>
      <c r="K410" s="357">
        <v>100</v>
      </c>
      <c r="L410" s="357" t="s">
        <v>1077</v>
      </c>
      <c r="M410" s="357" t="s">
        <v>1078</v>
      </c>
      <c r="N410" s="357" t="s">
        <v>5025</v>
      </c>
      <c r="O410" s="358">
        <v>1</v>
      </c>
      <c r="P410" s="357">
        <v>73</v>
      </c>
      <c r="Q410" s="357">
        <v>27122.800000000003</v>
      </c>
      <c r="R410" s="357">
        <v>19476.64</v>
      </c>
      <c r="S410" s="357">
        <f t="shared" si="12"/>
        <v>7646.1600000000035</v>
      </c>
      <c r="T410" s="359">
        <f t="shared" si="13"/>
        <v>0.28190894745380279</v>
      </c>
      <c r="U410" s="357"/>
    </row>
    <row r="411" spans="1:21" x14ac:dyDescent="0.25">
      <c r="A411" s="357" t="s">
        <v>483</v>
      </c>
      <c r="B411" s="357" t="s">
        <v>822</v>
      </c>
      <c r="C411" s="357" t="s">
        <v>1230</v>
      </c>
      <c r="D411" s="357" t="s">
        <v>1742</v>
      </c>
      <c r="E411" s="357" t="s">
        <v>1473</v>
      </c>
      <c r="F411" s="357">
        <v>4322112</v>
      </c>
      <c r="G411" s="357" t="s">
        <v>858</v>
      </c>
      <c r="H411" s="357">
        <v>432211203</v>
      </c>
      <c r="I411" s="357" t="s">
        <v>2300</v>
      </c>
      <c r="J411" s="357">
        <v>9893974</v>
      </c>
      <c r="K411" s="357">
        <v>100</v>
      </c>
      <c r="L411" s="357" t="s">
        <v>1077</v>
      </c>
      <c r="M411" s="357" t="s">
        <v>1078</v>
      </c>
      <c r="N411" s="357" t="s">
        <v>5025</v>
      </c>
      <c r="O411" s="358">
        <v>1</v>
      </c>
      <c r="P411" s="357">
        <v>65</v>
      </c>
      <c r="Q411" s="357">
        <v>20254</v>
      </c>
      <c r="R411" s="357">
        <v>17025.099999999999</v>
      </c>
      <c r="S411" s="357">
        <f t="shared" ref="S411:S474" si="14">Q411-R411</f>
        <v>3228.9000000000015</v>
      </c>
      <c r="T411" s="359">
        <f t="shared" ref="T411:T474" si="15">S411/Q411</f>
        <v>0.15942036141009192</v>
      </c>
      <c r="U411" s="357"/>
    </row>
    <row r="412" spans="1:21" x14ac:dyDescent="0.25">
      <c r="A412" s="357" t="s">
        <v>483</v>
      </c>
      <c r="B412" s="357" t="s">
        <v>822</v>
      </c>
      <c r="C412" s="357" t="s">
        <v>1234</v>
      </c>
      <c r="D412" s="357" t="s">
        <v>1746</v>
      </c>
      <c r="E412" s="357" t="s">
        <v>1115</v>
      </c>
      <c r="F412" s="357">
        <v>4324124</v>
      </c>
      <c r="G412" s="357" t="s">
        <v>1115</v>
      </c>
      <c r="H412" s="357">
        <v>432412403</v>
      </c>
      <c r="I412" s="357" t="s">
        <v>2301</v>
      </c>
      <c r="J412" s="357">
        <v>9894088</v>
      </c>
      <c r="K412" s="357">
        <v>100</v>
      </c>
      <c r="L412" s="357" t="s">
        <v>1077</v>
      </c>
      <c r="M412" s="357" t="s">
        <v>1078</v>
      </c>
      <c r="N412" s="357" t="s">
        <v>5025</v>
      </c>
      <c r="O412" s="358">
        <v>1</v>
      </c>
      <c r="P412" s="357">
        <v>31</v>
      </c>
      <c r="Q412" s="357">
        <v>14314.4</v>
      </c>
      <c r="R412" s="357">
        <v>8451.89</v>
      </c>
      <c r="S412" s="357">
        <f t="shared" si="14"/>
        <v>5862.51</v>
      </c>
      <c r="T412" s="359">
        <f t="shared" si="15"/>
        <v>0.40955331693958535</v>
      </c>
      <c r="U412" s="357"/>
    </row>
    <row r="413" spans="1:21" x14ac:dyDescent="0.25">
      <c r="A413" s="357" t="s">
        <v>483</v>
      </c>
      <c r="B413" s="357" t="s">
        <v>822</v>
      </c>
      <c r="C413" s="357" t="s">
        <v>1234</v>
      </c>
      <c r="D413" s="357" t="s">
        <v>1746</v>
      </c>
      <c r="E413" s="357" t="s">
        <v>1115</v>
      </c>
      <c r="F413" s="357">
        <v>4324124</v>
      </c>
      <c r="G413" s="357" t="s">
        <v>1115</v>
      </c>
      <c r="H413" s="357">
        <v>432412403</v>
      </c>
      <c r="I413" s="357" t="s">
        <v>2302</v>
      </c>
      <c r="J413" s="357">
        <v>9894268</v>
      </c>
      <c r="K413" s="357">
        <v>100</v>
      </c>
      <c r="L413" s="357" t="s">
        <v>1077</v>
      </c>
      <c r="M413" s="357" t="s">
        <v>1078</v>
      </c>
      <c r="N413" s="357" t="s">
        <v>5025</v>
      </c>
      <c r="O413" s="358">
        <v>1</v>
      </c>
      <c r="P413" s="357">
        <v>38</v>
      </c>
      <c r="Q413" s="357">
        <v>15752.000000000002</v>
      </c>
      <c r="R413" s="357">
        <v>14755.55</v>
      </c>
      <c r="S413" s="357">
        <f t="shared" si="14"/>
        <v>996.45000000000255</v>
      </c>
      <c r="T413" s="359">
        <f t="shared" si="15"/>
        <v>6.3258633824276433E-2</v>
      </c>
      <c r="U413" s="357"/>
    </row>
    <row r="414" spans="1:21" x14ac:dyDescent="0.25">
      <c r="A414" s="357" t="s">
        <v>483</v>
      </c>
      <c r="B414" s="357" t="s">
        <v>822</v>
      </c>
      <c r="C414" s="357" t="s">
        <v>1234</v>
      </c>
      <c r="D414" s="357" t="s">
        <v>1747</v>
      </c>
      <c r="E414" s="357" t="s">
        <v>854</v>
      </c>
      <c r="F414" s="357">
        <v>4324234</v>
      </c>
      <c r="G414" s="357" t="s">
        <v>1851</v>
      </c>
      <c r="H414" s="357">
        <v>432423403</v>
      </c>
      <c r="I414" s="357" t="s">
        <v>2303</v>
      </c>
      <c r="J414" s="357">
        <v>13325177</v>
      </c>
      <c r="K414" s="357">
        <v>100</v>
      </c>
      <c r="L414" s="357" t="s">
        <v>1077</v>
      </c>
      <c r="M414" s="357" t="s">
        <v>1078</v>
      </c>
      <c r="N414" s="357" t="s">
        <v>5025</v>
      </c>
      <c r="O414" s="358">
        <v>1</v>
      </c>
      <c r="P414" s="357">
        <v>80</v>
      </c>
      <c r="Q414" s="357">
        <v>19722.400000000001</v>
      </c>
      <c r="R414" s="357">
        <v>15197.95</v>
      </c>
      <c r="S414" s="357">
        <f t="shared" si="14"/>
        <v>4524.4500000000007</v>
      </c>
      <c r="T414" s="359">
        <f t="shared" si="15"/>
        <v>0.22940666450330591</v>
      </c>
      <c r="U414" s="357"/>
    </row>
    <row r="415" spans="1:21" x14ac:dyDescent="0.25">
      <c r="A415" s="357" t="s">
        <v>483</v>
      </c>
      <c r="B415" s="357" t="s">
        <v>822</v>
      </c>
      <c r="C415" s="357" t="s">
        <v>1234</v>
      </c>
      <c r="D415" s="357" t="s">
        <v>1747</v>
      </c>
      <c r="E415" s="357" t="s">
        <v>854</v>
      </c>
      <c r="F415" s="357">
        <v>4324234</v>
      </c>
      <c r="G415" s="357" t="s">
        <v>1797</v>
      </c>
      <c r="H415" s="357">
        <v>432423404</v>
      </c>
      <c r="I415" s="357" t="s">
        <v>2304</v>
      </c>
      <c r="J415" s="357">
        <v>6951872</v>
      </c>
      <c r="K415" s="357">
        <v>100</v>
      </c>
      <c r="L415" s="357" t="s">
        <v>1077</v>
      </c>
      <c r="M415" s="357" t="s">
        <v>1078</v>
      </c>
      <c r="N415" s="357" t="s">
        <v>5025</v>
      </c>
      <c r="O415" s="358">
        <v>1</v>
      </c>
      <c r="P415" s="357">
        <v>34</v>
      </c>
      <c r="Q415" s="357">
        <v>65397.2</v>
      </c>
      <c r="R415" s="357">
        <v>36127.129999999997</v>
      </c>
      <c r="S415" s="357">
        <f t="shared" si="14"/>
        <v>29270.07</v>
      </c>
      <c r="T415" s="359">
        <f t="shared" si="15"/>
        <v>0.4475737493348339</v>
      </c>
      <c r="U415" s="357"/>
    </row>
    <row r="416" spans="1:21" x14ac:dyDescent="0.25">
      <c r="A416" s="357" t="s">
        <v>483</v>
      </c>
      <c r="B416" s="357" t="s">
        <v>822</v>
      </c>
      <c r="C416" s="357" t="s">
        <v>1234</v>
      </c>
      <c r="D416" s="357" t="s">
        <v>1746</v>
      </c>
      <c r="E416" s="357" t="s">
        <v>1845</v>
      </c>
      <c r="F416" s="357">
        <v>4324132</v>
      </c>
      <c r="G416" s="357" t="s">
        <v>1799</v>
      </c>
      <c r="H416" s="357">
        <v>432413201</v>
      </c>
      <c r="I416" s="357" t="s">
        <v>2305</v>
      </c>
      <c r="J416" s="357">
        <v>9418071</v>
      </c>
      <c r="K416" s="357">
        <v>100</v>
      </c>
      <c r="L416" s="357" t="s">
        <v>1077</v>
      </c>
      <c r="M416" s="357" t="s">
        <v>1078</v>
      </c>
      <c r="N416" s="357" t="s">
        <v>5025</v>
      </c>
      <c r="O416" s="358">
        <v>1</v>
      </c>
      <c r="P416" s="357">
        <v>70</v>
      </c>
      <c r="Q416" s="357">
        <v>28283.200000000001</v>
      </c>
      <c r="R416" s="357">
        <v>20719.77</v>
      </c>
      <c r="S416" s="357">
        <f t="shared" si="14"/>
        <v>7563.43</v>
      </c>
      <c r="T416" s="359">
        <f t="shared" si="15"/>
        <v>0.26741776036657805</v>
      </c>
      <c r="U416" s="357"/>
    </row>
    <row r="417" spans="1:21" x14ac:dyDescent="0.25">
      <c r="A417" s="357" t="s">
        <v>483</v>
      </c>
      <c r="B417" s="357" t="s">
        <v>822</v>
      </c>
      <c r="C417" s="357" t="s">
        <v>1229</v>
      </c>
      <c r="D417" s="357" t="s">
        <v>1740</v>
      </c>
      <c r="E417" s="357" t="s">
        <v>1458</v>
      </c>
      <c r="F417" s="357">
        <v>4321115</v>
      </c>
      <c r="G417" s="357" t="s">
        <v>974</v>
      </c>
      <c r="H417" s="357">
        <v>432111504</v>
      </c>
      <c r="I417" s="357" t="s">
        <v>5117</v>
      </c>
      <c r="J417" s="357">
        <v>1059840</v>
      </c>
      <c r="K417" s="357">
        <v>100</v>
      </c>
      <c r="L417" s="357" t="s">
        <v>1077</v>
      </c>
      <c r="M417" s="357" t="s">
        <v>1078</v>
      </c>
      <c r="N417" s="357" t="s">
        <v>5025</v>
      </c>
      <c r="O417" s="358">
        <v>1</v>
      </c>
      <c r="P417" s="357">
        <v>67</v>
      </c>
      <c r="Q417" s="357">
        <v>77610.399999999994</v>
      </c>
      <c r="R417" s="357">
        <v>40156.199999999997</v>
      </c>
      <c r="S417" s="357">
        <f t="shared" si="14"/>
        <v>37454.199999999997</v>
      </c>
      <c r="T417" s="359">
        <f t="shared" si="15"/>
        <v>0.48259253914423839</v>
      </c>
      <c r="U417" s="357"/>
    </row>
    <row r="418" spans="1:21" x14ac:dyDescent="0.25">
      <c r="A418" s="357" t="s">
        <v>483</v>
      </c>
      <c r="B418" s="357" t="s">
        <v>822</v>
      </c>
      <c r="C418" s="357" t="s">
        <v>1247</v>
      </c>
      <c r="D418" s="357" t="s">
        <v>1753</v>
      </c>
      <c r="E418" s="357" t="s">
        <v>1514</v>
      </c>
      <c r="F418" s="357">
        <v>4421132</v>
      </c>
      <c r="G418" s="357" t="s">
        <v>1248</v>
      </c>
      <c r="H418" s="357">
        <v>442113202</v>
      </c>
      <c r="I418" s="357" t="s">
        <v>2307</v>
      </c>
      <c r="J418" s="357">
        <v>9418135</v>
      </c>
      <c r="K418" s="357">
        <v>100</v>
      </c>
      <c r="L418" s="357" t="s">
        <v>1077</v>
      </c>
      <c r="M418" s="357" t="s">
        <v>1078</v>
      </c>
      <c r="N418" s="357" t="s">
        <v>5025</v>
      </c>
      <c r="O418" s="358">
        <v>1</v>
      </c>
      <c r="P418" s="357">
        <v>60</v>
      </c>
      <c r="Q418" s="357">
        <v>24334</v>
      </c>
      <c r="R418" s="357">
        <v>22018.15</v>
      </c>
      <c r="S418" s="357">
        <f t="shared" si="14"/>
        <v>2315.8499999999985</v>
      </c>
      <c r="T418" s="359">
        <f t="shared" si="15"/>
        <v>9.5169310429851176E-2</v>
      </c>
      <c r="U418" s="357"/>
    </row>
    <row r="419" spans="1:21" x14ac:dyDescent="0.25">
      <c r="A419" s="357" t="s">
        <v>483</v>
      </c>
      <c r="B419" s="357" t="s">
        <v>822</v>
      </c>
      <c r="C419" s="357" t="s">
        <v>1234</v>
      </c>
      <c r="D419" s="357" t="s">
        <v>1747</v>
      </c>
      <c r="E419" s="357" t="s">
        <v>854</v>
      </c>
      <c r="F419" s="357">
        <v>4324234</v>
      </c>
      <c r="G419" s="357" t="s">
        <v>1089</v>
      </c>
      <c r="H419" s="357">
        <v>432423402</v>
      </c>
      <c r="I419" s="357" t="s">
        <v>2308</v>
      </c>
      <c r="J419" s="357">
        <v>9418319</v>
      </c>
      <c r="K419" s="357">
        <v>100</v>
      </c>
      <c r="L419" s="357" t="s">
        <v>1077</v>
      </c>
      <c r="M419" s="357" t="s">
        <v>1078</v>
      </c>
      <c r="N419" s="357" t="s">
        <v>5025</v>
      </c>
      <c r="O419" s="358">
        <v>1</v>
      </c>
      <c r="P419" s="357">
        <v>53</v>
      </c>
      <c r="Q419" s="357">
        <v>17407.2</v>
      </c>
      <c r="R419" s="357">
        <v>12006.3</v>
      </c>
      <c r="S419" s="357">
        <f t="shared" si="14"/>
        <v>5400.9000000000015</v>
      </c>
      <c r="T419" s="359">
        <f t="shared" si="15"/>
        <v>0.31026816489728393</v>
      </c>
      <c r="U419" s="357"/>
    </row>
    <row r="420" spans="1:21" x14ac:dyDescent="0.25">
      <c r="A420" s="357" t="s">
        <v>483</v>
      </c>
      <c r="B420" s="357" t="s">
        <v>822</v>
      </c>
      <c r="C420" s="357" t="s">
        <v>1234</v>
      </c>
      <c r="D420" s="357" t="s">
        <v>1746</v>
      </c>
      <c r="E420" s="357" t="s">
        <v>855</v>
      </c>
      <c r="F420" s="357">
        <v>4324141</v>
      </c>
      <c r="G420" s="357" t="s">
        <v>855</v>
      </c>
      <c r="H420" s="357">
        <v>432414101</v>
      </c>
      <c r="I420" s="357" t="s">
        <v>2309</v>
      </c>
      <c r="J420" s="357">
        <v>11663508</v>
      </c>
      <c r="K420" s="357">
        <v>63</v>
      </c>
      <c r="L420" s="357" t="s">
        <v>1077</v>
      </c>
      <c r="M420" s="357" t="s">
        <v>1078</v>
      </c>
      <c r="N420" s="357" t="s">
        <v>5025</v>
      </c>
      <c r="O420" s="358">
        <v>1</v>
      </c>
      <c r="P420" s="357">
        <v>114</v>
      </c>
      <c r="Q420" s="357">
        <v>50507.6</v>
      </c>
      <c r="R420" s="357">
        <v>37010.460000000006</v>
      </c>
      <c r="S420" s="357">
        <f t="shared" si="14"/>
        <v>13497.139999999992</v>
      </c>
      <c r="T420" s="359">
        <f t="shared" si="15"/>
        <v>0.26722988223554461</v>
      </c>
      <c r="U420" s="357"/>
    </row>
    <row r="421" spans="1:21" x14ac:dyDescent="0.25">
      <c r="A421" s="357" t="s">
        <v>483</v>
      </c>
      <c r="B421" s="357" t="s">
        <v>822</v>
      </c>
      <c r="C421" s="357" t="s">
        <v>1234</v>
      </c>
      <c r="D421" s="357" t="s">
        <v>1746</v>
      </c>
      <c r="E421" s="357" t="s">
        <v>855</v>
      </c>
      <c r="F421" s="357">
        <v>4324141</v>
      </c>
      <c r="G421" s="357" t="s">
        <v>856</v>
      </c>
      <c r="H421" s="357">
        <v>432414103</v>
      </c>
      <c r="I421" s="357" t="s">
        <v>2310</v>
      </c>
      <c r="J421" s="357">
        <v>11663514</v>
      </c>
      <c r="K421" s="357">
        <v>100</v>
      </c>
      <c r="L421" s="357" t="s">
        <v>1077</v>
      </c>
      <c r="M421" s="357" t="s">
        <v>1078</v>
      </c>
      <c r="N421" s="357" t="s">
        <v>5025</v>
      </c>
      <c r="O421" s="358">
        <v>1</v>
      </c>
      <c r="P421" s="357">
        <v>108</v>
      </c>
      <c r="Q421" s="357">
        <v>59317.599999999991</v>
      </c>
      <c r="R421" s="357">
        <v>47898.91</v>
      </c>
      <c r="S421" s="357">
        <f t="shared" si="14"/>
        <v>11418.689999999988</v>
      </c>
      <c r="T421" s="359">
        <f t="shared" si="15"/>
        <v>0.19250087663695076</v>
      </c>
      <c r="U421" s="357"/>
    </row>
    <row r="422" spans="1:21" x14ac:dyDescent="0.25">
      <c r="A422" s="357" t="s">
        <v>483</v>
      </c>
      <c r="B422" s="357" t="s">
        <v>822</v>
      </c>
      <c r="C422" s="357" t="s">
        <v>1234</v>
      </c>
      <c r="D422" s="357" t="s">
        <v>1746</v>
      </c>
      <c r="E422" s="357" t="s">
        <v>855</v>
      </c>
      <c r="F422" s="357">
        <v>4324141</v>
      </c>
      <c r="G422" s="357" t="s">
        <v>855</v>
      </c>
      <c r="H422" s="357">
        <v>432414101</v>
      </c>
      <c r="I422" s="357" t="s">
        <v>2311</v>
      </c>
      <c r="J422" s="357">
        <v>11663524</v>
      </c>
      <c r="K422" s="357">
        <v>100</v>
      </c>
      <c r="L422" s="357" t="s">
        <v>1077</v>
      </c>
      <c r="M422" s="357" t="s">
        <v>1078</v>
      </c>
      <c r="N422" s="357" t="s">
        <v>5025</v>
      </c>
      <c r="O422" s="358">
        <v>1</v>
      </c>
      <c r="P422" s="357">
        <v>101</v>
      </c>
      <c r="Q422" s="357">
        <v>66176.399999999994</v>
      </c>
      <c r="R422" s="357">
        <v>54540.770000000004</v>
      </c>
      <c r="S422" s="357">
        <f t="shared" si="14"/>
        <v>11635.62999999999</v>
      </c>
      <c r="T422" s="359">
        <f t="shared" si="15"/>
        <v>0.17582748532709533</v>
      </c>
      <c r="U422" s="357"/>
    </row>
    <row r="423" spans="1:21" x14ac:dyDescent="0.25">
      <c r="A423" s="357" t="s">
        <v>483</v>
      </c>
      <c r="B423" s="357" t="s">
        <v>822</v>
      </c>
      <c r="C423" s="357" t="s">
        <v>1234</v>
      </c>
      <c r="D423" s="357" t="s">
        <v>1746</v>
      </c>
      <c r="E423" s="357" t="s">
        <v>855</v>
      </c>
      <c r="F423" s="357">
        <v>4324141</v>
      </c>
      <c r="G423" s="357" t="s">
        <v>856</v>
      </c>
      <c r="H423" s="357">
        <v>432414103</v>
      </c>
      <c r="I423" s="357" t="s">
        <v>2312</v>
      </c>
      <c r="J423" s="357">
        <v>11663540</v>
      </c>
      <c r="K423" s="357">
        <v>100</v>
      </c>
      <c r="L423" s="357" t="s">
        <v>1077</v>
      </c>
      <c r="M423" s="357" t="s">
        <v>1078</v>
      </c>
      <c r="N423" s="357" t="s">
        <v>5025</v>
      </c>
      <c r="O423" s="358">
        <v>1</v>
      </c>
      <c r="P423" s="357">
        <v>61</v>
      </c>
      <c r="Q423" s="357">
        <v>61531.600000000006</v>
      </c>
      <c r="R423" s="357">
        <v>37460.089999999997</v>
      </c>
      <c r="S423" s="357">
        <f t="shared" si="14"/>
        <v>24071.510000000009</v>
      </c>
      <c r="T423" s="359">
        <f t="shared" si="15"/>
        <v>0.39120565693074788</v>
      </c>
      <c r="U423" s="357"/>
    </row>
    <row r="424" spans="1:21" x14ac:dyDescent="0.25">
      <c r="A424" s="357" t="s">
        <v>483</v>
      </c>
      <c r="B424" s="357" t="s">
        <v>822</v>
      </c>
      <c r="C424" s="357" t="s">
        <v>1234</v>
      </c>
      <c r="D424" s="357" t="s">
        <v>1746</v>
      </c>
      <c r="E424" s="357" t="s">
        <v>855</v>
      </c>
      <c r="F424" s="357">
        <v>4324141</v>
      </c>
      <c r="G424" s="357" t="s">
        <v>855</v>
      </c>
      <c r="H424" s="357">
        <v>432414101</v>
      </c>
      <c r="I424" s="357" t="s">
        <v>2313</v>
      </c>
      <c r="J424" s="357">
        <v>11663576</v>
      </c>
      <c r="K424" s="357">
        <v>100</v>
      </c>
      <c r="L424" s="357" t="s">
        <v>1077</v>
      </c>
      <c r="M424" s="357" t="s">
        <v>1078</v>
      </c>
      <c r="N424" s="357" t="s">
        <v>5025</v>
      </c>
      <c r="O424" s="358">
        <v>1</v>
      </c>
      <c r="P424" s="357">
        <v>85</v>
      </c>
      <c r="Q424" s="357">
        <v>43047.199999999997</v>
      </c>
      <c r="R424" s="357">
        <v>35561.47</v>
      </c>
      <c r="S424" s="357">
        <f t="shared" si="14"/>
        <v>7485.7299999999959</v>
      </c>
      <c r="T424" s="359">
        <f t="shared" si="15"/>
        <v>0.17389586314557037</v>
      </c>
      <c r="U424" s="357"/>
    </row>
    <row r="425" spans="1:21" x14ac:dyDescent="0.25">
      <c r="A425" s="357" t="s">
        <v>483</v>
      </c>
      <c r="B425" s="357" t="s">
        <v>822</v>
      </c>
      <c r="C425" s="357" t="s">
        <v>1234</v>
      </c>
      <c r="D425" s="357" t="s">
        <v>1746</v>
      </c>
      <c r="E425" s="357" t="s">
        <v>855</v>
      </c>
      <c r="F425" s="357">
        <v>4324141</v>
      </c>
      <c r="G425" s="357" t="s">
        <v>855</v>
      </c>
      <c r="H425" s="357">
        <v>432414101</v>
      </c>
      <c r="I425" s="357" t="s">
        <v>2314</v>
      </c>
      <c r="J425" s="357">
        <v>11663580</v>
      </c>
      <c r="K425" s="357">
        <v>100</v>
      </c>
      <c r="L425" s="357" t="s">
        <v>1077</v>
      </c>
      <c r="M425" s="357" t="s">
        <v>1078</v>
      </c>
      <c r="N425" s="357" t="s">
        <v>5025</v>
      </c>
      <c r="O425" s="358">
        <v>1</v>
      </c>
      <c r="P425" s="357">
        <v>68</v>
      </c>
      <c r="Q425" s="357">
        <v>39092.800000000003</v>
      </c>
      <c r="R425" s="357">
        <v>29225.979999999996</v>
      </c>
      <c r="S425" s="357">
        <f t="shared" si="14"/>
        <v>9866.820000000007</v>
      </c>
      <c r="T425" s="359">
        <f t="shared" si="15"/>
        <v>0.25239481439037381</v>
      </c>
      <c r="U425" s="357"/>
    </row>
    <row r="426" spans="1:21" x14ac:dyDescent="0.25">
      <c r="A426" s="357" t="s">
        <v>483</v>
      </c>
      <c r="B426" s="357" t="s">
        <v>822</v>
      </c>
      <c r="C426" s="357" t="s">
        <v>1234</v>
      </c>
      <c r="D426" s="357" t="s">
        <v>1746</v>
      </c>
      <c r="E426" s="357" t="s">
        <v>855</v>
      </c>
      <c r="F426" s="357">
        <v>4324141</v>
      </c>
      <c r="G426" s="357" t="s">
        <v>855</v>
      </c>
      <c r="H426" s="357">
        <v>432414101</v>
      </c>
      <c r="I426" s="357" t="s">
        <v>2315</v>
      </c>
      <c r="J426" s="357">
        <v>11663622</v>
      </c>
      <c r="K426" s="357">
        <v>100</v>
      </c>
      <c r="L426" s="357" t="s">
        <v>1077</v>
      </c>
      <c r="M426" s="357" t="s">
        <v>1078</v>
      </c>
      <c r="N426" s="357" t="s">
        <v>5025</v>
      </c>
      <c r="O426" s="358">
        <v>1</v>
      </c>
      <c r="P426" s="357">
        <v>101</v>
      </c>
      <c r="Q426" s="357">
        <v>41457.599999999999</v>
      </c>
      <c r="R426" s="357">
        <v>38034.9</v>
      </c>
      <c r="S426" s="357">
        <f t="shared" si="14"/>
        <v>3422.6999999999971</v>
      </c>
      <c r="T426" s="359">
        <f t="shared" si="15"/>
        <v>8.2559048280652941E-2</v>
      </c>
      <c r="U426" s="357"/>
    </row>
    <row r="427" spans="1:21" x14ac:dyDescent="0.25">
      <c r="A427" s="357" t="s">
        <v>483</v>
      </c>
      <c r="B427" s="357" t="s">
        <v>822</v>
      </c>
      <c r="C427" s="357" t="s">
        <v>1234</v>
      </c>
      <c r="D427" s="357" t="s">
        <v>1746</v>
      </c>
      <c r="E427" s="357" t="s">
        <v>855</v>
      </c>
      <c r="F427" s="357">
        <v>4324141</v>
      </c>
      <c r="G427" s="357" t="s">
        <v>857</v>
      </c>
      <c r="H427" s="357">
        <v>432414102</v>
      </c>
      <c r="I427" s="357" t="s">
        <v>2316</v>
      </c>
      <c r="J427" s="357">
        <v>2489994</v>
      </c>
      <c r="K427" s="357">
        <v>100</v>
      </c>
      <c r="L427" s="357" t="s">
        <v>1077</v>
      </c>
      <c r="M427" s="357" t="s">
        <v>1078</v>
      </c>
      <c r="N427" s="357" t="s">
        <v>5025</v>
      </c>
      <c r="O427" s="358">
        <v>1</v>
      </c>
      <c r="P427" s="357">
        <v>59</v>
      </c>
      <c r="Q427" s="357">
        <v>27168.800000000003</v>
      </c>
      <c r="R427" s="357">
        <v>24099.760000000002</v>
      </c>
      <c r="S427" s="357">
        <f t="shared" si="14"/>
        <v>3069.0400000000009</v>
      </c>
      <c r="T427" s="359">
        <f t="shared" si="15"/>
        <v>0.11296192691616856</v>
      </c>
      <c r="U427" s="357"/>
    </row>
    <row r="428" spans="1:21" x14ac:dyDescent="0.25">
      <c r="A428" s="357" t="s">
        <v>483</v>
      </c>
      <c r="B428" s="357" t="s">
        <v>822</v>
      </c>
      <c r="C428" s="357" t="s">
        <v>1234</v>
      </c>
      <c r="D428" s="357" t="s">
        <v>1746</v>
      </c>
      <c r="E428" s="357" t="s">
        <v>855</v>
      </c>
      <c r="F428" s="357">
        <v>4324141</v>
      </c>
      <c r="G428" s="357" t="s">
        <v>856</v>
      </c>
      <c r="H428" s="357">
        <v>432414103</v>
      </c>
      <c r="I428" s="357" t="s">
        <v>2317</v>
      </c>
      <c r="J428" s="357">
        <v>2490008</v>
      </c>
      <c r="K428" s="357">
        <v>63</v>
      </c>
      <c r="L428" s="357" t="s">
        <v>1077</v>
      </c>
      <c r="M428" s="357" t="s">
        <v>1078</v>
      </c>
      <c r="N428" s="357" t="s">
        <v>5025</v>
      </c>
      <c r="O428" s="358">
        <v>1</v>
      </c>
      <c r="P428" s="357">
        <v>86</v>
      </c>
      <c r="Q428" s="357">
        <v>38960.400000000001</v>
      </c>
      <c r="R428" s="357">
        <v>27695.879999999997</v>
      </c>
      <c r="S428" s="357">
        <f t="shared" si="14"/>
        <v>11264.520000000004</v>
      </c>
      <c r="T428" s="359">
        <f t="shared" si="15"/>
        <v>0.28912742168971578</v>
      </c>
      <c r="U428" s="357"/>
    </row>
    <row r="429" spans="1:21" x14ac:dyDescent="0.25">
      <c r="A429" s="357" t="s">
        <v>483</v>
      </c>
      <c r="B429" s="357" t="s">
        <v>822</v>
      </c>
      <c r="C429" s="357" t="s">
        <v>1234</v>
      </c>
      <c r="D429" s="357" t="s">
        <v>1747</v>
      </c>
      <c r="E429" s="357" t="s">
        <v>854</v>
      </c>
      <c r="F429" s="357">
        <v>4324234</v>
      </c>
      <c r="G429" s="357" t="s">
        <v>1089</v>
      </c>
      <c r="H429" s="357">
        <v>432423402</v>
      </c>
      <c r="I429" s="357" t="s">
        <v>2318</v>
      </c>
      <c r="J429" s="357">
        <v>2649323</v>
      </c>
      <c r="K429" s="357">
        <v>100</v>
      </c>
      <c r="L429" s="357" t="s">
        <v>1077</v>
      </c>
      <c r="M429" s="357" t="s">
        <v>1078</v>
      </c>
      <c r="N429" s="357" t="s">
        <v>5025</v>
      </c>
      <c r="O429" s="358">
        <v>1</v>
      </c>
      <c r="P429" s="357">
        <v>206</v>
      </c>
      <c r="Q429" s="357">
        <v>84259.6</v>
      </c>
      <c r="R429" s="357">
        <v>70108.77</v>
      </c>
      <c r="S429" s="357">
        <f t="shared" si="14"/>
        <v>14150.830000000002</v>
      </c>
      <c r="T429" s="359">
        <f t="shared" si="15"/>
        <v>0.16794323732844685</v>
      </c>
      <c r="U429" s="357"/>
    </row>
    <row r="430" spans="1:21" x14ac:dyDescent="0.25">
      <c r="A430" s="357" t="s">
        <v>483</v>
      </c>
      <c r="B430" s="357" t="s">
        <v>822</v>
      </c>
      <c r="C430" s="357" t="s">
        <v>1234</v>
      </c>
      <c r="D430" s="357" t="s">
        <v>1747</v>
      </c>
      <c r="E430" s="357" t="s">
        <v>854</v>
      </c>
      <c r="F430" s="357">
        <v>4324234</v>
      </c>
      <c r="G430" s="357" t="s">
        <v>1089</v>
      </c>
      <c r="H430" s="357">
        <v>432423402</v>
      </c>
      <c r="I430" s="357" t="s">
        <v>2319</v>
      </c>
      <c r="J430" s="357">
        <v>2649331</v>
      </c>
      <c r="K430" s="357">
        <v>100</v>
      </c>
      <c r="L430" s="357" t="s">
        <v>1077</v>
      </c>
      <c r="M430" s="357" t="s">
        <v>1078</v>
      </c>
      <c r="N430" s="357" t="s">
        <v>5025</v>
      </c>
      <c r="O430" s="358">
        <v>1</v>
      </c>
      <c r="P430" s="357">
        <v>182</v>
      </c>
      <c r="Q430" s="357">
        <v>141963.20000000001</v>
      </c>
      <c r="R430" s="357">
        <v>95498.44</v>
      </c>
      <c r="S430" s="357">
        <f t="shared" si="14"/>
        <v>46464.760000000009</v>
      </c>
      <c r="T430" s="359">
        <f t="shared" si="15"/>
        <v>0.32730144150033252</v>
      </c>
      <c r="U430" s="357"/>
    </row>
    <row r="431" spans="1:21" x14ac:dyDescent="0.25">
      <c r="A431" s="357" t="s">
        <v>483</v>
      </c>
      <c r="B431" s="357" t="s">
        <v>822</v>
      </c>
      <c r="C431" s="357" t="s">
        <v>1234</v>
      </c>
      <c r="D431" s="357" t="s">
        <v>1746</v>
      </c>
      <c r="E431" s="357" t="s">
        <v>855</v>
      </c>
      <c r="F431" s="357">
        <v>4324141</v>
      </c>
      <c r="G431" s="357" t="s">
        <v>857</v>
      </c>
      <c r="H431" s="357">
        <v>432414102</v>
      </c>
      <c r="I431" s="357" t="s">
        <v>2320</v>
      </c>
      <c r="J431" s="357">
        <v>6951310</v>
      </c>
      <c r="K431" s="357">
        <v>100</v>
      </c>
      <c r="L431" s="357" t="s">
        <v>1077</v>
      </c>
      <c r="M431" s="357" t="s">
        <v>1078</v>
      </c>
      <c r="N431" s="357" t="s">
        <v>5025</v>
      </c>
      <c r="O431" s="358">
        <v>1</v>
      </c>
      <c r="P431" s="357">
        <v>35</v>
      </c>
      <c r="Q431" s="357">
        <v>7618.4</v>
      </c>
      <c r="R431" s="357">
        <v>6765.2999999999993</v>
      </c>
      <c r="S431" s="357">
        <f t="shared" si="14"/>
        <v>853.10000000000036</v>
      </c>
      <c r="T431" s="359">
        <f t="shared" si="15"/>
        <v>0.11197889320592255</v>
      </c>
      <c r="U431" s="357"/>
    </row>
    <row r="432" spans="1:21" x14ac:dyDescent="0.25">
      <c r="A432" s="357" t="s">
        <v>483</v>
      </c>
      <c r="B432" s="357" t="s">
        <v>822</v>
      </c>
      <c r="C432" s="357" t="s">
        <v>1234</v>
      </c>
      <c r="D432" s="357" t="s">
        <v>1746</v>
      </c>
      <c r="E432" s="357" t="s">
        <v>855</v>
      </c>
      <c r="F432" s="357">
        <v>4324141</v>
      </c>
      <c r="G432" s="357" t="s">
        <v>857</v>
      </c>
      <c r="H432" s="357">
        <v>432414102</v>
      </c>
      <c r="I432" s="357" t="s">
        <v>2321</v>
      </c>
      <c r="J432" s="357">
        <v>6951316</v>
      </c>
      <c r="K432" s="357">
        <v>100</v>
      </c>
      <c r="L432" s="357" t="s">
        <v>1077</v>
      </c>
      <c r="M432" s="357" t="s">
        <v>1078</v>
      </c>
      <c r="N432" s="357" t="s">
        <v>5025</v>
      </c>
      <c r="O432" s="358">
        <v>1</v>
      </c>
      <c r="P432" s="357">
        <v>129</v>
      </c>
      <c r="Q432" s="357">
        <v>47533.600000000006</v>
      </c>
      <c r="R432" s="357">
        <v>36157.120000000003</v>
      </c>
      <c r="S432" s="357">
        <f t="shared" si="14"/>
        <v>11376.480000000003</v>
      </c>
      <c r="T432" s="359">
        <f t="shared" si="15"/>
        <v>0.23933554369961463</v>
      </c>
      <c r="U432" s="357"/>
    </row>
    <row r="433" spans="1:21" x14ac:dyDescent="0.25">
      <c r="A433" s="357" t="s">
        <v>483</v>
      </c>
      <c r="B433" s="357" t="s">
        <v>822</v>
      </c>
      <c r="C433" s="357" t="s">
        <v>1229</v>
      </c>
      <c r="D433" s="357" t="s">
        <v>1740</v>
      </c>
      <c r="E433" s="357" t="s">
        <v>1465</v>
      </c>
      <c r="F433" s="357">
        <v>4321153</v>
      </c>
      <c r="G433" s="357" t="s">
        <v>826</v>
      </c>
      <c r="H433" s="357">
        <v>432115302</v>
      </c>
      <c r="I433" s="357" t="s">
        <v>5118</v>
      </c>
      <c r="J433" s="357">
        <v>1296841</v>
      </c>
      <c r="K433" s="357">
        <v>100</v>
      </c>
      <c r="L433" s="357" t="s">
        <v>1077</v>
      </c>
      <c r="M433" s="357" t="s">
        <v>1078</v>
      </c>
      <c r="N433" s="357" t="s">
        <v>5025</v>
      </c>
      <c r="O433" s="358">
        <v>1</v>
      </c>
      <c r="P433" s="357">
        <v>57</v>
      </c>
      <c r="Q433" s="357">
        <v>87889.2</v>
      </c>
      <c r="R433" s="357">
        <v>46388.91</v>
      </c>
      <c r="S433" s="357">
        <f t="shared" si="14"/>
        <v>41500.289999999994</v>
      </c>
      <c r="T433" s="359">
        <f t="shared" si="15"/>
        <v>0.47218873308665904</v>
      </c>
      <c r="U433" s="357"/>
    </row>
    <row r="434" spans="1:21" x14ac:dyDescent="0.25">
      <c r="A434" s="357" t="s">
        <v>483</v>
      </c>
      <c r="B434" s="357" t="s">
        <v>822</v>
      </c>
      <c r="C434" s="357" t="s">
        <v>1234</v>
      </c>
      <c r="D434" s="357" t="s">
        <v>1746</v>
      </c>
      <c r="E434" s="357" t="s">
        <v>855</v>
      </c>
      <c r="F434" s="357">
        <v>4324141</v>
      </c>
      <c r="G434" s="357" t="s">
        <v>857</v>
      </c>
      <c r="H434" s="357">
        <v>432414102</v>
      </c>
      <c r="I434" s="357" t="s">
        <v>2322</v>
      </c>
      <c r="J434" s="357">
        <v>6951318</v>
      </c>
      <c r="K434" s="357">
        <v>100</v>
      </c>
      <c r="L434" s="357" t="s">
        <v>1077</v>
      </c>
      <c r="M434" s="357" t="s">
        <v>1078</v>
      </c>
      <c r="N434" s="357" t="s">
        <v>5025</v>
      </c>
      <c r="O434" s="358">
        <v>1</v>
      </c>
      <c r="P434" s="357">
        <v>88</v>
      </c>
      <c r="Q434" s="357">
        <v>42079.200000000004</v>
      </c>
      <c r="R434" s="357">
        <v>37929.129999999997</v>
      </c>
      <c r="S434" s="357">
        <f t="shared" si="14"/>
        <v>4150.070000000007</v>
      </c>
      <c r="T434" s="359">
        <f t="shared" si="15"/>
        <v>9.8625211505922322E-2</v>
      </c>
      <c r="U434" s="357"/>
    </row>
    <row r="435" spans="1:21" x14ac:dyDescent="0.25">
      <c r="A435" s="357" t="s">
        <v>483</v>
      </c>
      <c r="B435" s="357" t="s">
        <v>822</v>
      </c>
      <c r="C435" s="357" t="s">
        <v>1234</v>
      </c>
      <c r="D435" s="357" t="s">
        <v>1746</v>
      </c>
      <c r="E435" s="357" t="s">
        <v>855</v>
      </c>
      <c r="F435" s="357">
        <v>4324141</v>
      </c>
      <c r="G435" s="357" t="s">
        <v>857</v>
      </c>
      <c r="H435" s="357">
        <v>432414102</v>
      </c>
      <c r="I435" s="357" t="s">
        <v>2323</v>
      </c>
      <c r="J435" s="357">
        <v>6951448</v>
      </c>
      <c r="K435" s="357">
        <v>100</v>
      </c>
      <c r="L435" s="357" t="s">
        <v>1077</v>
      </c>
      <c r="M435" s="357" t="s">
        <v>1078</v>
      </c>
      <c r="N435" s="357" t="s">
        <v>5025</v>
      </c>
      <c r="O435" s="358">
        <v>1</v>
      </c>
      <c r="P435" s="357">
        <v>99</v>
      </c>
      <c r="Q435" s="357">
        <v>52580.799999999996</v>
      </c>
      <c r="R435" s="357">
        <v>34397.369999999995</v>
      </c>
      <c r="S435" s="357">
        <f t="shared" si="14"/>
        <v>18183.43</v>
      </c>
      <c r="T435" s="359">
        <f t="shared" si="15"/>
        <v>0.3458188159936707</v>
      </c>
      <c r="U435" s="357"/>
    </row>
    <row r="436" spans="1:21" x14ac:dyDescent="0.25">
      <c r="A436" s="357" t="s">
        <v>483</v>
      </c>
      <c r="B436" s="357" t="s">
        <v>822</v>
      </c>
      <c r="C436" s="357" t="s">
        <v>1234</v>
      </c>
      <c r="D436" s="357" t="s">
        <v>1746</v>
      </c>
      <c r="E436" s="357" t="s">
        <v>855</v>
      </c>
      <c r="F436" s="357">
        <v>4324141</v>
      </c>
      <c r="G436" s="357" t="s">
        <v>855</v>
      </c>
      <c r="H436" s="357">
        <v>432414101</v>
      </c>
      <c r="I436" s="357" t="s">
        <v>2324</v>
      </c>
      <c r="J436" s="357">
        <v>6951450</v>
      </c>
      <c r="K436" s="357">
        <v>100</v>
      </c>
      <c r="L436" s="357" t="s">
        <v>1077</v>
      </c>
      <c r="M436" s="357" t="s">
        <v>1078</v>
      </c>
      <c r="N436" s="357" t="s">
        <v>5025</v>
      </c>
      <c r="O436" s="358">
        <v>1</v>
      </c>
      <c r="P436" s="357">
        <v>47</v>
      </c>
      <c r="Q436" s="357">
        <v>14196.4</v>
      </c>
      <c r="R436" s="357">
        <v>11976.51</v>
      </c>
      <c r="S436" s="357">
        <f t="shared" si="14"/>
        <v>2219.8899999999994</v>
      </c>
      <c r="T436" s="359">
        <f t="shared" si="15"/>
        <v>0.15636992476965988</v>
      </c>
      <c r="U436" s="357"/>
    </row>
    <row r="437" spans="1:21" x14ac:dyDescent="0.25">
      <c r="A437" s="357" t="s">
        <v>483</v>
      </c>
      <c r="B437" s="357" t="s">
        <v>822</v>
      </c>
      <c r="C437" s="357" t="s">
        <v>1234</v>
      </c>
      <c r="D437" s="357" t="s">
        <v>1747</v>
      </c>
      <c r="E437" s="357" t="s">
        <v>1489</v>
      </c>
      <c r="F437" s="357">
        <v>4324211</v>
      </c>
      <c r="G437" s="357" t="s">
        <v>853</v>
      </c>
      <c r="H437" s="357">
        <v>432421101</v>
      </c>
      <c r="I437" s="357" t="s">
        <v>2325</v>
      </c>
      <c r="J437" s="357">
        <v>2488814</v>
      </c>
      <c r="K437" s="357">
        <v>100</v>
      </c>
      <c r="L437" s="357" t="s">
        <v>1077</v>
      </c>
      <c r="M437" s="357" t="s">
        <v>1078</v>
      </c>
      <c r="N437" s="357" t="s">
        <v>5025</v>
      </c>
      <c r="O437" s="358">
        <v>1</v>
      </c>
      <c r="P437" s="357">
        <v>128</v>
      </c>
      <c r="Q437" s="357">
        <v>48325.2</v>
      </c>
      <c r="R437" s="357">
        <v>42449.05</v>
      </c>
      <c r="S437" s="357">
        <f t="shared" si="14"/>
        <v>5876.1499999999942</v>
      </c>
      <c r="T437" s="359">
        <f t="shared" si="15"/>
        <v>0.12159597890955433</v>
      </c>
      <c r="U437" s="357"/>
    </row>
    <row r="438" spans="1:21" x14ac:dyDescent="0.25">
      <c r="A438" s="357" t="s">
        <v>483</v>
      </c>
      <c r="B438" s="357" t="s">
        <v>822</v>
      </c>
      <c r="C438" s="357" t="s">
        <v>1234</v>
      </c>
      <c r="D438" s="357" t="s">
        <v>1747</v>
      </c>
      <c r="E438" s="357" t="s">
        <v>1489</v>
      </c>
      <c r="F438" s="357">
        <v>4324211</v>
      </c>
      <c r="G438" s="357" t="s">
        <v>853</v>
      </c>
      <c r="H438" s="357">
        <v>432421101</v>
      </c>
      <c r="I438" s="357" t="s">
        <v>2326</v>
      </c>
      <c r="J438" s="357">
        <v>2488818</v>
      </c>
      <c r="K438" s="357">
        <v>100</v>
      </c>
      <c r="L438" s="357" t="s">
        <v>1077</v>
      </c>
      <c r="M438" s="357" t="s">
        <v>1078</v>
      </c>
      <c r="N438" s="357" t="s">
        <v>5025</v>
      </c>
      <c r="O438" s="358">
        <v>1</v>
      </c>
      <c r="P438" s="357">
        <v>69</v>
      </c>
      <c r="Q438" s="357">
        <v>32683.599999999999</v>
      </c>
      <c r="R438" s="357">
        <v>18791.919999999998</v>
      </c>
      <c r="S438" s="357">
        <f t="shared" si="14"/>
        <v>13891.68</v>
      </c>
      <c r="T438" s="359">
        <f t="shared" si="15"/>
        <v>0.42503518584244088</v>
      </c>
      <c r="U438" s="357"/>
    </row>
    <row r="439" spans="1:21" x14ac:dyDescent="0.25">
      <c r="A439" s="357" t="s">
        <v>483</v>
      </c>
      <c r="B439" s="357" t="s">
        <v>822</v>
      </c>
      <c r="C439" s="357" t="s">
        <v>1234</v>
      </c>
      <c r="D439" s="357" t="s">
        <v>1747</v>
      </c>
      <c r="E439" s="357" t="s">
        <v>1489</v>
      </c>
      <c r="F439" s="357">
        <v>4324211</v>
      </c>
      <c r="G439" s="357" t="s">
        <v>853</v>
      </c>
      <c r="H439" s="357">
        <v>432421101</v>
      </c>
      <c r="I439" s="357" t="s">
        <v>2327</v>
      </c>
      <c r="J439" s="357">
        <v>2488856</v>
      </c>
      <c r="K439" s="357">
        <v>100</v>
      </c>
      <c r="L439" s="357" t="s">
        <v>1077</v>
      </c>
      <c r="M439" s="357" t="s">
        <v>1078</v>
      </c>
      <c r="N439" s="357" t="s">
        <v>5025</v>
      </c>
      <c r="O439" s="358">
        <v>1</v>
      </c>
      <c r="P439" s="357">
        <v>198</v>
      </c>
      <c r="Q439" s="357">
        <v>75968</v>
      </c>
      <c r="R439" s="357">
        <v>70671.989999999991</v>
      </c>
      <c r="S439" s="357">
        <f t="shared" si="14"/>
        <v>5296.0100000000093</v>
      </c>
      <c r="T439" s="359">
        <f t="shared" si="15"/>
        <v>6.9713695240101223E-2</v>
      </c>
      <c r="U439" s="357"/>
    </row>
    <row r="440" spans="1:21" x14ac:dyDescent="0.25">
      <c r="A440" s="357" t="s">
        <v>483</v>
      </c>
      <c r="B440" s="357" t="s">
        <v>822</v>
      </c>
      <c r="C440" s="357" t="s">
        <v>1234</v>
      </c>
      <c r="D440" s="357" t="s">
        <v>1747</v>
      </c>
      <c r="E440" s="357" t="s">
        <v>1489</v>
      </c>
      <c r="F440" s="357">
        <v>4324211</v>
      </c>
      <c r="G440" s="357" t="s">
        <v>853</v>
      </c>
      <c r="H440" s="357">
        <v>432421101</v>
      </c>
      <c r="I440" s="357" t="s">
        <v>2328</v>
      </c>
      <c r="J440" s="357">
        <v>2488922</v>
      </c>
      <c r="K440" s="357">
        <v>100</v>
      </c>
      <c r="L440" s="357" t="s">
        <v>1077</v>
      </c>
      <c r="M440" s="357" t="s">
        <v>1078</v>
      </c>
      <c r="N440" s="357" t="s">
        <v>5025</v>
      </c>
      <c r="O440" s="358">
        <v>1</v>
      </c>
      <c r="P440" s="357">
        <v>35</v>
      </c>
      <c r="Q440" s="357">
        <v>30108</v>
      </c>
      <c r="R440" s="357">
        <v>18459.89</v>
      </c>
      <c r="S440" s="357">
        <f t="shared" si="14"/>
        <v>11648.11</v>
      </c>
      <c r="T440" s="359">
        <f t="shared" si="15"/>
        <v>0.38687757406669326</v>
      </c>
      <c r="U440" s="357"/>
    </row>
    <row r="441" spans="1:21" x14ac:dyDescent="0.25">
      <c r="A441" s="357" t="s">
        <v>483</v>
      </c>
      <c r="B441" s="357" t="s">
        <v>822</v>
      </c>
      <c r="C441" s="357" t="s">
        <v>1234</v>
      </c>
      <c r="D441" s="357" t="s">
        <v>1747</v>
      </c>
      <c r="E441" s="357" t="s">
        <v>1489</v>
      </c>
      <c r="F441" s="357">
        <v>4324211</v>
      </c>
      <c r="G441" s="357" t="s">
        <v>853</v>
      </c>
      <c r="H441" s="357">
        <v>432421101</v>
      </c>
      <c r="I441" s="357" t="s">
        <v>2291</v>
      </c>
      <c r="J441" s="357">
        <v>2488928</v>
      </c>
      <c r="K441" s="357">
        <v>100</v>
      </c>
      <c r="L441" s="357" t="s">
        <v>1077</v>
      </c>
      <c r="M441" s="357" t="s">
        <v>1078</v>
      </c>
      <c r="N441" s="357" t="s">
        <v>5025</v>
      </c>
      <c r="O441" s="358">
        <v>1</v>
      </c>
      <c r="P441" s="357">
        <v>103</v>
      </c>
      <c r="Q441" s="357">
        <v>74001.600000000006</v>
      </c>
      <c r="R441" s="357">
        <v>45018.93</v>
      </c>
      <c r="S441" s="357">
        <f t="shared" si="14"/>
        <v>28982.670000000006</v>
      </c>
      <c r="T441" s="359">
        <f t="shared" si="15"/>
        <v>0.39164923461114359</v>
      </c>
      <c r="U441" s="357"/>
    </row>
    <row r="442" spans="1:21" x14ac:dyDescent="0.25">
      <c r="A442" s="357" t="s">
        <v>483</v>
      </c>
      <c r="B442" s="357" t="s">
        <v>822</v>
      </c>
      <c r="C442" s="357" t="s">
        <v>1234</v>
      </c>
      <c r="D442" s="357" t="s">
        <v>1747</v>
      </c>
      <c r="E442" s="357" t="s">
        <v>1489</v>
      </c>
      <c r="F442" s="357">
        <v>4324211</v>
      </c>
      <c r="G442" s="357" t="s">
        <v>853</v>
      </c>
      <c r="H442" s="357">
        <v>432421101</v>
      </c>
      <c r="I442" s="357" t="s">
        <v>2329</v>
      </c>
      <c r="J442" s="357">
        <v>2488942</v>
      </c>
      <c r="K442" s="357">
        <v>100</v>
      </c>
      <c r="L442" s="357" t="s">
        <v>1077</v>
      </c>
      <c r="M442" s="357" t="s">
        <v>1078</v>
      </c>
      <c r="N442" s="357" t="s">
        <v>5025</v>
      </c>
      <c r="O442" s="358">
        <v>1</v>
      </c>
      <c r="P442" s="357">
        <v>61</v>
      </c>
      <c r="Q442" s="357">
        <v>32771.599999999999</v>
      </c>
      <c r="R442" s="357">
        <v>26218.78</v>
      </c>
      <c r="S442" s="357">
        <f t="shared" si="14"/>
        <v>6552.82</v>
      </c>
      <c r="T442" s="359">
        <f t="shared" si="15"/>
        <v>0.19995422866140194</v>
      </c>
      <c r="U442" s="357"/>
    </row>
    <row r="443" spans="1:21" x14ac:dyDescent="0.25">
      <c r="A443" s="357" t="s">
        <v>483</v>
      </c>
      <c r="B443" s="357" t="s">
        <v>822</v>
      </c>
      <c r="C443" s="357" t="s">
        <v>1234</v>
      </c>
      <c r="D443" s="357" t="s">
        <v>1747</v>
      </c>
      <c r="E443" s="357" t="s">
        <v>1489</v>
      </c>
      <c r="F443" s="357">
        <v>4324211</v>
      </c>
      <c r="G443" s="357" t="s">
        <v>853</v>
      </c>
      <c r="H443" s="357">
        <v>432421101</v>
      </c>
      <c r="I443" s="357" t="s">
        <v>2330</v>
      </c>
      <c r="J443" s="357">
        <v>2488952</v>
      </c>
      <c r="K443" s="357">
        <v>100</v>
      </c>
      <c r="L443" s="357" t="s">
        <v>1077</v>
      </c>
      <c r="M443" s="357" t="s">
        <v>1078</v>
      </c>
      <c r="N443" s="357" t="s">
        <v>5025</v>
      </c>
      <c r="O443" s="358">
        <v>1</v>
      </c>
      <c r="P443" s="357">
        <v>44</v>
      </c>
      <c r="Q443" s="357">
        <v>26840.800000000003</v>
      </c>
      <c r="R443" s="357">
        <v>22966.010000000002</v>
      </c>
      <c r="S443" s="357">
        <f t="shared" si="14"/>
        <v>3874.7900000000009</v>
      </c>
      <c r="T443" s="359">
        <f t="shared" si="15"/>
        <v>0.14436194152186227</v>
      </c>
      <c r="U443" s="357"/>
    </row>
    <row r="444" spans="1:21" x14ac:dyDescent="0.25">
      <c r="A444" s="357" t="s">
        <v>483</v>
      </c>
      <c r="B444" s="357" t="s">
        <v>822</v>
      </c>
      <c r="C444" s="357" t="s">
        <v>1234</v>
      </c>
      <c r="D444" s="357" t="s">
        <v>1747</v>
      </c>
      <c r="E444" s="357" t="s">
        <v>1489</v>
      </c>
      <c r="F444" s="357">
        <v>4324211</v>
      </c>
      <c r="G444" s="357" t="s">
        <v>853</v>
      </c>
      <c r="H444" s="357">
        <v>432421101</v>
      </c>
      <c r="I444" s="357" t="s">
        <v>2331</v>
      </c>
      <c r="J444" s="357">
        <v>2488964</v>
      </c>
      <c r="K444" s="357">
        <v>100</v>
      </c>
      <c r="L444" s="357" t="s">
        <v>1077</v>
      </c>
      <c r="M444" s="357" t="s">
        <v>1078</v>
      </c>
      <c r="N444" s="357" t="s">
        <v>5025</v>
      </c>
      <c r="O444" s="358">
        <v>1</v>
      </c>
      <c r="P444" s="357">
        <v>62</v>
      </c>
      <c r="Q444" s="357">
        <v>58365.599999999999</v>
      </c>
      <c r="R444" s="357">
        <v>35367.89</v>
      </c>
      <c r="S444" s="357">
        <f t="shared" si="14"/>
        <v>22997.71</v>
      </c>
      <c r="T444" s="359">
        <f t="shared" si="15"/>
        <v>0.39402850309086174</v>
      </c>
      <c r="U444" s="357"/>
    </row>
    <row r="445" spans="1:21" x14ac:dyDescent="0.25">
      <c r="A445" s="357" t="s">
        <v>483</v>
      </c>
      <c r="B445" s="357" t="s">
        <v>822</v>
      </c>
      <c r="C445" s="357" t="s">
        <v>1234</v>
      </c>
      <c r="D445" s="357" t="s">
        <v>1747</v>
      </c>
      <c r="E445" s="357" t="s">
        <v>1489</v>
      </c>
      <c r="F445" s="357">
        <v>4324211</v>
      </c>
      <c r="G445" s="357" t="s">
        <v>853</v>
      </c>
      <c r="H445" s="357">
        <v>432421101</v>
      </c>
      <c r="I445" s="357" t="s">
        <v>2332</v>
      </c>
      <c r="J445" s="357">
        <v>2488966</v>
      </c>
      <c r="K445" s="357">
        <v>100</v>
      </c>
      <c r="L445" s="357" t="s">
        <v>1077</v>
      </c>
      <c r="M445" s="357" t="s">
        <v>1078</v>
      </c>
      <c r="N445" s="357" t="s">
        <v>5025</v>
      </c>
      <c r="O445" s="358">
        <v>1</v>
      </c>
      <c r="P445" s="357">
        <v>73</v>
      </c>
      <c r="Q445" s="357">
        <v>33286</v>
      </c>
      <c r="R445" s="357">
        <v>28263.73</v>
      </c>
      <c r="S445" s="357">
        <f t="shared" si="14"/>
        <v>5022.2700000000004</v>
      </c>
      <c r="T445" s="359">
        <f t="shared" si="15"/>
        <v>0.1508823529411765</v>
      </c>
      <c r="U445" s="357"/>
    </row>
    <row r="446" spans="1:21" x14ac:dyDescent="0.25">
      <c r="A446" s="357" t="s">
        <v>483</v>
      </c>
      <c r="B446" s="357" t="s">
        <v>822</v>
      </c>
      <c r="C446" s="357" t="s">
        <v>1234</v>
      </c>
      <c r="D446" s="357" t="s">
        <v>1747</v>
      </c>
      <c r="E446" s="357" t="s">
        <v>1489</v>
      </c>
      <c r="F446" s="357">
        <v>4324211</v>
      </c>
      <c r="G446" s="357" t="s">
        <v>853</v>
      </c>
      <c r="H446" s="357">
        <v>432421101</v>
      </c>
      <c r="I446" s="357" t="s">
        <v>2333</v>
      </c>
      <c r="J446" s="357">
        <v>2488968</v>
      </c>
      <c r="K446" s="357">
        <v>100</v>
      </c>
      <c r="L446" s="357" t="s">
        <v>1077</v>
      </c>
      <c r="M446" s="357" t="s">
        <v>1078</v>
      </c>
      <c r="N446" s="357" t="s">
        <v>5025</v>
      </c>
      <c r="O446" s="358">
        <v>1</v>
      </c>
      <c r="P446" s="357">
        <v>57</v>
      </c>
      <c r="Q446" s="357">
        <v>15873.2</v>
      </c>
      <c r="R446" s="357">
        <v>13053.56</v>
      </c>
      <c r="S446" s="357">
        <f t="shared" si="14"/>
        <v>2819.6400000000012</v>
      </c>
      <c r="T446" s="359">
        <f t="shared" si="15"/>
        <v>0.17763525943099068</v>
      </c>
      <c r="U446" s="357"/>
    </row>
    <row r="447" spans="1:21" x14ac:dyDescent="0.25">
      <c r="A447" s="357" t="s">
        <v>483</v>
      </c>
      <c r="B447" s="357" t="s">
        <v>822</v>
      </c>
      <c r="C447" s="357" t="s">
        <v>1234</v>
      </c>
      <c r="D447" s="357" t="s">
        <v>1747</v>
      </c>
      <c r="E447" s="357" t="s">
        <v>1489</v>
      </c>
      <c r="F447" s="357">
        <v>4324211</v>
      </c>
      <c r="G447" s="357" t="s">
        <v>853</v>
      </c>
      <c r="H447" s="357">
        <v>432421101</v>
      </c>
      <c r="I447" s="357" t="s">
        <v>2334</v>
      </c>
      <c r="J447" s="357">
        <v>2488970</v>
      </c>
      <c r="K447" s="357">
        <v>100</v>
      </c>
      <c r="L447" s="357" t="s">
        <v>1077</v>
      </c>
      <c r="M447" s="357" t="s">
        <v>1078</v>
      </c>
      <c r="N447" s="357" t="s">
        <v>5025</v>
      </c>
      <c r="O447" s="358">
        <v>1</v>
      </c>
      <c r="P447" s="357">
        <v>80</v>
      </c>
      <c r="Q447" s="357">
        <v>59372.4</v>
      </c>
      <c r="R447" s="357">
        <v>46841.350000000006</v>
      </c>
      <c r="S447" s="357">
        <f t="shared" si="14"/>
        <v>12531.049999999996</v>
      </c>
      <c r="T447" s="359">
        <f t="shared" si="15"/>
        <v>0.21105850529875828</v>
      </c>
      <c r="U447" s="357"/>
    </row>
    <row r="448" spans="1:21" x14ac:dyDescent="0.25">
      <c r="A448" s="357" t="s">
        <v>483</v>
      </c>
      <c r="B448" s="357" t="s">
        <v>822</v>
      </c>
      <c r="C448" s="357" t="s">
        <v>1234</v>
      </c>
      <c r="D448" s="357" t="s">
        <v>1747</v>
      </c>
      <c r="E448" s="357" t="s">
        <v>1489</v>
      </c>
      <c r="F448" s="357">
        <v>4324211</v>
      </c>
      <c r="G448" s="357" t="s">
        <v>853</v>
      </c>
      <c r="H448" s="357">
        <v>432421101</v>
      </c>
      <c r="I448" s="357" t="s">
        <v>2335</v>
      </c>
      <c r="J448" s="357">
        <v>2488994</v>
      </c>
      <c r="K448" s="357">
        <v>63</v>
      </c>
      <c r="L448" s="357" t="s">
        <v>1077</v>
      </c>
      <c r="M448" s="357" t="s">
        <v>1078</v>
      </c>
      <c r="N448" s="357" t="s">
        <v>5025</v>
      </c>
      <c r="O448" s="358">
        <v>1</v>
      </c>
      <c r="P448" s="357">
        <v>45</v>
      </c>
      <c r="Q448" s="357">
        <v>19470.8</v>
      </c>
      <c r="R448" s="357">
        <v>15641.07</v>
      </c>
      <c r="S448" s="357">
        <f t="shared" si="14"/>
        <v>3829.7299999999996</v>
      </c>
      <c r="T448" s="359">
        <f t="shared" si="15"/>
        <v>0.1966909423341619</v>
      </c>
      <c r="U448" s="357"/>
    </row>
    <row r="449" spans="1:21" x14ac:dyDescent="0.25">
      <c r="A449" s="357" t="s">
        <v>483</v>
      </c>
      <c r="B449" s="357" t="s">
        <v>822</v>
      </c>
      <c r="C449" s="357" t="s">
        <v>1234</v>
      </c>
      <c r="D449" s="357" t="s">
        <v>1747</v>
      </c>
      <c r="E449" s="357" t="s">
        <v>1489</v>
      </c>
      <c r="F449" s="357">
        <v>4324211</v>
      </c>
      <c r="G449" s="357" t="s">
        <v>853</v>
      </c>
      <c r="H449" s="357">
        <v>432421101</v>
      </c>
      <c r="I449" s="357" t="s">
        <v>2336</v>
      </c>
      <c r="J449" s="357">
        <v>2489142</v>
      </c>
      <c r="K449" s="357">
        <v>100</v>
      </c>
      <c r="L449" s="357" t="s">
        <v>1077</v>
      </c>
      <c r="M449" s="357" t="s">
        <v>1078</v>
      </c>
      <c r="N449" s="357" t="s">
        <v>5025</v>
      </c>
      <c r="O449" s="358">
        <v>1</v>
      </c>
      <c r="P449" s="357">
        <v>120</v>
      </c>
      <c r="Q449" s="357">
        <v>61258</v>
      </c>
      <c r="R449" s="357">
        <v>53140.03</v>
      </c>
      <c r="S449" s="357">
        <f t="shared" si="14"/>
        <v>8117.9700000000012</v>
      </c>
      <c r="T449" s="359">
        <f t="shared" si="15"/>
        <v>0.13252097685200304</v>
      </c>
      <c r="U449" s="357"/>
    </row>
    <row r="450" spans="1:21" x14ac:dyDescent="0.25">
      <c r="A450" s="357" t="s">
        <v>483</v>
      </c>
      <c r="B450" s="357" t="s">
        <v>822</v>
      </c>
      <c r="C450" s="357" t="s">
        <v>1234</v>
      </c>
      <c r="D450" s="357" t="s">
        <v>1747</v>
      </c>
      <c r="E450" s="357" t="s">
        <v>1489</v>
      </c>
      <c r="F450" s="357">
        <v>4324211</v>
      </c>
      <c r="G450" s="357" t="s">
        <v>853</v>
      </c>
      <c r="H450" s="357">
        <v>432421101</v>
      </c>
      <c r="I450" s="357" t="s">
        <v>2337</v>
      </c>
      <c r="J450" s="357">
        <v>2489144</v>
      </c>
      <c r="K450" s="357">
        <v>100</v>
      </c>
      <c r="L450" s="357" t="s">
        <v>1077</v>
      </c>
      <c r="M450" s="357" t="s">
        <v>1078</v>
      </c>
      <c r="N450" s="357" t="s">
        <v>5025</v>
      </c>
      <c r="O450" s="358">
        <v>1</v>
      </c>
      <c r="P450" s="357">
        <v>48</v>
      </c>
      <c r="Q450" s="357">
        <v>36633.599999999999</v>
      </c>
      <c r="R450" s="357">
        <v>22170.77</v>
      </c>
      <c r="S450" s="357">
        <f t="shared" si="14"/>
        <v>14462.829999999998</v>
      </c>
      <c r="T450" s="359">
        <f t="shared" si="15"/>
        <v>0.39479685316212437</v>
      </c>
      <c r="U450" s="357"/>
    </row>
    <row r="451" spans="1:21" x14ac:dyDescent="0.25">
      <c r="A451" s="357" t="s">
        <v>483</v>
      </c>
      <c r="B451" s="357" t="s">
        <v>822</v>
      </c>
      <c r="C451" s="357" t="s">
        <v>1234</v>
      </c>
      <c r="D451" s="357" t="s">
        <v>1747</v>
      </c>
      <c r="E451" s="357" t="s">
        <v>1489</v>
      </c>
      <c r="F451" s="357">
        <v>4324211</v>
      </c>
      <c r="G451" s="357" t="s">
        <v>853</v>
      </c>
      <c r="H451" s="357">
        <v>432421101</v>
      </c>
      <c r="I451" s="357" t="s">
        <v>2338</v>
      </c>
      <c r="J451" s="357">
        <v>2489174</v>
      </c>
      <c r="K451" s="357">
        <v>100</v>
      </c>
      <c r="L451" s="357" t="s">
        <v>1077</v>
      </c>
      <c r="M451" s="357" t="s">
        <v>1078</v>
      </c>
      <c r="N451" s="357" t="s">
        <v>5025</v>
      </c>
      <c r="O451" s="358">
        <v>1</v>
      </c>
      <c r="P451" s="357">
        <v>47</v>
      </c>
      <c r="Q451" s="357">
        <v>32964</v>
      </c>
      <c r="R451" s="357">
        <v>25056.11</v>
      </c>
      <c r="S451" s="357">
        <f t="shared" si="14"/>
        <v>7907.8899999999994</v>
      </c>
      <c r="T451" s="359">
        <f t="shared" si="15"/>
        <v>0.23989473364882902</v>
      </c>
      <c r="U451" s="357"/>
    </row>
    <row r="452" spans="1:21" x14ac:dyDescent="0.25">
      <c r="A452" s="357" t="s">
        <v>483</v>
      </c>
      <c r="B452" s="357" t="s">
        <v>822</v>
      </c>
      <c r="C452" s="357" t="s">
        <v>1234</v>
      </c>
      <c r="D452" s="357" t="s">
        <v>1747</v>
      </c>
      <c r="E452" s="357" t="s">
        <v>1489</v>
      </c>
      <c r="F452" s="357">
        <v>4324211</v>
      </c>
      <c r="G452" s="357" t="s">
        <v>853</v>
      </c>
      <c r="H452" s="357">
        <v>432421101</v>
      </c>
      <c r="I452" s="357" t="s">
        <v>2339</v>
      </c>
      <c r="J452" s="357">
        <v>2489184</v>
      </c>
      <c r="K452" s="357">
        <v>100</v>
      </c>
      <c r="L452" s="357" t="s">
        <v>1077</v>
      </c>
      <c r="M452" s="357" t="s">
        <v>1078</v>
      </c>
      <c r="N452" s="357" t="s">
        <v>5025</v>
      </c>
      <c r="O452" s="358">
        <v>1</v>
      </c>
      <c r="P452" s="357">
        <v>82</v>
      </c>
      <c r="Q452" s="357">
        <v>43147.6</v>
      </c>
      <c r="R452" s="357">
        <v>30753.66</v>
      </c>
      <c r="S452" s="357">
        <f t="shared" si="14"/>
        <v>12393.939999999999</v>
      </c>
      <c r="T452" s="359">
        <f t="shared" si="15"/>
        <v>0.28724517702027458</v>
      </c>
      <c r="U452" s="357"/>
    </row>
    <row r="453" spans="1:21" x14ac:dyDescent="0.25">
      <c r="A453" s="357" t="s">
        <v>483</v>
      </c>
      <c r="B453" s="357" t="s">
        <v>822</v>
      </c>
      <c r="C453" s="357" t="s">
        <v>1234</v>
      </c>
      <c r="D453" s="357" t="s">
        <v>1747</v>
      </c>
      <c r="E453" s="357" t="s">
        <v>1490</v>
      </c>
      <c r="F453" s="357">
        <v>4324215</v>
      </c>
      <c r="G453" s="357" t="s">
        <v>1087</v>
      </c>
      <c r="H453" s="357">
        <v>432421503</v>
      </c>
      <c r="I453" s="357" t="s">
        <v>2340</v>
      </c>
      <c r="J453" s="357">
        <v>2489468</v>
      </c>
      <c r="K453" s="357">
        <v>250</v>
      </c>
      <c r="L453" s="357" t="s">
        <v>1077</v>
      </c>
      <c r="M453" s="357" t="s">
        <v>1078</v>
      </c>
      <c r="N453" s="357" t="s">
        <v>5025</v>
      </c>
      <c r="O453" s="358">
        <v>1</v>
      </c>
      <c r="P453" s="357">
        <v>5</v>
      </c>
      <c r="Q453" s="357">
        <v>30335.199999999997</v>
      </c>
      <c r="R453" s="357">
        <v>19574.330000000002</v>
      </c>
      <c r="S453" s="357">
        <f t="shared" si="14"/>
        <v>10760.869999999995</v>
      </c>
      <c r="T453" s="359">
        <f t="shared" si="15"/>
        <v>0.35473212637464058</v>
      </c>
      <c r="U453" s="357"/>
    </row>
    <row r="454" spans="1:21" x14ac:dyDescent="0.25">
      <c r="A454" s="357" t="s">
        <v>483</v>
      </c>
      <c r="B454" s="357" t="s">
        <v>822</v>
      </c>
      <c r="C454" s="357" t="s">
        <v>1234</v>
      </c>
      <c r="D454" s="357" t="s">
        <v>1747</v>
      </c>
      <c r="E454" s="357" t="s">
        <v>1489</v>
      </c>
      <c r="F454" s="357">
        <v>4324211</v>
      </c>
      <c r="G454" s="357" t="s">
        <v>1088</v>
      </c>
      <c r="H454" s="357">
        <v>432421102</v>
      </c>
      <c r="I454" s="357" t="s">
        <v>2341</v>
      </c>
      <c r="J454" s="357">
        <v>2489542</v>
      </c>
      <c r="K454" s="357">
        <v>100</v>
      </c>
      <c r="L454" s="357" t="s">
        <v>1077</v>
      </c>
      <c r="M454" s="357" t="s">
        <v>1078</v>
      </c>
      <c r="N454" s="357" t="s">
        <v>5025</v>
      </c>
      <c r="O454" s="358">
        <v>1</v>
      </c>
      <c r="P454" s="357">
        <v>165</v>
      </c>
      <c r="Q454" s="357">
        <v>79835.200000000012</v>
      </c>
      <c r="R454" s="357">
        <v>63770.16</v>
      </c>
      <c r="S454" s="357">
        <f t="shared" si="14"/>
        <v>16065.040000000008</v>
      </c>
      <c r="T454" s="359">
        <f t="shared" si="15"/>
        <v>0.2012275287091409</v>
      </c>
      <c r="U454" s="357"/>
    </row>
    <row r="455" spans="1:21" x14ac:dyDescent="0.25">
      <c r="A455" s="357" t="s">
        <v>483</v>
      </c>
      <c r="B455" s="357" t="s">
        <v>822</v>
      </c>
      <c r="C455" s="357" t="s">
        <v>1234</v>
      </c>
      <c r="D455" s="357" t="s">
        <v>1747</v>
      </c>
      <c r="E455" s="357" t="s">
        <v>1489</v>
      </c>
      <c r="F455" s="357">
        <v>4324211</v>
      </c>
      <c r="G455" s="357" t="s">
        <v>1088</v>
      </c>
      <c r="H455" s="357">
        <v>432421102</v>
      </c>
      <c r="I455" s="357" t="s">
        <v>2342</v>
      </c>
      <c r="J455" s="357">
        <v>2489554</v>
      </c>
      <c r="K455" s="357">
        <v>63</v>
      </c>
      <c r="L455" s="357" t="s">
        <v>1077</v>
      </c>
      <c r="M455" s="357" t="s">
        <v>1078</v>
      </c>
      <c r="N455" s="357" t="s">
        <v>5025</v>
      </c>
      <c r="O455" s="358">
        <v>1</v>
      </c>
      <c r="P455" s="357">
        <v>71</v>
      </c>
      <c r="Q455" s="357">
        <v>20698.400000000001</v>
      </c>
      <c r="R455" s="357">
        <v>16073.470000000001</v>
      </c>
      <c r="S455" s="357">
        <f t="shared" si="14"/>
        <v>4624.93</v>
      </c>
      <c r="T455" s="359">
        <f t="shared" si="15"/>
        <v>0.22344384106984114</v>
      </c>
      <c r="U455" s="357"/>
    </row>
    <row r="456" spans="1:21" x14ac:dyDescent="0.25">
      <c r="A456" s="357" t="s">
        <v>483</v>
      </c>
      <c r="B456" s="357" t="s">
        <v>822</v>
      </c>
      <c r="C456" s="357" t="s">
        <v>1234</v>
      </c>
      <c r="D456" s="357" t="s">
        <v>1747</v>
      </c>
      <c r="E456" s="357" t="s">
        <v>1489</v>
      </c>
      <c r="F456" s="357">
        <v>4324211</v>
      </c>
      <c r="G456" s="357" t="s">
        <v>1088</v>
      </c>
      <c r="H456" s="357">
        <v>432421102</v>
      </c>
      <c r="I456" s="357" t="s">
        <v>2341</v>
      </c>
      <c r="J456" s="357">
        <v>2489556</v>
      </c>
      <c r="K456" s="357">
        <v>100</v>
      </c>
      <c r="L456" s="357" t="s">
        <v>1077</v>
      </c>
      <c r="M456" s="357" t="s">
        <v>1078</v>
      </c>
      <c r="N456" s="357" t="s">
        <v>5025</v>
      </c>
      <c r="O456" s="358">
        <v>1</v>
      </c>
      <c r="P456" s="357">
        <v>84</v>
      </c>
      <c r="Q456" s="357">
        <v>38473.199999999997</v>
      </c>
      <c r="R456" s="357">
        <v>32727.51</v>
      </c>
      <c r="S456" s="357">
        <f t="shared" si="14"/>
        <v>5745.6899999999987</v>
      </c>
      <c r="T456" s="359">
        <f t="shared" si="15"/>
        <v>0.14934265930569848</v>
      </c>
      <c r="U456" s="357"/>
    </row>
    <row r="457" spans="1:21" x14ac:dyDescent="0.25">
      <c r="A457" s="357" t="s">
        <v>483</v>
      </c>
      <c r="B457" s="357" t="s">
        <v>822</v>
      </c>
      <c r="C457" s="357" t="s">
        <v>1229</v>
      </c>
      <c r="D457" s="357" t="s">
        <v>1740</v>
      </c>
      <c r="E457" s="357" t="s">
        <v>1460</v>
      </c>
      <c r="F457" s="357">
        <v>4321122</v>
      </c>
      <c r="G457" s="357" t="s">
        <v>1108</v>
      </c>
      <c r="H457" s="357">
        <v>432112202</v>
      </c>
      <c r="I457" s="357" t="s">
        <v>5119</v>
      </c>
      <c r="J457" s="357">
        <v>895400</v>
      </c>
      <c r="K457" s="357">
        <v>400</v>
      </c>
      <c r="L457" s="357" t="s">
        <v>1077</v>
      </c>
      <c r="M457" s="357" t="s">
        <v>1078</v>
      </c>
      <c r="N457" s="357" t="s">
        <v>5025</v>
      </c>
      <c r="O457" s="358">
        <v>1</v>
      </c>
      <c r="P457" s="357">
        <v>203</v>
      </c>
      <c r="Q457" s="357">
        <v>234691.19999999998</v>
      </c>
      <c r="R457" s="357">
        <v>121754.38</v>
      </c>
      <c r="S457" s="357">
        <f t="shared" si="14"/>
        <v>112936.81999999998</v>
      </c>
      <c r="T457" s="359">
        <f t="shared" si="15"/>
        <v>0.4812145491607695</v>
      </c>
      <c r="U457" s="357"/>
    </row>
    <row r="458" spans="1:21" x14ac:dyDescent="0.25">
      <c r="A458" s="357" t="s">
        <v>483</v>
      </c>
      <c r="B458" s="357" t="s">
        <v>822</v>
      </c>
      <c r="C458" s="357" t="s">
        <v>1234</v>
      </c>
      <c r="D458" s="357" t="s">
        <v>1747</v>
      </c>
      <c r="E458" s="357" t="s">
        <v>1489</v>
      </c>
      <c r="F458" s="357">
        <v>4324211</v>
      </c>
      <c r="G458" s="357" t="s">
        <v>1088</v>
      </c>
      <c r="H458" s="357">
        <v>432421102</v>
      </c>
      <c r="I458" s="357" t="s">
        <v>2343</v>
      </c>
      <c r="J458" s="357">
        <v>2489568</v>
      </c>
      <c r="K458" s="357">
        <v>100</v>
      </c>
      <c r="L458" s="357" t="s">
        <v>1077</v>
      </c>
      <c r="M458" s="357" t="s">
        <v>1078</v>
      </c>
      <c r="N458" s="357" t="s">
        <v>5025</v>
      </c>
      <c r="O458" s="358">
        <v>1</v>
      </c>
      <c r="P458" s="357">
        <v>98</v>
      </c>
      <c r="Q458" s="357">
        <v>31635.199999999997</v>
      </c>
      <c r="R458" s="357">
        <v>25449.940000000002</v>
      </c>
      <c r="S458" s="357">
        <f t="shared" si="14"/>
        <v>6185.2599999999948</v>
      </c>
      <c r="T458" s="359">
        <f t="shared" si="15"/>
        <v>0.19551828343111455</v>
      </c>
      <c r="U458" s="357"/>
    </row>
    <row r="459" spans="1:21" x14ac:dyDescent="0.25">
      <c r="A459" s="357" t="s">
        <v>483</v>
      </c>
      <c r="B459" s="357" t="s">
        <v>822</v>
      </c>
      <c r="C459" s="357" t="s">
        <v>1234</v>
      </c>
      <c r="D459" s="357" t="s">
        <v>1747</v>
      </c>
      <c r="E459" s="357" t="s">
        <v>1491</v>
      </c>
      <c r="F459" s="357">
        <v>4324223</v>
      </c>
      <c r="G459" s="357" t="s">
        <v>1493</v>
      </c>
      <c r="H459" s="357">
        <v>432422304</v>
      </c>
      <c r="I459" s="357" t="s">
        <v>2344</v>
      </c>
      <c r="J459" s="357">
        <v>11663330</v>
      </c>
      <c r="K459" s="357">
        <v>100</v>
      </c>
      <c r="L459" s="357" t="s">
        <v>1077</v>
      </c>
      <c r="M459" s="357" t="s">
        <v>1078</v>
      </c>
      <c r="N459" s="357" t="s">
        <v>5025</v>
      </c>
      <c r="O459" s="358">
        <v>1</v>
      </c>
      <c r="P459" s="357">
        <v>60</v>
      </c>
      <c r="Q459" s="357">
        <v>23483.599999999999</v>
      </c>
      <c r="R459" s="357">
        <v>17874.490000000002</v>
      </c>
      <c r="S459" s="357">
        <f t="shared" si="14"/>
        <v>5609.1099999999969</v>
      </c>
      <c r="T459" s="359">
        <f t="shared" si="15"/>
        <v>0.23885222027287117</v>
      </c>
      <c r="U459" s="357"/>
    </row>
    <row r="460" spans="1:21" x14ac:dyDescent="0.25">
      <c r="A460" s="357" t="s">
        <v>483</v>
      </c>
      <c r="B460" s="357" t="s">
        <v>822</v>
      </c>
      <c r="C460" s="357" t="s">
        <v>1234</v>
      </c>
      <c r="D460" s="357" t="s">
        <v>1747</v>
      </c>
      <c r="E460" s="357" t="s">
        <v>1491</v>
      </c>
      <c r="F460" s="357">
        <v>4324223</v>
      </c>
      <c r="G460" s="357" t="s">
        <v>1493</v>
      </c>
      <c r="H460" s="357">
        <v>432422304</v>
      </c>
      <c r="I460" s="357" t="s">
        <v>2345</v>
      </c>
      <c r="J460" s="357">
        <v>11663342</v>
      </c>
      <c r="K460" s="357">
        <v>100</v>
      </c>
      <c r="L460" s="357" t="s">
        <v>1077</v>
      </c>
      <c r="M460" s="357" t="s">
        <v>1078</v>
      </c>
      <c r="N460" s="357" t="s">
        <v>5025</v>
      </c>
      <c r="O460" s="358">
        <v>1</v>
      </c>
      <c r="P460" s="357">
        <v>58</v>
      </c>
      <c r="Q460" s="357">
        <v>16351.2</v>
      </c>
      <c r="R460" s="357">
        <v>14705.57</v>
      </c>
      <c r="S460" s="357">
        <f t="shared" si="14"/>
        <v>1645.630000000001</v>
      </c>
      <c r="T460" s="359">
        <f t="shared" si="15"/>
        <v>0.10064276628015074</v>
      </c>
      <c r="U460" s="357"/>
    </row>
    <row r="461" spans="1:21" x14ac:dyDescent="0.25">
      <c r="A461" s="357" t="s">
        <v>483</v>
      </c>
      <c r="B461" s="357" t="s">
        <v>822</v>
      </c>
      <c r="C461" s="357" t="s">
        <v>1234</v>
      </c>
      <c r="D461" s="357" t="s">
        <v>1747</v>
      </c>
      <c r="E461" s="357" t="s">
        <v>1491</v>
      </c>
      <c r="F461" s="357">
        <v>4324223</v>
      </c>
      <c r="G461" s="357" t="s">
        <v>1493</v>
      </c>
      <c r="H461" s="357">
        <v>432422304</v>
      </c>
      <c r="I461" s="357" t="s">
        <v>2346</v>
      </c>
      <c r="J461" s="357">
        <v>11663366</v>
      </c>
      <c r="K461" s="357">
        <v>250</v>
      </c>
      <c r="L461" s="357" t="s">
        <v>1077</v>
      </c>
      <c r="M461" s="357" t="s">
        <v>1078</v>
      </c>
      <c r="N461" s="357" t="s">
        <v>5025</v>
      </c>
      <c r="O461" s="358">
        <v>1</v>
      </c>
      <c r="P461" s="357">
        <v>79</v>
      </c>
      <c r="Q461" s="357">
        <v>29279.200000000004</v>
      </c>
      <c r="R461" s="357">
        <v>19617.419999999998</v>
      </c>
      <c r="S461" s="357">
        <f t="shared" si="14"/>
        <v>9661.7800000000061</v>
      </c>
      <c r="T461" s="359">
        <f t="shared" si="15"/>
        <v>0.32998784119784708</v>
      </c>
      <c r="U461" s="357"/>
    </row>
    <row r="462" spans="1:21" ht="30" x14ac:dyDescent="0.25">
      <c r="A462" s="357" t="s">
        <v>483</v>
      </c>
      <c r="B462" s="357" t="s">
        <v>822</v>
      </c>
      <c r="C462" s="357" t="s">
        <v>1234</v>
      </c>
      <c r="D462" s="357" t="s">
        <v>1747</v>
      </c>
      <c r="E462" s="357" t="s">
        <v>1491</v>
      </c>
      <c r="F462" s="357">
        <v>4324223</v>
      </c>
      <c r="G462" s="357" t="s">
        <v>1492</v>
      </c>
      <c r="H462" s="357">
        <v>432422303</v>
      </c>
      <c r="I462" s="357" t="s">
        <v>2347</v>
      </c>
      <c r="J462" s="357">
        <v>2379467</v>
      </c>
      <c r="K462" s="357">
        <v>100</v>
      </c>
      <c r="L462" s="357" t="s">
        <v>1077</v>
      </c>
      <c r="M462" s="357" t="s">
        <v>1078</v>
      </c>
      <c r="N462" s="357" t="s">
        <v>5025</v>
      </c>
      <c r="O462" s="358">
        <v>1</v>
      </c>
      <c r="P462" s="357">
        <v>108</v>
      </c>
      <c r="Q462" s="357">
        <v>32877.199999999997</v>
      </c>
      <c r="R462" s="357">
        <v>30944.200000000004</v>
      </c>
      <c r="S462" s="357">
        <f t="shared" si="14"/>
        <v>1932.9999999999927</v>
      </c>
      <c r="T462" s="359">
        <f t="shared" si="15"/>
        <v>5.8794544547588992E-2</v>
      </c>
      <c r="U462" s="357"/>
    </row>
    <row r="463" spans="1:21" ht="30" x14ac:dyDescent="0.25">
      <c r="A463" s="357" t="s">
        <v>483</v>
      </c>
      <c r="B463" s="357" t="s">
        <v>822</v>
      </c>
      <c r="C463" s="357" t="s">
        <v>1234</v>
      </c>
      <c r="D463" s="357" t="s">
        <v>1747</v>
      </c>
      <c r="E463" s="357" t="s">
        <v>1491</v>
      </c>
      <c r="F463" s="357">
        <v>4324223</v>
      </c>
      <c r="G463" s="357" t="s">
        <v>1492</v>
      </c>
      <c r="H463" s="357">
        <v>432422303</v>
      </c>
      <c r="I463" s="357" t="s">
        <v>2348</v>
      </c>
      <c r="J463" s="357">
        <v>2379469</v>
      </c>
      <c r="K463" s="357">
        <v>100</v>
      </c>
      <c r="L463" s="357" t="s">
        <v>1077</v>
      </c>
      <c r="M463" s="357" t="s">
        <v>1078</v>
      </c>
      <c r="N463" s="357" t="s">
        <v>5025</v>
      </c>
      <c r="O463" s="358">
        <v>1</v>
      </c>
      <c r="P463" s="357">
        <v>82</v>
      </c>
      <c r="Q463" s="357">
        <v>27500.799999999999</v>
      </c>
      <c r="R463" s="357">
        <v>23210.89</v>
      </c>
      <c r="S463" s="357">
        <f t="shared" si="14"/>
        <v>4289.91</v>
      </c>
      <c r="T463" s="359">
        <f t="shared" si="15"/>
        <v>0.15599218931812892</v>
      </c>
      <c r="U463" s="357"/>
    </row>
    <row r="464" spans="1:21" x14ac:dyDescent="0.25">
      <c r="A464" s="357" t="s">
        <v>483</v>
      </c>
      <c r="B464" s="357" t="s">
        <v>822</v>
      </c>
      <c r="C464" s="357" t="s">
        <v>1229</v>
      </c>
      <c r="D464" s="357" t="s">
        <v>1741</v>
      </c>
      <c r="E464" s="357" t="s">
        <v>1469</v>
      </c>
      <c r="F464" s="357">
        <v>4321232</v>
      </c>
      <c r="G464" s="357" t="s">
        <v>1340</v>
      </c>
      <c r="H464" s="357">
        <v>432123203</v>
      </c>
      <c r="I464" s="357" t="s">
        <v>1160</v>
      </c>
      <c r="J464" s="357">
        <v>374486</v>
      </c>
      <c r="K464" s="357">
        <v>100</v>
      </c>
      <c r="L464" s="357" t="s">
        <v>1077</v>
      </c>
      <c r="M464" s="357" t="s">
        <v>1078</v>
      </c>
      <c r="N464" s="357" t="s">
        <v>5025</v>
      </c>
      <c r="O464" s="358">
        <v>1</v>
      </c>
      <c r="P464" s="357">
        <v>76</v>
      </c>
      <c r="Q464" s="357">
        <v>54306.400000000001</v>
      </c>
      <c r="R464" s="357">
        <v>29835.18</v>
      </c>
      <c r="S464" s="357">
        <f t="shared" si="14"/>
        <v>24471.22</v>
      </c>
      <c r="T464" s="359">
        <f t="shared" si="15"/>
        <v>0.4506139239573973</v>
      </c>
      <c r="U464" s="357"/>
    </row>
    <row r="465" spans="1:21" ht="30" x14ac:dyDescent="0.25">
      <c r="A465" s="357" t="s">
        <v>483</v>
      </c>
      <c r="B465" s="357" t="s">
        <v>822</v>
      </c>
      <c r="C465" s="357" t="s">
        <v>1234</v>
      </c>
      <c r="D465" s="357" t="s">
        <v>1747</v>
      </c>
      <c r="E465" s="357" t="s">
        <v>1491</v>
      </c>
      <c r="F465" s="357">
        <v>4324223</v>
      </c>
      <c r="G465" s="357" t="s">
        <v>1492</v>
      </c>
      <c r="H465" s="357">
        <v>432422303</v>
      </c>
      <c r="I465" s="357" t="s">
        <v>2349</v>
      </c>
      <c r="J465" s="357">
        <v>2379477</v>
      </c>
      <c r="K465" s="357">
        <v>100</v>
      </c>
      <c r="L465" s="357" t="s">
        <v>1077</v>
      </c>
      <c r="M465" s="357" t="s">
        <v>1078</v>
      </c>
      <c r="N465" s="357" t="s">
        <v>5025</v>
      </c>
      <c r="O465" s="358">
        <v>1</v>
      </c>
      <c r="P465" s="357">
        <v>62</v>
      </c>
      <c r="Q465" s="357">
        <v>25124.399999999998</v>
      </c>
      <c r="R465" s="357">
        <v>21256.239999999998</v>
      </c>
      <c r="S465" s="357">
        <f t="shared" si="14"/>
        <v>3868.16</v>
      </c>
      <c r="T465" s="359">
        <f t="shared" si="15"/>
        <v>0.15396029357915014</v>
      </c>
      <c r="U465" s="357"/>
    </row>
    <row r="466" spans="1:21" ht="30" x14ac:dyDescent="0.25">
      <c r="A466" s="357" t="s">
        <v>483</v>
      </c>
      <c r="B466" s="357" t="s">
        <v>822</v>
      </c>
      <c r="C466" s="357" t="s">
        <v>1234</v>
      </c>
      <c r="D466" s="357" t="s">
        <v>1747</v>
      </c>
      <c r="E466" s="357" t="s">
        <v>1491</v>
      </c>
      <c r="F466" s="357">
        <v>4324223</v>
      </c>
      <c r="G466" s="357" t="s">
        <v>1492</v>
      </c>
      <c r="H466" s="357">
        <v>432422303</v>
      </c>
      <c r="I466" s="357" t="s">
        <v>2350</v>
      </c>
      <c r="J466" s="357">
        <v>2379505</v>
      </c>
      <c r="K466" s="357">
        <v>100</v>
      </c>
      <c r="L466" s="357" t="s">
        <v>1077</v>
      </c>
      <c r="M466" s="357" t="s">
        <v>1078</v>
      </c>
      <c r="N466" s="357" t="s">
        <v>5025</v>
      </c>
      <c r="O466" s="358">
        <v>1</v>
      </c>
      <c r="P466" s="357">
        <v>50</v>
      </c>
      <c r="Q466" s="357">
        <v>12174.4</v>
      </c>
      <c r="R466" s="357">
        <v>8339.17</v>
      </c>
      <c r="S466" s="357">
        <f t="shared" si="14"/>
        <v>3835.2299999999996</v>
      </c>
      <c r="T466" s="359">
        <f t="shared" si="15"/>
        <v>0.31502414903403864</v>
      </c>
      <c r="U466" s="357"/>
    </row>
    <row r="467" spans="1:21" x14ac:dyDescent="0.25">
      <c r="A467" s="357" t="s">
        <v>483</v>
      </c>
      <c r="B467" s="357" t="s">
        <v>822</v>
      </c>
      <c r="C467" s="357" t="s">
        <v>1234</v>
      </c>
      <c r="D467" s="357" t="s">
        <v>1747</v>
      </c>
      <c r="E467" s="357" t="s">
        <v>1491</v>
      </c>
      <c r="F467" s="357">
        <v>4324223</v>
      </c>
      <c r="G467" s="357" t="s">
        <v>1493</v>
      </c>
      <c r="H467" s="357">
        <v>432422304</v>
      </c>
      <c r="I467" s="357" t="s">
        <v>2351</v>
      </c>
      <c r="J467" s="357">
        <v>2379515</v>
      </c>
      <c r="K467" s="357">
        <v>100</v>
      </c>
      <c r="L467" s="357" t="s">
        <v>1077</v>
      </c>
      <c r="M467" s="357" t="s">
        <v>1078</v>
      </c>
      <c r="N467" s="357" t="s">
        <v>5025</v>
      </c>
      <c r="O467" s="358">
        <v>1</v>
      </c>
      <c r="P467" s="357">
        <v>90</v>
      </c>
      <c r="Q467" s="357">
        <v>39314.399999999994</v>
      </c>
      <c r="R467" s="357">
        <v>30300.32</v>
      </c>
      <c r="S467" s="357">
        <f t="shared" si="14"/>
        <v>9014.0799999999945</v>
      </c>
      <c r="T467" s="359">
        <f t="shared" si="15"/>
        <v>0.22928189162240797</v>
      </c>
      <c r="U467" s="357"/>
    </row>
    <row r="468" spans="1:21" ht="30" x14ac:dyDescent="0.25">
      <c r="A468" s="357" t="s">
        <v>483</v>
      </c>
      <c r="B468" s="357" t="s">
        <v>822</v>
      </c>
      <c r="C468" s="357" t="s">
        <v>1234</v>
      </c>
      <c r="D468" s="357" t="s">
        <v>1747</v>
      </c>
      <c r="E468" s="357" t="s">
        <v>1491</v>
      </c>
      <c r="F468" s="357">
        <v>4324223</v>
      </c>
      <c r="G468" s="357" t="s">
        <v>1492</v>
      </c>
      <c r="H468" s="357">
        <v>432422303</v>
      </c>
      <c r="I468" s="357" t="s">
        <v>2352</v>
      </c>
      <c r="J468" s="357">
        <v>2379631</v>
      </c>
      <c r="K468" s="357">
        <v>100</v>
      </c>
      <c r="L468" s="357" t="s">
        <v>1077</v>
      </c>
      <c r="M468" s="357" t="s">
        <v>1078</v>
      </c>
      <c r="N468" s="357" t="s">
        <v>5025</v>
      </c>
      <c r="O468" s="358">
        <v>1</v>
      </c>
      <c r="P468" s="357">
        <v>91</v>
      </c>
      <c r="Q468" s="357">
        <v>25519.199999999997</v>
      </c>
      <c r="R468" s="357">
        <v>21245.489999999998</v>
      </c>
      <c r="S468" s="357">
        <f t="shared" si="14"/>
        <v>4273.7099999999991</v>
      </c>
      <c r="T468" s="359">
        <f t="shared" si="15"/>
        <v>0.16747037524687292</v>
      </c>
      <c r="U468" s="357"/>
    </row>
    <row r="469" spans="1:21" ht="30" x14ac:dyDescent="0.25">
      <c r="A469" s="357" t="s">
        <v>483</v>
      </c>
      <c r="B469" s="357" t="s">
        <v>822</v>
      </c>
      <c r="C469" s="357" t="s">
        <v>1234</v>
      </c>
      <c r="D469" s="357" t="s">
        <v>1747</v>
      </c>
      <c r="E469" s="357" t="s">
        <v>1491</v>
      </c>
      <c r="F469" s="357">
        <v>4324223</v>
      </c>
      <c r="G469" s="357" t="s">
        <v>1492</v>
      </c>
      <c r="H469" s="357">
        <v>432422303</v>
      </c>
      <c r="I469" s="357" t="s">
        <v>2353</v>
      </c>
      <c r="J469" s="357">
        <v>2379633</v>
      </c>
      <c r="K469" s="357">
        <v>100</v>
      </c>
      <c r="L469" s="357" t="s">
        <v>1077</v>
      </c>
      <c r="M469" s="357" t="s">
        <v>1078</v>
      </c>
      <c r="N469" s="357" t="s">
        <v>5025</v>
      </c>
      <c r="O469" s="358">
        <v>1</v>
      </c>
      <c r="P469" s="357">
        <v>71</v>
      </c>
      <c r="Q469" s="357">
        <v>21376.800000000003</v>
      </c>
      <c r="R469" s="357">
        <v>19680.43</v>
      </c>
      <c r="S469" s="357">
        <f t="shared" si="14"/>
        <v>1696.3700000000026</v>
      </c>
      <c r="T469" s="359">
        <f t="shared" si="15"/>
        <v>7.9355656599678262E-2</v>
      </c>
      <c r="U469" s="357"/>
    </row>
    <row r="470" spans="1:21" ht="30" x14ac:dyDescent="0.25">
      <c r="A470" s="357" t="s">
        <v>483</v>
      </c>
      <c r="B470" s="357" t="s">
        <v>822</v>
      </c>
      <c r="C470" s="357" t="s">
        <v>1234</v>
      </c>
      <c r="D470" s="357" t="s">
        <v>1747</v>
      </c>
      <c r="E470" s="357" t="s">
        <v>1491</v>
      </c>
      <c r="F470" s="357">
        <v>4324223</v>
      </c>
      <c r="G470" s="357" t="s">
        <v>1492</v>
      </c>
      <c r="H470" s="357">
        <v>432422303</v>
      </c>
      <c r="I470" s="357" t="s">
        <v>2354</v>
      </c>
      <c r="J470" s="357">
        <v>2379721</v>
      </c>
      <c r="K470" s="357">
        <v>100</v>
      </c>
      <c r="L470" s="357" t="s">
        <v>1077</v>
      </c>
      <c r="M470" s="357" t="s">
        <v>1078</v>
      </c>
      <c r="N470" s="357" t="s">
        <v>5025</v>
      </c>
      <c r="O470" s="358">
        <v>1</v>
      </c>
      <c r="P470" s="357">
        <v>32</v>
      </c>
      <c r="Q470" s="357">
        <v>19266.800000000003</v>
      </c>
      <c r="R470" s="357">
        <v>11889.45</v>
      </c>
      <c r="S470" s="357">
        <f t="shared" si="14"/>
        <v>7377.3500000000022</v>
      </c>
      <c r="T470" s="359">
        <f t="shared" si="15"/>
        <v>0.38290478958623131</v>
      </c>
      <c r="U470" s="357"/>
    </row>
    <row r="471" spans="1:21" x14ac:dyDescent="0.25">
      <c r="A471" s="357" t="s">
        <v>483</v>
      </c>
      <c r="B471" s="357" t="s">
        <v>822</v>
      </c>
      <c r="C471" s="357" t="s">
        <v>1234</v>
      </c>
      <c r="D471" s="357" t="s">
        <v>1747</v>
      </c>
      <c r="E471" s="357" t="s">
        <v>1491</v>
      </c>
      <c r="F471" s="357">
        <v>4324223</v>
      </c>
      <c r="G471" s="357" t="s">
        <v>1281</v>
      </c>
      <c r="H471" s="357">
        <v>432422301</v>
      </c>
      <c r="I471" s="357" t="s">
        <v>2355</v>
      </c>
      <c r="J471" s="357">
        <v>2379801</v>
      </c>
      <c r="K471" s="357">
        <v>100</v>
      </c>
      <c r="L471" s="357" t="s">
        <v>1077</v>
      </c>
      <c r="M471" s="357" t="s">
        <v>1078</v>
      </c>
      <c r="N471" s="357" t="s">
        <v>5025</v>
      </c>
      <c r="O471" s="358">
        <v>1</v>
      </c>
      <c r="P471" s="357">
        <v>140</v>
      </c>
      <c r="Q471" s="357">
        <v>76374.8</v>
      </c>
      <c r="R471" s="357">
        <v>55706.75</v>
      </c>
      <c r="S471" s="357">
        <f t="shared" si="14"/>
        <v>20668.050000000003</v>
      </c>
      <c r="T471" s="359">
        <f t="shared" si="15"/>
        <v>0.2706134746015702</v>
      </c>
      <c r="U471" s="357"/>
    </row>
    <row r="472" spans="1:21" x14ac:dyDescent="0.25">
      <c r="A472" s="357" t="s">
        <v>483</v>
      </c>
      <c r="B472" s="357" t="s">
        <v>822</v>
      </c>
      <c r="C472" s="357" t="s">
        <v>1229</v>
      </c>
      <c r="D472" s="357" t="s">
        <v>1741</v>
      </c>
      <c r="E472" s="357" t="s">
        <v>1469</v>
      </c>
      <c r="F472" s="357">
        <v>4321232</v>
      </c>
      <c r="G472" s="357" t="s">
        <v>1470</v>
      </c>
      <c r="H472" s="357">
        <v>432123205</v>
      </c>
      <c r="I472" s="357" t="s">
        <v>5120</v>
      </c>
      <c r="J472" s="357">
        <v>374892</v>
      </c>
      <c r="K472" s="357">
        <v>100</v>
      </c>
      <c r="L472" s="357" t="s">
        <v>1077</v>
      </c>
      <c r="M472" s="357" t="s">
        <v>1078</v>
      </c>
      <c r="N472" s="357" t="s">
        <v>5025</v>
      </c>
      <c r="O472" s="358">
        <v>1</v>
      </c>
      <c r="P472" s="357">
        <v>22</v>
      </c>
      <c r="Q472" s="357">
        <v>22786.400000000001</v>
      </c>
      <c r="R472" s="357">
        <v>11946.27</v>
      </c>
      <c r="S472" s="357">
        <f t="shared" si="14"/>
        <v>10840.130000000001</v>
      </c>
      <c r="T472" s="359">
        <f t="shared" si="15"/>
        <v>0.47572806586384864</v>
      </c>
      <c r="U472" s="357"/>
    </row>
    <row r="473" spans="1:21" x14ac:dyDescent="0.25">
      <c r="A473" s="357" t="s">
        <v>483</v>
      </c>
      <c r="B473" s="357" t="s">
        <v>822</v>
      </c>
      <c r="C473" s="357" t="s">
        <v>1234</v>
      </c>
      <c r="D473" s="357" t="s">
        <v>1747</v>
      </c>
      <c r="E473" s="357" t="s">
        <v>1491</v>
      </c>
      <c r="F473" s="357">
        <v>4324223</v>
      </c>
      <c r="G473" s="357" t="s">
        <v>1493</v>
      </c>
      <c r="H473" s="357">
        <v>432422304</v>
      </c>
      <c r="I473" s="357" t="s">
        <v>2356</v>
      </c>
      <c r="J473" s="357">
        <v>2379903</v>
      </c>
      <c r="K473" s="357">
        <v>100</v>
      </c>
      <c r="L473" s="357" t="s">
        <v>1077</v>
      </c>
      <c r="M473" s="357" t="s">
        <v>1078</v>
      </c>
      <c r="N473" s="357" t="s">
        <v>5025</v>
      </c>
      <c r="O473" s="358">
        <v>1</v>
      </c>
      <c r="P473" s="357">
        <v>83</v>
      </c>
      <c r="Q473" s="357">
        <v>37333.199999999997</v>
      </c>
      <c r="R473" s="357">
        <v>32962.959999999999</v>
      </c>
      <c r="S473" s="357">
        <f t="shared" si="14"/>
        <v>4370.239999999998</v>
      </c>
      <c r="T473" s="359">
        <f t="shared" si="15"/>
        <v>0.11706041807292164</v>
      </c>
      <c r="U473" s="357"/>
    </row>
    <row r="474" spans="1:21" x14ac:dyDescent="0.25">
      <c r="A474" s="357" t="s">
        <v>483</v>
      </c>
      <c r="B474" s="357" t="s">
        <v>822</v>
      </c>
      <c r="C474" s="357" t="s">
        <v>1234</v>
      </c>
      <c r="D474" s="357" t="s">
        <v>1747</v>
      </c>
      <c r="E474" s="357" t="s">
        <v>1491</v>
      </c>
      <c r="F474" s="357">
        <v>4324223</v>
      </c>
      <c r="G474" s="357" t="s">
        <v>1493</v>
      </c>
      <c r="H474" s="357">
        <v>432422304</v>
      </c>
      <c r="I474" s="357" t="s">
        <v>2357</v>
      </c>
      <c r="J474" s="357">
        <v>2379951</v>
      </c>
      <c r="K474" s="357">
        <v>100</v>
      </c>
      <c r="L474" s="357" t="s">
        <v>1077</v>
      </c>
      <c r="M474" s="357" t="s">
        <v>1078</v>
      </c>
      <c r="N474" s="357" t="s">
        <v>5025</v>
      </c>
      <c r="O474" s="358">
        <v>1</v>
      </c>
      <c r="P474" s="357">
        <v>33</v>
      </c>
      <c r="Q474" s="357">
        <v>14758.8</v>
      </c>
      <c r="R474" s="357">
        <v>10078.68</v>
      </c>
      <c r="S474" s="357">
        <f t="shared" si="14"/>
        <v>4680.119999999999</v>
      </c>
      <c r="T474" s="359">
        <f t="shared" si="15"/>
        <v>0.31710708187657527</v>
      </c>
      <c r="U474" s="357"/>
    </row>
    <row r="475" spans="1:21" x14ac:dyDescent="0.25">
      <c r="A475" s="357" t="s">
        <v>483</v>
      </c>
      <c r="B475" s="357" t="s">
        <v>822</v>
      </c>
      <c r="C475" s="357" t="s">
        <v>1234</v>
      </c>
      <c r="D475" s="357" t="s">
        <v>1747</v>
      </c>
      <c r="E475" s="357" t="s">
        <v>1491</v>
      </c>
      <c r="F475" s="357">
        <v>4324223</v>
      </c>
      <c r="G475" s="357" t="s">
        <v>1493</v>
      </c>
      <c r="H475" s="357">
        <v>432422304</v>
      </c>
      <c r="I475" s="357" t="s">
        <v>2358</v>
      </c>
      <c r="J475" s="357">
        <v>2379995</v>
      </c>
      <c r="K475" s="357">
        <v>100</v>
      </c>
      <c r="L475" s="357" t="s">
        <v>1077</v>
      </c>
      <c r="M475" s="357" t="s">
        <v>1078</v>
      </c>
      <c r="N475" s="357" t="s">
        <v>5025</v>
      </c>
      <c r="O475" s="358">
        <v>1</v>
      </c>
      <c r="P475" s="357">
        <v>92</v>
      </c>
      <c r="Q475" s="357">
        <v>33979.199999999997</v>
      </c>
      <c r="R475" s="357">
        <v>28154.73</v>
      </c>
      <c r="S475" s="357">
        <f t="shared" ref="S475:S538" si="16">Q475-R475</f>
        <v>5824.4699999999975</v>
      </c>
      <c r="T475" s="359">
        <f t="shared" ref="T475:T538" si="17">S475/Q475</f>
        <v>0.17141280548100007</v>
      </c>
      <c r="U475" s="357"/>
    </row>
    <row r="476" spans="1:21" x14ac:dyDescent="0.25">
      <c r="A476" s="357" t="s">
        <v>483</v>
      </c>
      <c r="B476" s="357" t="s">
        <v>822</v>
      </c>
      <c r="C476" s="357" t="s">
        <v>1234</v>
      </c>
      <c r="D476" s="357" t="s">
        <v>1747</v>
      </c>
      <c r="E476" s="357" t="s">
        <v>1491</v>
      </c>
      <c r="F476" s="357">
        <v>4324223</v>
      </c>
      <c r="G476" s="357" t="s">
        <v>1281</v>
      </c>
      <c r="H476" s="357">
        <v>432422301</v>
      </c>
      <c r="I476" s="357" t="s">
        <v>2359</v>
      </c>
      <c r="J476" s="357">
        <v>2380077</v>
      </c>
      <c r="K476" s="357">
        <v>100</v>
      </c>
      <c r="L476" s="357" t="s">
        <v>1077</v>
      </c>
      <c r="M476" s="357" t="s">
        <v>1078</v>
      </c>
      <c r="N476" s="357" t="s">
        <v>5025</v>
      </c>
      <c r="O476" s="358">
        <v>1</v>
      </c>
      <c r="P476" s="357">
        <v>93</v>
      </c>
      <c r="Q476" s="357">
        <v>24209.599999999999</v>
      </c>
      <c r="R476" s="357">
        <v>18135.52</v>
      </c>
      <c r="S476" s="357">
        <f t="shared" si="16"/>
        <v>6074.0799999999981</v>
      </c>
      <c r="T476" s="359">
        <f t="shared" si="17"/>
        <v>0.25089551252395736</v>
      </c>
      <c r="U476" s="357"/>
    </row>
    <row r="477" spans="1:21" x14ac:dyDescent="0.25">
      <c r="A477" s="357" t="s">
        <v>483</v>
      </c>
      <c r="B477" s="357" t="s">
        <v>822</v>
      </c>
      <c r="C477" s="357" t="s">
        <v>1229</v>
      </c>
      <c r="D477" s="357" t="s">
        <v>1741</v>
      </c>
      <c r="E477" s="357" t="s">
        <v>1469</v>
      </c>
      <c r="F477" s="357">
        <v>4321232</v>
      </c>
      <c r="G477" s="357" t="s">
        <v>832</v>
      </c>
      <c r="H477" s="357">
        <v>432123206</v>
      </c>
      <c r="I477" s="357" t="s">
        <v>5121</v>
      </c>
      <c r="J477" s="357">
        <v>9894626</v>
      </c>
      <c r="K477" s="357">
        <v>100</v>
      </c>
      <c r="L477" s="357" t="s">
        <v>1077</v>
      </c>
      <c r="M477" s="357" t="s">
        <v>1078</v>
      </c>
      <c r="N477" s="357" t="s">
        <v>5025</v>
      </c>
      <c r="O477" s="358">
        <v>1</v>
      </c>
      <c r="P477" s="357">
        <v>76</v>
      </c>
      <c r="Q477" s="357">
        <v>52448.4</v>
      </c>
      <c r="R477" s="357">
        <v>27333.97</v>
      </c>
      <c r="S477" s="357">
        <f t="shared" si="16"/>
        <v>25114.43</v>
      </c>
      <c r="T477" s="359">
        <f t="shared" si="17"/>
        <v>0.47884072726718069</v>
      </c>
      <c r="U477" s="357"/>
    </row>
    <row r="478" spans="1:21" x14ac:dyDescent="0.25">
      <c r="A478" s="357" t="s">
        <v>483</v>
      </c>
      <c r="B478" s="357" t="s">
        <v>822</v>
      </c>
      <c r="C478" s="357" t="s">
        <v>1234</v>
      </c>
      <c r="D478" s="357" t="s">
        <v>1747</v>
      </c>
      <c r="E478" s="357" t="s">
        <v>1491</v>
      </c>
      <c r="F478" s="357">
        <v>4324223</v>
      </c>
      <c r="G478" s="357" t="s">
        <v>1235</v>
      </c>
      <c r="H478" s="357">
        <v>432422302</v>
      </c>
      <c r="I478" s="357" t="s">
        <v>2360</v>
      </c>
      <c r="J478" s="357">
        <v>2380093</v>
      </c>
      <c r="K478" s="357">
        <v>100</v>
      </c>
      <c r="L478" s="357" t="s">
        <v>1077</v>
      </c>
      <c r="M478" s="357" t="s">
        <v>1078</v>
      </c>
      <c r="N478" s="357" t="s">
        <v>5025</v>
      </c>
      <c r="O478" s="358">
        <v>1</v>
      </c>
      <c r="P478" s="357">
        <v>159</v>
      </c>
      <c r="Q478" s="357">
        <v>62137.2</v>
      </c>
      <c r="R478" s="357">
        <v>45207.97</v>
      </c>
      <c r="S478" s="357">
        <f t="shared" si="16"/>
        <v>16929.229999999996</v>
      </c>
      <c r="T478" s="359">
        <f t="shared" si="17"/>
        <v>0.27244919307596732</v>
      </c>
      <c r="U478" s="357"/>
    </row>
    <row r="479" spans="1:21" x14ac:dyDescent="0.25">
      <c r="A479" s="357" t="s">
        <v>483</v>
      </c>
      <c r="B479" s="357" t="s">
        <v>822</v>
      </c>
      <c r="C479" s="357" t="s">
        <v>1234</v>
      </c>
      <c r="D479" s="357" t="s">
        <v>1747</v>
      </c>
      <c r="E479" s="357" t="s">
        <v>1491</v>
      </c>
      <c r="F479" s="357">
        <v>4324223</v>
      </c>
      <c r="G479" s="357" t="s">
        <v>1235</v>
      </c>
      <c r="H479" s="357">
        <v>432422302</v>
      </c>
      <c r="I479" s="357" t="s">
        <v>2361</v>
      </c>
      <c r="J479" s="357">
        <v>2380097</v>
      </c>
      <c r="K479" s="357">
        <v>100</v>
      </c>
      <c r="L479" s="357" t="s">
        <v>1077</v>
      </c>
      <c r="M479" s="357" t="s">
        <v>1078</v>
      </c>
      <c r="N479" s="357" t="s">
        <v>5025</v>
      </c>
      <c r="O479" s="358">
        <v>1</v>
      </c>
      <c r="P479" s="357">
        <v>36</v>
      </c>
      <c r="Q479" s="357">
        <v>14444.8</v>
      </c>
      <c r="R479" s="357">
        <v>12729.699999999999</v>
      </c>
      <c r="S479" s="357">
        <f t="shared" si="16"/>
        <v>1715.1000000000004</v>
      </c>
      <c r="T479" s="359">
        <f t="shared" si="17"/>
        <v>0.11873476960567128</v>
      </c>
      <c r="U479" s="357"/>
    </row>
    <row r="480" spans="1:21" x14ac:dyDescent="0.25">
      <c r="A480" s="357" t="s">
        <v>483</v>
      </c>
      <c r="B480" s="357" t="s">
        <v>822</v>
      </c>
      <c r="C480" s="357" t="s">
        <v>1234</v>
      </c>
      <c r="D480" s="357" t="s">
        <v>1747</v>
      </c>
      <c r="E480" s="357" t="s">
        <v>1491</v>
      </c>
      <c r="F480" s="357">
        <v>4324223</v>
      </c>
      <c r="G480" s="357" t="s">
        <v>1281</v>
      </c>
      <c r="H480" s="357">
        <v>432422301</v>
      </c>
      <c r="I480" s="357" t="s">
        <v>2362</v>
      </c>
      <c r="J480" s="357">
        <v>2380103</v>
      </c>
      <c r="K480" s="357">
        <v>100</v>
      </c>
      <c r="L480" s="357" t="s">
        <v>1077</v>
      </c>
      <c r="M480" s="357" t="s">
        <v>1078</v>
      </c>
      <c r="N480" s="357" t="s">
        <v>5025</v>
      </c>
      <c r="O480" s="358">
        <v>1</v>
      </c>
      <c r="P480" s="357">
        <v>66</v>
      </c>
      <c r="Q480" s="357">
        <v>32495.200000000001</v>
      </c>
      <c r="R480" s="357">
        <v>29027.489999999998</v>
      </c>
      <c r="S480" s="357">
        <f t="shared" si="16"/>
        <v>3467.7100000000028</v>
      </c>
      <c r="T480" s="359">
        <f t="shared" si="17"/>
        <v>0.10671453014599087</v>
      </c>
      <c r="U480" s="357"/>
    </row>
    <row r="481" spans="1:21" x14ac:dyDescent="0.25">
      <c r="A481" s="357" t="s">
        <v>483</v>
      </c>
      <c r="B481" s="357" t="s">
        <v>822</v>
      </c>
      <c r="C481" s="357" t="s">
        <v>1234</v>
      </c>
      <c r="D481" s="357" t="s">
        <v>1747</v>
      </c>
      <c r="E481" s="357" t="s">
        <v>854</v>
      </c>
      <c r="F481" s="357">
        <v>4324234</v>
      </c>
      <c r="G481" s="357" t="s">
        <v>1851</v>
      </c>
      <c r="H481" s="357">
        <v>432423403</v>
      </c>
      <c r="I481" s="357" t="s">
        <v>2363</v>
      </c>
      <c r="J481" s="357">
        <v>12670067</v>
      </c>
      <c r="K481" s="357">
        <v>100</v>
      </c>
      <c r="L481" s="357" t="s">
        <v>1077</v>
      </c>
      <c r="M481" s="357" t="s">
        <v>1078</v>
      </c>
      <c r="N481" s="357" t="s">
        <v>5025</v>
      </c>
      <c r="O481" s="358">
        <v>1</v>
      </c>
      <c r="P481" s="357">
        <v>61</v>
      </c>
      <c r="Q481" s="357">
        <v>29308.400000000001</v>
      </c>
      <c r="R481" s="357">
        <v>21350.839999999997</v>
      </c>
      <c r="S481" s="357">
        <f t="shared" si="16"/>
        <v>7957.5600000000049</v>
      </c>
      <c r="T481" s="359">
        <f t="shared" si="17"/>
        <v>0.27151123909868857</v>
      </c>
      <c r="U481" s="357"/>
    </row>
    <row r="482" spans="1:21" x14ac:dyDescent="0.25">
      <c r="A482" s="357" t="s">
        <v>483</v>
      </c>
      <c r="B482" s="357" t="s">
        <v>822</v>
      </c>
      <c r="C482" s="357" t="s">
        <v>1261</v>
      </c>
      <c r="D482" s="357" t="s">
        <v>1762</v>
      </c>
      <c r="E482" s="357" t="s">
        <v>1558</v>
      </c>
      <c r="F482" s="357">
        <v>4521221</v>
      </c>
      <c r="G482" s="357" t="s">
        <v>1559</v>
      </c>
      <c r="H482" s="357">
        <v>452122101</v>
      </c>
      <c r="I482" s="357" t="s">
        <v>2364</v>
      </c>
      <c r="J482" s="357">
        <v>12670105</v>
      </c>
      <c r="K482" s="357">
        <v>100</v>
      </c>
      <c r="L482" s="357" t="s">
        <v>1077</v>
      </c>
      <c r="M482" s="357" t="s">
        <v>1078</v>
      </c>
      <c r="N482" s="357" t="s">
        <v>5025</v>
      </c>
      <c r="O482" s="358">
        <v>1</v>
      </c>
      <c r="P482" s="357">
        <v>69</v>
      </c>
      <c r="Q482" s="357">
        <v>37900</v>
      </c>
      <c r="R482" s="357">
        <v>21041.08</v>
      </c>
      <c r="S482" s="357">
        <f t="shared" si="16"/>
        <v>16858.919999999998</v>
      </c>
      <c r="T482" s="359">
        <f t="shared" si="17"/>
        <v>0.44482638522427437</v>
      </c>
      <c r="U482" s="357"/>
    </row>
    <row r="483" spans="1:21" x14ac:dyDescent="0.25">
      <c r="A483" s="357" t="s">
        <v>483</v>
      </c>
      <c r="B483" s="357" t="s">
        <v>822</v>
      </c>
      <c r="C483" s="357" t="s">
        <v>1234</v>
      </c>
      <c r="D483" s="357" t="s">
        <v>1747</v>
      </c>
      <c r="E483" s="357" t="s">
        <v>854</v>
      </c>
      <c r="F483" s="357">
        <v>4324234</v>
      </c>
      <c r="G483" s="357" t="s">
        <v>1797</v>
      </c>
      <c r="H483" s="357">
        <v>432423404</v>
      </c>
      <c r="I483" s="357" t="s">
        <v>2365</v>
      </c>
      <c r="J483" s="357">
        <v>12670379</v>
      </c>
      <c r="K483" s="357">
        <v>100</v>
      </c>
      <c r="L483" s="357" t="s">
        <v>1077</v>
      </c>
      <c r="M483" s="357" t="s">
        <v>1078</v>
      </c>
      <c r="N483" s="357" t="s">
        <v>5025</v>
      </c>
      <c r="O483" s="358">
        <v>1</v>
      </c>
      <c r="P483" s="357">
        <v>4</v>
      </c>
      <c r="Q483" s="357">
        <v>6418</v>
      </c>
      <c r="R483" s="357">
        <v>5252.58</v>
      </c>
      <c r="S483" s="357">
        <f t="shared" si="16"/>
        <v>1165.42</v>
      </c>
      <c r="T483" s="359">
        <f t="shared" si="17"/>
        <v>0.1815861639139919</v>
      </c>
      <c r="U483" s="357"/>
    </row>
    <row r="484" spans="1:21" x14ac:dyDescent="0.25">
      <c r="A484" s="357" t="s">
        <v>483</v>
      </c>
      <c r="B484" s="357" t="s">
        <v>822</v>
      </c>
      <c r="C484" s="357" t="s">
        <v>1234</v>
      </c>
      <c r="D484" s="357" t="s">
        <v>1746</v>
      </c>
      <c r="E484" s="357" t="s">
        <v>1847</v>
      </c>
      <c r="F484" s="357">
        <v>4324136</v>
      </c>
      <c r="G484" s="357" t="s">
        <v>1849</v>
      </c>
      <c r="H484" s="357">
        <v>432413603</v>
      </c>
      <c r="I484" s="357" t="s">
        <v>2366</v>
      </c>
      <c r="J484" s="357">
        <v>13325295</v>
      </c>
      <c r="K484" s="357">
        <v>100</v>
      </c>
      <c r="L484" s="357" t="s">
        <v>1077</v>
      </c>
      <c r="M484" s="357" t="s">
        <v>1078</v>
      </c>
      <c r="N484" s="357" t="s">
        <v>5025</v>
      </c>
      <c r="O484" s="358">
        <v>1</v>
      </c>
      <c r="P484" s="357">
        <v>14</v>
      </c>
      <c r="Q484" s="357">
        <v>3612.4</v>
      </c>
      <c r="R484" s="357">
        <v>2462.4</v>
      </c>
      <c r="S484" s="357">
        <f t="shared" si="16"/>
        <v>1150</v>
      </c>
      <c r="T484" s="359">
        <f t="shared" si="17"/>
        <v>0.31834791274498947</v>
      </c>
      <c r="U484" s="357"/>
    </row>
    <row r="485" spans="1:21" x14ac:dyDescent="0.25">
      <c r="A485" s="357" t="s">
        <v>483</v>
      </c>
      <c r="B485" s="357" t="s">
        <v>822</v>
      </c>
      <c r="C485" s="357" t="s">
        <v>1234</v>
      </c>
      <c r="D485" s="357" t="s">
        <v>1746</v>
      </c>
      <c r="E485" s="357" t="s">
        <v>1847</v>
      </c>
      <c r="F485" s="357">
        <v>4324136</v>
      </c>
      <c r="G485" s="357" t="s">
        <v>1849</v>
      </c>
      <c r="H485" s="357">
        <v>432413603</v>
      </c>
      <c r="I485" s="357" t="s">
        <v>2367</v>
      </c>
      <c r="J485" s="357">
        <v>13325419</v>
      </c>
      <c r="K485" s="357">
        <v>100</v>
      </c>
      <c r="L485" s="357" t="s">
        <v>1077</v>
      </c>
      <c r="M485" s="357" t="s">
        <v>1078</v>
      </c>
      <c r="N485" s="357" t="s">
        <v>5025</v>
      </c>
      <c r="O485" s="358">
        <v>1</v>
      </c>
      <c r="P485" s="357">
        <v>53</v>
      </c>
      <c r="Q485" s="357">
        <v>14508</v>
      </c>
      <c r="R485" s="357">
        <v>9764.27</v>
      </c>
      <c r="S485" s="357">
        <f t="shared" si="16"/>
        <v>4743.7299999999996</v>
      </c>
      <c r="T485" s="359">
        <f t="shared" si="17"/>
        <v>0.32697339398952296</v>
      </c>
      <c r="U485" s="357"/>
    </row>
    <row r="486" spans="1:21" x14ac:dyDescent="0.25">
      <c r="A486" s="357" t="s">
        <v>483</v>
      </c>
      <c r="B486" s="357" t="s">
        <v>822</v>
      </c>
      <c r="C486" s="357" t="s">
        <v>1230</v>
      </c>
      <c r="D486" s="357" t="s">
        <v>1743</v>
      </c>
      <c r="E486" s="357" t="s">
        <v>1476</v>
      </c>
      <c r="F486" s="357">
        <v>4322216</v>
      </c>
      <c r="G486" s="357" t="s">
        <v>1346</v>
      </c>
      <c r="H486" s="357">
        <v>432221602</v>
      </c>
      <c r="I486" s="357" t="s">
        <v>5122</v>
      </c>
      <c r="J486" s="357">
        <v>14306332</v>
      </c>
      <c r="K486" s="357">
        <v>100</v>
      </c>
      <c r="L486" s="357" t="s">
        <v>1077</v>
      </c>
      <c r="M486" s="357" t="s">
        <v>1078</v>
      </c>
      <c r="N486" s="357" t="s">
        <v>5025</v>
      </c>
      <c r="O486" s="358">
        <v>1</v>
      </c>
      <c r="P486" s="357">
        <v>80</v>
      </c>
      <c r="Q486" s="357">
        <v>34370.800000000003</v>
      </c>
      <c r="R486" s="357">
        <v>18107.75</v>
      </c>
      <c r="S486" s="357">
        <f t="shared" si="16"/>
        <v>16263.050000000003</v>
      </c>
      <c r="T486" s="359">
        <f t="shared" si="17"/>
        <v>0.47316472121684688</v>
      </c>
      <c r="U486" s="357"/>
    </row>
    <row r="487" spans="1:21" x14ac:dyDescent="0.25">
      <c r="A487" s="357" t="s">
        <v>483</v>
      </c>
      <c r="B487" s="357" t="s">
        <v>822</v>
      </c>
      <c r="C487" s="357" t="s">
        <v>1234</v>
      </c>
      <c r="D487" s="357" t="s">
        <v>1747</v>
      </c>
      <c r="E487" s="357" t="s">
        <v>854</v>
      </c>
      <c r="F487" s="357">
        <v>4324234</v>
      </c>
      <c r="G487" s="357" t="s">
        <v>1797</v>
      </c>
      <c r="H487" s="357">
        <v>432423404</v>
      </c>
      <c r="I487" s="357" t="s">
        <v>2368</v>
      </c>
      <c r="J487" s="357">
        <v>6951740</v>
      </c>
      <c r="K487" s="357">
        <v>100</v>
      </c>
      <c r="L487" s="357" t="s">
        <v>1077</v>
      </c>
      <c r="M487" s="357" t="s">
        <v>1078</v>
      </c>
      <c r="N487" s="357" t="s">
        <v>5025</v>
      </c>
      <c r="O487" s="358">
        <v>1</v>
      </c>
      <c r="P487" s="357">
        <v>45</v>
      </c>
      <c r="Q487" s="357">
        <v>29306.800000000003</v>
      </c>
      <c r="R487" s="357">
        <v>23214.510000000002</v>
      </c>
      <c r="S487" s="357">
        <f t="shared" si="16"/>
        <v>6092.2900000000009</v>
      </c>
      <c r="T487" s="359">
        <f t="shared" si="17"/>
        <v>0.20787974122046762</v>
      </c>
      <c r="U487" s="357"/>
    </row>
    <row r="488" spans="1:21" x14ac:dyDescent="0.25">
      <c r="A488" s="357" t="s">
        <v>483</v>
      </c>
      <c r="B488" s="357" t="s">
        <v>822</v>
      </c>
      <c r="C488" s="357" t="s">
        <v>1230</v>
      </c>
      <c r="D488" s="357" t="s">
        <v>1743</v>
      </c>
      <c r="E488" s="357" t="s">
        <v>1476</v>
      </c>
      <c r="F488" s="357">
        <v>4322216</v>
      </c>
      <c r="G488" s="357" t="s">
        <v>1346</v>
      </c>
      <c r="H488" s="357">
        <v>432221602</v>
      </c>
      <c r="I488" s="357" t="s">
        <v>5123</v>
      </c>
      <c r="J488" s="357">
        <v>14306414</v>
      </c>
      <c r="K488" s="357">
        <v>100</v>
      </c>
      <c r="L488" s="357" t="s">
        <v>1077</v>
      </c>
      <c r="M488" s="357" t="s">
        <v>1078</v>
      </c>
      <c r="N488" s="357" t="s">
        <v>5025</v>
      </c>
      <c r="O488" s="358">
        <v>1</v>
      </c>
      <c r="P488" s="357">
        <v>66</v>
      </c>
      <c r="Q488" s="357">
        <v>35264.400000000001</v>
      </c>
      <c r="R488" s="357">
        <v>18599.620000000003</v>
      </c>
      <c r="S488" s="357">
        <f t="shared" si="16"/>
        <v>16664.78</v>
      </c>
      <c r="T488" s="359">
        <f t="shared" si="17"/>
        <v>0.47256666780095502</v>
      </c>
      <c r="U488" s="357"/>
    </row>
    <row r="489" spans="1:21" x14ac:dyDescent="0.25">
      <c r="A489" s="357" t="s">
        <v>483</v>
      </c>
      <c r="B489" s="357" t="s">
        <v>822</v>
      </c>
      <c r="C489" s="357" t="s">
        <v>1234</v>
      </c>
      <c r="D489" s="357" t="s">
        <v>1747</v>
      </c>
      <c r="E489" s="357" t="s">
        <v>854</v>
      </c>
      <c r="F489" s="357">
        <v>4324234</v>
      </c>
      <c r="G489" s="357" t="s">
        <v>1089</v>
      </c>
      <c r="H489" s="357">
        <v>432423402</v>
      </c>
      <c r="I489" s="357" t="s">
        <v>2369</v>
      </c>
      <c r="J489" s="357">
        <v>9418345</v>
      </c>
      <c r="K489" s="357">
        <v>100</v>
      </c>
      <c r="L489" s="357" t="s">
        <v>1077</v>
      </c>
      <c r="M489" s="357" t="s">
        <v>1078</v>
      </c>
      <c r="N489" s="357" t="s">
        <v>5025</v>
      </c>
      <c r="O489" s="358">
        <v>1</v>
      </c>
      <c r="P489" s="357">
        <v>102</v>
      </c>
      <c r="Q489" s="357">
        <v>45716</v>
      </c>
      <c r="R489" s="357">
        <v>26206.86</v>
      </c>
      <c r="S489" s="357">
        <f t="shared" si="16"/>
        <v>19509.14</v>
      </c>
      <c r="T489" s="359">
        <f t="shared" si="17"/>
        <v>0.42674643450870592</v>
      </c>
      <c r="U489" s="357"/>
    </row>
    <row r="490" spans="1:21" x14ac:dyDescent="0.25">
      <c r="A490" s="357" t="s">
        <v>483</v>
      </c>
      <c r="B490" s="357" t="s">
        <v>822</v>
      </c>
      <c r="C490" s="357" t="s">
        <v>1247</v>
      </c>
      <c r="D490" s="357" t="s">
        <v>1753</v>
      </c>
      <c r="E490" s="357" t="s">
        <v>1514</v>
      </c>
      <c r="F490" s="357">
        <v>4421132</v>
      </c>
      <c r="G490" s="357" t="s">
        <v>1248</v>
      </c>
      <c r="H490" s="357">
        <v>442113202</v>
      </c>
      <c r="I490" s="357" t="s">
        <v>2370</v>
      </c>
      <c r="J490" s="357">
        <v>9418423</v>
      </c>
      <c r="K490" s="357">
        <v>100</v>
      </c>
      <c r="L490" s="357" t="s">
        <v>1077</v>
      </c>
      <c r="M490" s="357" t="s">
        <v>1078</v>
      </c>
      <c r="N490" s="357" t="s">
        <v>5025</v>
      </c>
      <c r="O490" s="358">
        <v>1</v>
      </c>
      <c r="P490" s="357">
        <v>94</v>
      </c>
      <c r="Q490" s="357">
        <v>64302.399999999994</v>
      </c>
      <c r="R490" s="357">
        <v>36051.740000000005</v>
      </c>
      <c r="S490" s="357">
        <f t="shared" si="16"/>
        <v>28250.659999999989</v>
      </c>
      <c r="T490" s="359">
        <f t="shared" si="17"/>
        <v>0.4393406777974071</v>
      </c>
      <c r="U490" s="357"/>
    </row>
    <row r="491" spans="1:21" x14ac:dyDescent="0.25">
      <c r="A491" s="357" t="s">
        <v>483</v>
      </c>
      <c r="B491" s="357" t="s">
        <v>822</v>
      </c>
      <c r="C491" s="357" t="s">
        <v>1234</v>
      </c>
      <c r="D491" s="357" t="s">
        <v>1747</v>
      </c>
      <c r="E491" s="357" t="s">
        <v>854</v>
      </c>
      <c r="F491" s="357">
        <v>4324234</v>
      </c>
      <c r="G491" s="357" t="s">
        <v>1089</v>
      </c>
      <c r="H491" s="357">
        <v>432423402</v>
      </c>
      <c r="I491" s="357" t="s">
        <v>2371</v>
      </c>
      <c r="J491" s="357">
        <v>9418495</v>
      </c>
      <c r="K491" s="357">
        <v>100</v>
      </c>
      <c r="L491" s="357" t="s">
        <v>1077</v>
      </c>
      <c r="M491" s="357" t="s">
        <v>1078</v>
      </c>
      <c r="N491" s="357" t="s">
        <v>5025</v>
      </c>
      <c r="O491" s="358">
        <v>1</v>
      </c>
      <c r="P491" s="357">
        <v>61</v>
      </c>
      <c r="Q491" s="357">
        <v>35820</v>
      </c>
      <c r="R491" s="357">
        <v>26310.21</v>
      </c>
      <c r="S491" s="357">
        <f t="shared" si="16"/>
        <v>9509.7900000000009</v>
      </c>
      <c r="T491" s="359">
        <f t="shared" si="17"/>
        <v>0.2654882747068677</v>
      </c>
      <c r="U491" s="357"/>
    </row>
    <row r="492" spans="1:21" x14ac:dyDescent="0.25">
      <c r="A492" s="357" t="s">
        <v>483</v>
      </c>
      <c r="B492" s="357" t="s">
        <v>822</v>
      </c>
      <c r="C492" s="357" t="s">
        <v>1234</v>
      </c>
      <c r="D492" s="357" t="s">
        <v>1747</v>
      </c>
      <c r="E492" s="357" t="s">
        <v>854</v>
      </c>
      <c r="F492" s="357">
        <v>4324234</v>
      </c>
      <c r="G492" s="357" t="s">
        <v>1089</v>
      </c>
      <c r="H492" s="357">
        <v>432423402</v>
      </c>
      <c r="I492" s="357" t="s">
        <v>2372</v>
      </c>
      <c r="J492" s="357">
        <v>9418531</v>
      </c>
      <c r="K492" s="357">
        <v>100</v>
      </c>
      <c r="L492" s="357" t="s">
        <v>1077</v>
      </c>
      <c r="M492" s="357" t="s">
        <v>1078</v>
      </c>
      <c r="N492" s="357" t="s">
        <v>5025</v>
      </c>
      <c r="O492" s="358">
        <v>1</v>
      </c>
      <c r="P492" s="357">
        <v>109</v>
      </c>
      <c r="Q492" s="357">
        <v>45622.8</v>
      </c>
      <c r="R492" s="357">
        <v>28106.620000000003</v>
      </c>
      <c r="S492" s="357">
        <f t="shared" si="16"/>
        <v>17516.18</v>
      </c>
      <c r="T492" s="359">
        <f t="shared" si="17"/>
        <v>0.38393478699246864</v>
      </c>
      <c r="U492" s="357"/>
    </row>
    <row r="493" spans="1:21" x14ac:dyDescent="0.25">
      <c r="A493" s="357" t="s">
        <v>483</v>
      </c>
      <c r="B493" s="357" t="s">
        <v>822</v>
      </c>
      <c r="C493" s="357" t="s">
        <v>1234</v>
      </c>
      <c r="D493" s="357" t="s">
        <v>1747</v>
      </c>
      <c r="E493" s="357" t="s">
        <v>854</v>
      </c>
      <c r="F493" s="357">
        <v>4324234</v>
      </c>
      <c r="G493" s="357" t="s">
        <v>1353</v>
      </c>
      <c r="H493" s="357">
        <v>432423401</v>
      </c>
      <c r="I493" s="357" t="s">
        <v>2373</v>
      </c>
      <c r="J493" s="357">
        <v>9893768</v>
      </c>
      <c r="K493" s="357">
        <v>100</v>
      </c>
      <c r="L493" s="357" t="s">
        <v>1077</v>
      </c>
      <c r="M493" s="357" t="s">
        <v>1078</v>
      </c>
      <c r="N493" s="357" t="s">
        <v>5025</v>
      </c>
      <c r="O493" s="358">
        <v>1</v>
      </c>
      <c r="P493" s="357">
        <v>79</v>
      </c>
      <c r="Q493" s="357">
        <v>68806</v>
      </c>
      <c r="R493" s="357">
        <v>39645.4</v>
      </c>
      <c r="S493" s="357">
        <f t="shared" si="16"/>
        <v>29160.6</v>
      </c>
      <c r="T493" s="359">
        <f t="shared" si="17"/>
        <v>0.42380897014795221</v>
      </c>
      <c r="U493" s="357"/>
    </row>
    <row r="494" spans="1:21" x14ac:dyDescent="0.25">
      <c r="A494" s="357" t="s">
        <v>483</v>
      </c>
      <c r="B494" s="357" t="s">
        <v>822</v>
      </c>
      <c r="C494" s="357" t="s">
        <v>1234</v>
      </c>
      <c r="D494" s="357" t="s">
        <v>1747</v>
      </c>
      <c r="E494" s="357" t="s">
        <v>854</v>
      </c>
      <c r="F494" s="357">
        <v>4324234</v>
      </c>
      <c r="G494" s="357" t="s">
        <v>1353</v>
      </c>
      <c r="H494" s="357">
        <v>432423401</v>
      </c>
      <c r="I494" s="357" t="s">
        <v>2374</v>
      </c>
      <c r="J494" s="357">
        <v>9893824</v>
      </c>
      <c r="K494" s="357">
        <v>100</v>
      </c>
      <c r="L494" s="357" t="s">
        <v>1077</v>
      </c>
      <c r="M494" s="357" t="s">
        <v>1078</v>
      </c>
      <c r="N494" s="357" t="s">
        <v>5025</v>
      </c>
      <c r="O494" s="358">
        <v>1</v>
      </c>
      <c r="P494" s="357">
        <v>66</v>
      </c>
      <c r="Q494" s="357">
        <v>55767.199999999997</v>
      </c>
      <c r="R494" s="357">
        <v>39158</v>
      </c>
      <c r="S494" s="357">
        <f t="shared" si="16"/>
        <v>16609.199999999997</v>
      </c>
      <c r="T494" s="359">
        <f t="shared" si="17"/>
        <v>0.29783098308683237</v>
      </c>
      <c r="U494" s="357"/>
    </row>
    <row r="495" spans="1:21" x14ac:dyDescent="0.25">
      <c r="A495" s="357" t="s">
        <v>483</v>
      </c>
      <c r="B495" s="357" t="s">
        <v>822</v>
      </c>
      <c r="C495" s="357" t="s">
        <v>1234</v>
      </c>
      <c r="D495" s="357" t="s">
        <v>1747</v>
      </c>
      <c r="E495" s="357" t="s">
        <v>854</v>
      </c>
      <c r="F495" s="357">
        <v>4324234</v>
      </c>
      <c r="G495" s="357" t="s">
        <v>1353</v>
      </c>
      <c r="H495" s="357">
        <v>432423401</v>
      </c>
      <c r="I495" s="357" t="s">
        <v>2375</v>
      </c>
      <c r="J495" s="357">
        <v>9893832</v>
      </c>
      <c r="K495" s="357">
        <v>100</v>
      </c>
      <c r="L495" s="357" t="s">
        <v>1077</v>
      </c>
      <c r="M495" s="357" t="s">
        <v>1078</v>
      </c>
      <c r="N495" s="357" t="s">
        <v>5025</v>
      </c>
      <c r="O495" s="358">
        <v>1</v>
      </c>
      <c r="P495" s="357">
        <v>141</v>
      </c>
      <c r="Q495" s="357">
        <v>93862.799999999988</v>
      </c>
      <c r="R495" s="357">
        <v>57183.43</v>
      </c>
      <c r="S495" s="357">
        <f t="shared" si="16"/>
        <v>36679.369999999988</v>
      </c>
      <c r="T495" s="359">
        <f t="shared" si="17"/>
        <v>0.39077643113139598</v>
      </c>
      <c r="U495" s="357"/>
    </row>
    <row r="496" spans="1:21" x14ac:dyDescent="0.25">
      <c r="A496" s="357" t="s">
        <v>483</v>
      </c>
      <c r="B496" s="357" t="s">
        <v>822</v>
      </c>
      <c r="C496" s="357" t="s">
        <v>1234</v>
      </c>
      <c r="D496" s="357" t="s">
        <v>1747</v>
      </c>
      <c r="E496" s="357" t="s">
        <v>854</v>
      </c>
      <c r="F496" s="357">
        <v>4324234</v>
      </c>
      <c r="G496" s="357" t="s">
        <v>1353</v>
      </c>
      <c r="H496" s="357">
        <v>432423401</v>
      </c>
      <c r="I496" s="357" t="s">
        <v>2376</v>
      </c>
      <c r="J496" s="357">
        <v>9893872</v>
      </c>
      <c r="K496" s="357">
        <v>100</v>
      </c>
      <c r="L496" s="357" t="s">
        <v>1077</v>
      </c>
      <c r="M496" s="357" t="s">
        <v>1078</v>
      </c>
      <c r="N496" s="357" t="s">
        <v>5025</v>
      </c>
      <c r="O496" s="358">
        <v>1</v>
      </c>
      <c r="P496" s="357">
        <v>62</v>
      </c>
      <c r="Q496" s="357">
        <v>30544</v>
      </c>
      <c r="R496" s="357">
        <v>21019.23</v>
      </c>
      <c r="S496" s="357">
        <f t="shared" si="16"/>
        <v>9524.77</v>
      </c>
      <c r="T496" s="359">
        <f t="shared" si="17"/>
        <v>0.31183767679413305</v>
      </c>
      <c r="U496" s="357"/>
    </row>
    <row r="497" spans="1:21" x14ac:dyDescent="0.25">
      <c r="A497" s="357" t="s">
        <v>483</v>
      </c>
      <c r="B497" s="357" t="s">
        <v>822</v>
      </c>
      <c r="C497" s="357" t="s">
        <v>1230</v>
      </c>
      <c r="D497" s="357" t="s">
        <v>1743</v>
      </c>
      <c r="E497" s="357" t="s">
        <v>1476</v>
      </c>
      <c r="F497" s="357">
        <v>4322216</v>
      </c>
      <c r="G497" s="357" t="s">
        <v>1082</v>
      </c>
      <c r="H497" s="357">
        <v>432221604</v>
      </c>
      <c r="I497" s="357" t="s">
        <v>5124</v>
      </c>
      <c r="J497" s="357">
        <v>14306842</v>
      </c>
      <c r="K497" s="357">
        <v>100</v>
      </c>
      <c r="L497" s="357" t="s">
        <v>1077</v>
      </c>
      <c r="M497" s="357" t="s">
        <v>1078</v>
      </c>
      <c r="N497" s="357" t="s">
        <v>5025</v>
      </c>
      <c r="O497" s="358">
        <v>1</v>
      </c>
      <c r="P497" s="357">
        <v>102</v>
      </c>
      <c r="Q497" s="357">
        <v>50979.199999999997</v>
      </c>
      <c r="R497" s="357">
        <v>26325.79</v>
      </c>
      <c r="S497" s="357">
        <f t="shared" si="16"/>
        <v>24653.409999999996</v>
      </c>
      <c r="T497" s="359">
        <f t="shared" si="17"/>
        <v>0.48359742797062327</v>
      </c>
      <c r="U497" s="357"/>
    </row>
    <row r="498" spans="1:21" x14ac:dyDescent="0.25">
      <c r="A498" s="357" t="s">
        <v>483</v>
      </c>
      <c r="B498" s="357" t="s">
        <v>822</v>
      </c>
      <c r="C498" s="357" t="s">
        <v>1234</v>
      </c>
      <c r="D498" s="357" t="s">
        <v>1747</v>
      </c>
      <c r="E498" s="357" t="s">
        <v>854</v>
      </c>
      <c r="F498" s="357">
        <v>4324234</v>
      </c>
      <c r="G498" s="357" t="s">
        <v>1353</v>
      </c>
      <c r="H498" s="357">
        <v>432423401</v>
      </c>
      <c r="I498" s="357" t="s">
        <v>2377</v>
      </c>
      <c r="J498" s="357">
        <v>9893888</v>
      </c>
      <c r="K498" s="357">
        <v>100</v>
      </c>
      <c r="L498" s="357" t="s">
        <v>1077</v>
      </c>
      <c r="M498" s="357" t="s">
        <v>1078</v>
      </c>
      <c r="N498" s="357" t="s">
        <v>5025</v>
      </c>
      <c r="O498" s="358">
        <v>1</v>
      </c>
      <c r="P498" s="357">
        <v>87</v>
      </c>
      <c r="Q498" s="357">
        <v>49843.199999999997</v>
      </c>
      <c r="R498" s="357">
        <v>30604.32</v>
      </c>
      <c r="S498" s="357">
        <f t="shared" si="16"/>
        <v>19238.879999999997</v>
      </c>
      <c r="T498" s="359">
        <f t="shared" si="17"/>
        <v>0.38598805855161783</v>
      </c>
      <c r="U498" s="357"/>
    </row>
    <row r="499" spans="1:21" x14ac:dyDescent="0.25">
      <c r="A499" s="357" t="s">
        <v>483</v>
      </c>
      <c r="B499" s="357" t="s">
        <v>822</v>
      </c>
      <c r="C499" s="357" t="s">
        <v>1234</v>
      </c>
      <c r="D499" s="357" t="s">
        <v>1747</v>
      </c>
      <c r="E499" s="357" t="s">
        <v>854</v>
      </c>
      <c r="F499" s="357">
        <v>4324234</v>
      </c>
      <c r="G499" s="357" t="s">
        <v>1353</v>
      </c>
      <c r="H499" s="357">
        <v>432423401</v>
      </c>
      <c r="I499" s="357" t="s">
        <v>2378</v>
      </c>
      <c r="J499" s="357">
        <v>9893898</v>
      </c>
      <c r="K499" s="357">
        <v>100</v>
      </c>
      <c r="L499" s="357" t="s">
        <v>1077</v>
      </c>
      <c r="M499" s="357" t="s">
        <v>1078</v>
      </c>
      <c r="N499" s="357" t="s">
        <v>5025</v>
      </c>
      <c r="O499" s="358">
        <v>1</v>
      </c>
      <c r="P499" s="357">
        <v>68</v>
      </c>
      <c r="Q499" s="357">
        <v>55848.399999999994</v>
      </c>
      <c r="R499" s="357">
        <v>43513.88</v>
      </c>
      <c r="S499" s="357">
        <f t="shared" si="16"/>
        <v>12334.519999999997</v>
      </c>
      <c r="T499" s="359">
        <f t="shared" si="17"/>
        <v>0.22085717764519661</v>
      </c>
      <c r="U499" s="357"/>
    </row>
    <row r="500" spans="1:21" x14ac:dyDescent="0.25">
      <c r="A500" s="357" t="s">
        <v>483</v>
      </c>
      <c r="B500" s="357" t="s">
        <v>822</v>
      </c>
      <c r="C500" s="357" t="s">
        <v>1234</v>
      </c>
      <c r="D500" s="357" t="s">
        <v>1748</v>
      </c>
      <c r="E500" s="357" t="s">
        <v>1086</v>
      </c>
      <c r="F500" s="357">
        <v>4324314</v>
      </c>
      <c r="G500" s="357" t="s">
        <v>1354</v>
      </c>
      <c r="H500" s="357">
        <v>432431404</v>
      </c>
      <c r="I500" s="357" t="s">
        <v>2379</v>
      </c>
      <c r="J500" s="357">
        <v>11664086</v>
      </c>
      <c r="K500" s="357">
        <v>100</v>
      </c>
      <c r="L500" s="357" t="s">
        <v>1077</v>
      </c>
      <c r="M500" s="357" t="s">
        <v>1078</v>
      </c>
      <c r="N500" s="357" t="s">
        <v>5025</v>
      </c>
      <c r="O500" s="358">
        <v>1</v>
      </c>
      <c r="P500" s="357">
        <v>87</v>
      </c>
      <c r="Q500" s="357">
        <v>20527.599999999999</v>
      </c>
      <c r="R500" s="357">
        <v>12706.8</v>
      </c>
      <c r="S500" s="357">
        <f t="shared" si="16"/>
        <v>7820.7999999999993</v>
      </c>
      <c r="T500" s="359">
        <f t="shared" si="17"/>
        <v>0.38098949706736296</v>
      </c>
      <c r="U500" s="357"/>
    </row>
    <row r="501" spans="1:21" x14ac:dyDescent="0.25">
      <c r="A501" s="357" t="s">
        <v>483</v>
      </c>
      <c r="B501" s="357" t="s">
        <v>822</v>
      </c>
      <c r="C501" s="357" t="s">
        <v>1234</v>
      </c>
      <c r="D501" s="357" t="s">
        <v>1748</v>
      </c>
      <c r="E501" s="357" t="s">
        <v>1086</v>
      </c>
      <c r="F501" s="357">
        <v>4324314</v>
      </c>
      <c r="G501" s="357" t="s">
        <v>1086</v>
      </c>
      <c r="H501" s="357">
        <v>432431401</v>
      </c>
      <c r="I501" s="357" t="s">
        <v>2380</v>
      </c>
      <c r="J501" s="357">
        <v>11664202</v>
      </c>
      <c r="K501" s="357">
        <v>100</v>
      </c>
      <c r="L501" s="357" t="s">
        <v>1077</v>
      </c>
      <c r="M501" s="357" t="s">
        <v>1078</v>
      </c>
      <c r="N501" s="357" t="s">
        <v>5025</v>
      </c>
      <c r="O501" s="358">
        <v>1</v>
      </c>
      <c r="P501" s="357">
        <v>76</v>
      </c>
      <c r="Q501" s="357">
        <v>38976.400000000001</v>
      </c>
      <c r="R501" s="357">
        <v>29369.42</v>
      </c>
      <c r="S501" s="357">
        <f t="shared" si="16"/>
        <v>9606.9800000000032</v>
      </c>
      <c r="T501" s="359">
        <f t="shared" si="17"/>
        <v>0.24648197370716646</v>
      </c>
      <c r="U501" s="357"/>
    </row>
    <row r="502" spans="1:21" x14ac:dyDescent="0.25">
      <c r="A502" s="357" t="s">
        <v>483</v>
      </c>
      <c r="B502" s="357" t="s">
        <v>822</v>
      </c>
      <c r="C502" s="357" t="s">
        <v>1234</v>
      </c>
      <c r="D502" s="357" t="s">
        <v>1748</v>
      </c>
      <c r="E502" s="357" t="s">
        <v>1086</v>
      </c>
      <c r="F502" s="357">
        <v>4324314</v>
      </c>
      <c r="G502" s="357" t="s">
        <v>1085</v>
      </c>
      <c r="H502" s="357">
        <v>432431403</v>
      </c>
      <c r="I502" s="357" t="s">
        <v>2381</v>
      </c>
      <c r="J502" s="357">
        <v>11664312</v>
      </c>
      <c r="K502" s="357">
        <v>100</v>
      </c>
      <c r="L502" s="357" t="s">
        <v>1077</v>
      </c>
      <c r="M502" s="357" t="s">
        <v>1078</v>
      </c>
      <c r="N502" s="357" t="s">
        <v>5025</v>
      </c>
      <c r="O502" s="358">
        <v>1</v>
      </c>
      <c r="P502" s="357">
        <v>58</v>
      </c>
      <c r="Q502" s="357">
        <v>57931.600000000006</v>
      </c>
      <c r="R502" s="357">
        <v>44844.770000000004</v>
      </c>
      <c r="S502" s="357">
        <f t="shared" si="16"/>
        <v>13086.830000000002</v>
      </c>
      <c r="T502" s="359">
        <f t="shared" si="17"/>
        <v>0.22590140786720891</v>
      </c>
      <c r="U502" s="357"/>
    </row>
    <row r="503" spans="1:21" x14ac:dyDescent="0.25">
      <c r="A503" s="357" t="s">
        <v>483</v>
      </c>
      <c r="B503" s="357" t="s">
        <v>822</v>
      </c>
      <c r="C503" s="357" t="s">
        <v>1234</v>
      </c>
      <c r="D503" s="357" t="s">
        <v>1748</v>
      </c>
      <c r="E503" s="357" t="s">
        <v>1086</v>
      </c>
      <c r="F503" s="357">
        <v>4324314</v>
      </c>
      <c r="G503" s="357" t="s">
        <v>1085</v>
      </c>
      <c r="H503" s="357">
        <v>432431403</v>
      </c>
      <c r="I503" s="357" t="s">
        <v>2382</v>
      </c>
      <c r="J503" s="357">
        <v>11664324</v>
      </c>
      <c r="K503" s="357">
        <v>100</v>
      </c>
      <c r="L503" s="357" t="s">
        <v>1077</v>
      </c>
      <c r="M503" s="357" t="s">
        <v>1078</v>
      </c>
      <c r="N503" s="357" t="s">
        <v>5025</v>
      </c>
      <c r="O503" s="358">
        <v>1</v>
      </c>
      <c r="P503" s="357">
        <v>30</v>
      </c>
      <c r="Q503" s="357">
        <v>11330.8</v>
      </c>
      <c r="R503" s="357">
        <v>8126.8700000000008</v>
      </c>
      <c r="S503" s="357">
        <f t="shared" si="16"/>
        <v>3203.9299999999985</v>
      </c>
      <c r="T503" s="359">
        <f t="shared" si="17"/>
        <v>0.28276291170967616</v>
      </c>
      <c r="U503" s="357"/>
    </row>
    <row r="504" spans="1:21" x14ac:dyDescent="0.25">
      <c r="A504" s="357" t="s">
        <v>483</v>
      </c>
      <c r="B504" s="357" t="s">
        <v>822</v>
      </c>
      <c r="C504" s="357" t="s">
        <v>1234</v>
      </c>
      <c r="D504" s="357" t="s">
        <v>1748</v>
      </c>
      <c r="E504" s="357" t="s">
        <v>1086</v>
      </c>
      <c r="F504" s="357">
        <v>4324314</v>
      </c>
      <c r="G504" s="357" t="s">
        <v>1085</v>
      </c>
      <c r="H504" s="357">
        <v>432431403</v>
      </c>
      <c r="I504" s="357" t="s">
        <v>2383</v>
      </c>
      <c r="J504" s="357">
        <v>11664360</v>
      </c>
      <c r="K504" s="357">
        <v>100</v>
      </c>
      <c r="L504" s="357" t="s">
        <v>1077</v>
      </c>
      <c r="M504" s="357" t="s">
        <v>1078</v>
      </c>
      <c r="N504" s="357" t="s">
        <v>5025</v>
      </c>
      <c r="O504" s="358">
        <v>1</v>
      </c>
      <c r="P504" s="357">
        <v>72</v>
      </c>
      <c r="Q504" s="357">
        <v>58433.2</v>
      </c>
      <c r="R504" s="357">
        <v>39539.79</v>
      </c>
      <c r="S504" s="357">
        <f t="shared" si="16"/>
        <v>18893.409999999996</v>
      </c>
      <c r="T504" s="359">
        <f t="shared" si="17"/>
        <v>0.3233334816508423</v>
      </c>
      <c r="U504" s="357"/>
    </row>
    <row r="505" spans="1:21" x14ac:dyDescent="0.25">
      <c r="A505" s="357" t="s">
        <v>483</v>
      </c>
      <c r="B505" s="357" t="s">
        <v>822</v>
      </c>
      <c r="C505" s="357" t="s">
        <v>1234</v>
      </c>
      <c r="D505" s="357" t="s">
        <v>1748</v>
      </c>
      <c r="E505" s="357" t="s">
        <v>1086</v>
      </c>
      <c r="F505" s="357">
        <v>4324314</v>
      </c>
      <c r="G505" s="357" t="s">
        <v>1085</v>
      </c>
      <c r="H505" s="357">
        <v>432431403</v>
      </c>
      <c r="I505" s="357" t="s">
        <v>2384</v>
      </c>
      <c r="J505" s="357">
        <v>11664394</v>
      </c>
      <c r="K505" s="357">
        <v>100</v>
      </c>
      <c r="L505" s="357" t="s">
        <v>1077</v>
      </c>
      <c r="M505" s="357" t="s">
        <v>1078</v>
      </c>
      <c r="N505" s="357" t="s">
        <v>5025</v>
      </c>
      <c r="O505" s="358">
        <v>1</v>
      </c>
      <c r="P505" s="357">
        <v>167</v>
      </c>
      <c r="Q505" s="357">
        <v>68393.2</v>
      </c>
      <c r="R505" s="357">
        <v>57102.36</v>
      </c>
      <c r="S505" s="357">
        <f t="shared" si="16"/>
        <v>11290.839999999997</v>
      </c>
      <c r="T505" s="359">
        <f t="shared" si="17"/>
        <v>0.1650871724089529</v>
      </c>
      <c r="U505" s="357"/>
    </row>
    <row r="506" spans="1:21" x14ac:dyDescent="0.25">
      <c r="A506" s="357" t="s">
        <v>483</v>
      </c>
      <c r="B506" s="357" t="s">
        <v>822</v>
      </c>
      <c r="C506" s="357" t="s">
        <v>1234</v>
      </c>
      <c r="D506" s="357" t="s">
        <v>1748</v>
      </c>
      <c r="E506" s="357" t="s">
        <v>1086</v>
      </c>
      <c r="F506" s="357">
        <v>4324314</v>
      </c>
      <c r="G506" s="357" t="s">
        <v>1085</v>
      </c>
      <c r="H506" s="357">
        <v>432431403</v>
      </c>
      <c r="I506" s="357" t="s">
        <v>2385</v>
      </c>
      <c r="J506" s="357">
        <v>11664396</v>
      </c>
      <c r="K506" s="357">
        <v>100</v>
      </c>
      <c r="L506" s="357" t="s">
        <v>1077</v>
      </c>
      <c r="M506" s="357" t="s">
        <v>1078</v>
      </c>
      <c r="N506" s="357" t="s">
        <v>5025</v>
      </c>
      <c r="O506" s="358">
        <v>1</v>
      </c>
      <c r="P506" s="357">
        <v>53</v>
      </c>
      <c r="Q506" s="357">
        <v>38460.800000000003</v>
      </c>
      <c r="R506" s="357">
        <v>31805.100000000002</v>
      </c>
      <c r="S506" s="357">
        <f t="shared" si="16"/>
        <v>6655.7000000000007</v>
      </c>
      <c r="T506" s="359">
        <f t="shared" si="17"/>
        <v>0.17305152258923373</v>
      </c>
      <c r="U506" s="357"/>
    </row>
    <row r="507" spans="1:21" x14ac:dyDescent="0.25">
      <c r="A507" s="357" t="s">
        <v>483</v>
      </c>
      <c r="B507" s="357" t="s">
        <v>822</v>
      </c>
      <c r="C507" s="357" t="s">
        <v>1234</v>
      </c>
      <c r="D507" s="357" t="s">
        <v>1748</v>
      </c>
      <c r="E507" s="357" t="s">
        <v>1086</v>
      </c>
      <c r="F507" s="357">
        <v>4324314</v>
      </c>
      <c r="G507" s="357" t="s">
        <v>1085</v>
      </c>
      <c r="H507" s="357">
        <v>432431403</v>
      </c>
      <c r="I507" s="357" t="s">
        <v>2386</v>
      </c>
      <c r="J507" s="357">
        <v>11664480</v>
      </c>
      <c r="K507" s="357">
        <v>63</v>
      </c>
      <c r="L507" s="357" t="s">
        <v>1077</v>
      </c>
      <c r="M507" s="357" t="s">
        <v>1078</v>
      </c>
      <c r="N507" s="357" t="s">
        <v>5025</v>
      </c>
      <c r="O507" s="358">
        <v>1</v>
      </c>
      <c r="P507" s="357">
        <v>65</v>
      </c>
      <c r="Q507" s="357">
        <v>29029.199999999997</v>
      </c>
      <c r="R507" s="357">
        <v>21845.72</v>
      </c>
      <c r="S507" s="357">
        <f t="shared" si="16"/>
        <v>7183.4799999999959</v>
      </c>
      <c r="T507" s="359">
        <f t="shared" si="17"/>
        <v>0.2474570432530003</v>
      </c>
      <c r="U507" s="357"/>
    </row>
    <row r="508" spans="1:21" x14ac:dyDescent="0.25">
      <c r="A508" s="357" t="s">
        <v>483</v>
      </c>
      <c r="B508" s="357" t="s">
        <v>822</v>
      </c>
      <c r="C508" s="357" t="s">
        <v>1234</v>
      </c>
      <c r="D508" s="357" t="s">
        <v>1748</v>
      </c>
      <c r="E508" s="357" t="s">
        <v>1086</v>
      </c>
      <c r="F508" s="357">
        <v>4324314</v>
      </c>
      <c r="G508" s="357" t="s">
        <v>1085</v>
      </c>
      <c r="H508" s="357">
        <v>432431403</v>
      </c>
      <c r="I508" s="357" t="s">
        <v>2387</v>
      </c>
      <c r="J508" s="357">
        <v>11664506</v>
      </c>
      <c r="K508" s="357">
        <v>100</v>
      </c>
      <c r="L508" s="357" t="s">
        <v>1077</v>
      </c>
      <c r="M508" s="357" t="s">
        <v>1078</v>
      </c>
      <c r="N508" s="357" t="s">
        <v>5025</v>
      </c>
      <c r="O508" s="358">
        <v>1</v>
      </c>
      <c r="P508" s="357">
        <v>51</v>
      </c>
      <c r="Q508" s="357">
        <v>32070</v>
      </c>
      <c r="R508" s="357">
        <v>19451.689999999999</v>
      </c>
      <c r="S508" s="357">
        <f t="shared" si="16"/>
        <v>12618.310000000001</v>
      </c>
      <c r="T508" s="359">
        <f t="shared" si="17"/>
        <v>0.39346149048955414</v>
      </c>
      <c r="U508" s="357"/>
    </row>
    <row r="509" spans="1:21" x14ac:dyDescent="0.25">
      <c r="A509" s="357" t="s">
        <v>483</v>
      </c>
      <c r="B509" s="357" t="s">
        <v>822</v>
      </c>
      <c r="C509" s="357" t="s">
        <v>1230</v>
      </c>
      <c r="D509" s="357" t="s">
        <v>1743</v>
      </c>
      <c r="E509" s="357" t="s">
        <v>1478</v>
      </c>
      <c r="F509" s="357">
        <v>4322224</v>
      </c>
      <c r="G509" s="357" t="s">
        <v>1348</v>
      </c>
      <c r="H509" s="357">
        <v>432222402</v>
      </c>
      <c r="I509" s="357" t="s">
        <v>5125</v>
      </c>
      <c r="J509" s="357">
        <v>15048783</v>
      </c>
      <c r="K509" s="357">
        <v>100</v>
      </c>
      <c r="L509" s="357" t="s">
        <v>1077</v>
      </c>
      <c r="M509" s="357" t="s">
        <v>1078</v>
      </c>
      <c r="N509" s="357" t="s">
        <v>5025</v>
      </c>
      <c r="O509" s="358">
        <v>1</v>
      </c>
      <c r="P509" s="357">
        <v>59</v>
      </c>
      <c r="Q509" s="357">
        <v>24731.599999999999</v>
      </c>
      <c r="R509" s="357">
        <v>13514.98</v>
      </c>
      <c r="S509" s="357">
        <f t="shared" si="16"/>
        <v>11216.619999999999</v>
      </c>
      <c r="T509" s="359">
        <f t="shared" si="17"/>
        <v>0.45353394038396222</v>
      </c>
      <c r="U509" s="357"/>
    </row>
    <row r="510" spans="1:21" x14ac:dyDescent="0.25">
      <c r="A510" s="357" t="s">
        <v>483</v>
      </c>
      <c r="B510" s="357" t="s">
        <v>822</v>
      </c>
      <c r="C510" s="357" t="s">
        <v>1230</v>
      </c>
      <c r="D510" s="357" t="s">
        <v>1743</v>
      </c>
      <c r="E510" s="357" t="s">
        <v>1478</v>
      </c>
      <c r="F510" s="357">
        <v>4322224</v>
      </c>
      <c r="G510" s="357" t="s">
        <v>1351</v>
      </c>
      <c r="H510" s="357">
        <v>432222404</v>
      </c>
      <c r="I510" s="357" t="s">
        <v>5126</v>
      </c>
      <c r="J510" s="357">
        <v>15122626</v>
      </c>
      <c r="K510" s="357">
        <v>100</v>
      </c>
      <c r="L510" s="357" t="s">
        <v>1077</v>
      </c>
      <c r="M510" s="357" t="s">
        <v>1078</v>
      </c>
      <c r="N510" s="357" t="s">
        <v>5025</v>
      </c>
      <c r="O510" s="358">
        <v>1</v>
      </c>
      <c r="P510" s="357">
        <v>95</v>
      </c>
      <c r="Q510" s="357">
        <v>78230.8</v>
      </c>
      <c r="R510" s="357">
        <v>39737.06</v>
      </c>
      <c r="S510" s="357">
        <f t="shared" si="16"/>
        <v>38493.740000000005</v>
      </c>
      <c r="T510" s="359">
        <f t="shared" si="17"/>
        <v>0.49205351344994558</v>
      </c>
      <c r="U510" s="357"/>
    </row>
    <row r="511" spans="1:21" x14ac:dyDescent="0.25">
      <c r="A511" s="357" t="s">
        <v>483</v>
      </c>
      <c r="B511" s="357" t="s">
        <v>822</v>
      </c>
      <c r="C511" s="357" t="s">
        <v>1234</v>
      </c>
      <c r="D511" s="357" t="s">
        <v>1748</v>
      </c>
      <c r="E511" s="357" t="s">
        <v>1086</v>
      </c>
      <c r="F511" s="357">
        <v>4324314</v>
      </c>
      <c r="G511" s="357" t="s">
        <v>1085</v>
      </c>
      <c r="H511" s="357">
        <v>432431403</v>
      </c>
      <c r="I511" s="357" t="s">
        <v>2388</v>
      </c>
      <c r="J511" s="357">
        <v>11664528</v>
      </c>
      <c r="K511" s="357">
        <v>100</v>
      </c>
      <c r="L511" s="357" t="s">
        <v>1077</v>
      </c>
      <c r="M511" s="357" t="s">
        <v>1078</v>
      </c>
      <c r="N511" s="357" t="s">
        <v>5025</v>
      </c>
      <c r="O511" s="358">
        <v>1</v>
      </c>
      <c r="P511" s="357">
        <v>62</v>
      </c>
      <c r="Q511" s="357">
        <v>28365.199999999997</v>
      </c>
      <c r="R511" s="357">
        <v>23403.03</v>
      </c>
      <c r="S511" s="357">
        <f t="shared" si="16"/>
        <v>4962.1699999999983</v>
      </c>
      <c r="T511" s="359">
        <f t="shared" si="17"/>
        <v>0.17493865722787072</v>
      </c>
      <c r="U511" s="357"/>
    </row>
    <row r="512" spans="1:21" x14ac:dyDescent="0.25">
      <c r="A512" s="357" t="s">
        <v>483</v>
      </c>
      <c r="B512" s="357" t="s">
        <v>822</v>
      </c>
      <c r="C512" s="357" t="s">
        <v>1234</v>
      </c>
      <c r="D512" s="357" t="s">
        <v>1748</v>
      </c>
      <c r="E512" s="357" t="s">
        <v>1086</v>
      </c>
      <c r="F512" s="357">
        <v>4324314</v>
      </c>
      <c r="G512" s="357" t="s">
        <v>1085</v>
      </c>
      <c r="H512" s="357">
        <v>432431403</v>
      </c>
      <c r="I512" s="357" t="s">
        <v>2389</v>
      </c>
      <c r="J512" s="357">
        <v>11664562</v>
      </c>
      <c r="K512" s="357">
        <v>100</v>
      </c>
      <c r="L512" s="357" t="s">
        <v>1077</v>
      </c>
      <c r="M512" s="357" t="s">
        <v>1078</v>
      </c>
      <c r="N512" s="357" t="s">
        <v>5025</v>
      </c>
      <c r="O512" s="358">
        <v>1</v>
      </c>
      <c r="P512" s="357">
        <v>33</v>
      </c>
      <c r="Q512" s="357">
        <v>12178.8</v>
      </c>
      <c r="R512" s="357">
        <v>9933.67</v>
      </c>
      <c r="S512" s="357">
        <f t="shared" si="16"/>
        <v>2245.1299999999992</v>
      </c>
      <c r="T512" s="359">
        <f t="shared" si="17"/>
        <v>0.18434739054750873</v>
      </c>
      <c r="U512" s="357"/>
    </row>
    <row r="513" spans="1:21" x14ac:dyDescent="0.25">
      <c r="A513" s="357" t="s">
        <v>483</v>
      </c>
      <c r="B513" s="357" t="s">
        <v>822</v>
      </c>
      <c r="C513" s="357" t="s">
        <v>1234</v>
      </c>
      <c r="D513" s="357" t="s">
        <v>1748</v>
      </c>
      <c r="E513" s="357" t="s">
        <v>1086</v>
      </c>
      <c r="F513" s="357">
        <v>4324314</v>
      </c>
      <c r="G513" s="357" t="s">
        <v>1085</v>
      </c>
      <c r="H513" s="357">
        <v>432431403</v>
      </c>
      <c r="I513" s="357" t="s">
        <v>2390</v>
      </c>
      <c r="J513" s="357">
        <v>11664606</v>
      </c>
      <c r="K513" s="357">
        <v>63</v>
      </c>
      <c r="L513" s="357" t="s">
        <v>1077</v>
      </c>
      <c r="M513" s="357" t="s">
        <v>1078</v>
      </c>
      <c r="N513" s="357" t="s">
        <v>5025</v>
      </c>
      <c r="O513" s="358">
        <v>1</v>
      </c>
      <c r="P513" s="357">
        <v>31</v>
      </c>
      <c r="Q513" s="357">
        <v>16841.2</v>
      </c>
      <c r="R513" s="357">
        <v>13548.37</v>
      </c>
      <c r="S513" s="357">
        <f t="shared" si="16"/>
        <v>3292.83</v>
      </c>
      <c r="T513" s="359">
        <f t="shared" si="17"/>
        <v>0.19552229057311829</v>
      </c>
      <c r="U513" s="357"/>
    </row>
    <row r="514" spans="1:21" x14ac:dyDescent="0.25">
      <c r="A514" s="357" t="s">
        <v>483</v>
      </c>
      <c r="B514" s="357" t="s">
        <v>822</v>
      </c>
      <c r="C514" s="357" t="s">
        <v>1234</v>
      </c>
      <c r="D514" s="357" t="s">
        <v>1748</v>
      </c>
      <c r="E514" s="357" t="s">
        <v>1086</v>
      </c>
      <c r="F514" s="357">
        <v>4324314</v>
      </c>
      <c r="G514" s="357" t="s">
        <v>1085</v>
      </c>
      <c r="H514" s="357">
        <v>432431403</v>
      </c>
      <c r="I514" s="357" t="s">
        <v>2391</v>
      </c>
      <c r="J514" s="357">
        <v>11664614</v>
      </c>
      <c r="K514" s="357">
        <v>63</v>
      </c>
      <c r="L514" s="357" t="s">
        <v>1077</v>
      </c>
      <c r="M514" s="357" t="s">
        <v>1078</v>
      </c>
      <c r="N514" s="357" t="s">
        <v>5025</v>
      </c>
      <c r="O514" s="358">
        <v>1</v>
      </c>
      <c r="P514" s="357">
        <v>64</v>
      </c>
      <c r="Q514" s="357">
        <v>19579.199999999997</v>
      </c>
      <c r="R514" s="357">
        <v>18347.29</v>
      </c>
      <c r="S514" s="357">
        <f t="shared" si="16"/>
        <v>1231.9099999999962</v>
      </c>
      <c r="T514" s="359">
        <f t="shared" si="17"/>
        <v>6.2919322546375556E-2</v>
      </c>
      <c r="U514" s="357"/>
    </row>
    <row r="515" spans="1:21" x14ac:dyDescent="0.25">
      <c r="A515" s="357" t="s">
        <v>483</v>
      </c>
      <c r="B515" s="357" t="s">
        <v>822</v>
      </c>
      <c r="C515" s="357" t="s">
        <v>1234</v>
      </c>
      <c r="D515" s="357" t="s">
        <v>1748</v>
      </c>
      <c r="E515" s="357" t="s">
        <v>1086</v>
      </c>
      <c r="F515" s="357">
        <v>4324314</v>
      </c>
      <c r="G515" s="357" t="s">
        <v>1085</v>
      </c>
      <c r="H515" s="357">
        <v>432431403</v>
      </c>
      <c r="I515" s="357" t="s">
        <v>2392</v>
      </c>
      <c r="J515" s="357">
        <v>11664646</v>
      </c>
      <c r="K515" s="357">
        <v>100</v>
      </c>
      <c r="L515" s="357" t="s">
        <v>1077</v>
      </c>
      <c r="M515" s="357" t="s">
        <v>1078</v>
      </c>
      <c r="N515" s="357" t="s">
        <v>5025</v>
      </c>
      <c r="O515" s="358">
        <v>1</v>
      </c>
      <c r="P515" s="357">
        <v>54</v>
      </c>
      <c r="Q515" s="357">
        <v>46503.6</v>
      </c>
      <c r="R515" s="357">
        <v>33208.46</v>
      </c>
      <c r="S515" s="357">
        <f t="shared" si="16"/>
        <v>13295.14</v>
      </c>
      <c r="T515" s="359">
        <f t="shared" si="17"/>
        <v>0.28589485545205101</v>
      </c>
      <c r="U515" s="357"/>
    </row>
    <row r="516" spans="1:21" x14ac:dyDescent="0.25">
      <c r="A516" s="357" t="s">
        <v>483</v>
      </c>
      <c r="B516" s="357" t="s">
        <v>822</v>
      </c>
      <c r="C516" s="357" t="s">
        <v>1234</v>
      </c>
      <c r="D516" s="357" t="s">
        <v>1748</v>
      </c>
      <c r="E516" s="357" t="s">
        <v>1086</v>
      </c>
      <c r="F516" s="357">
        <v>4324314</v>
      </c>
      <c r="G516" s="357" t="s">
        <v>1085</v>
      </c>
      <c r="H516" s="357">
        <v>432431403</v>
      </c>
      <c r="I516" s="357" t="s">
        <v>2393</v>
      </c>
      <c r="J516" s="357">
        <v>11664652</v>
      </c>
      <c r="K516" s="357">
        <v>100</v>
      </c>
      <c r="L516" s="357" t="s">
        <v>1077</v>
      </c>
      <c r="M516" s="357" t="s">
        <v>1078</v>
      </c>
      <c r="N516" s="357" t="s">
        <v>5025</v>
      </c>
      <c r="O516" s="358">
        <v>1</v>
      </c>
      <c r="P516" s="357">
        <v>56</v>
      </c>
      <c r="Q516" s="357">
        <v>36898.400000000001</v>
      </c>
      <c r="R516" s="357">
        <v>32774.100000000006</v>
      </c>
      <c r="S516" s="357">
        <f t="shared" si="16"/>
        <v>4124.2999999999956</v>
      </c>
      <c r="T516" s="359">
        <f t="shared" si="17"/>
        <v>0.11177449428701504</v>
      </c>
      <c r="U516" s="357"/>
    </row>
    <row r="517" spans="1:21" x14ac:dyDescent="0.25">
      <c r="A517" s="357" t="s">
        <v>483</v>
      </c>
      <c r="B517" s="357" t="s">
        <v>822</v>
      </c>
      <c r="C517" s="357" t="s">
        <v>1234</v>
      </c>
      <c r="D517" s="357" t="s">
        <v>1748</v>
      </c>
      <c r="E517" s="357" t="s">
        <v>1086</v>
      </c>
      <c r="F517" s="357">
        <v>4324314</v>
      </c>
      <c r="G517" s="357" t="s">
        <v>1085</v>
      </c>
      <c r="H517" s="357">
        <v>432431403</v>
      </c>
      <c r="I517" s="357" t="s">
        <v>2394</v>
      </c>
      <c r="J517" s="357">
        <v>11664658</v>
      </c>
      <c r="K517" s="357">
        <v>100</v>
      </c>
      <c r="L517" s="357" t="s">
        <v>1077</v>
      </c>
      <c r="M517" s="357" t="s">
        <v>1078</v>
      </c>
      <c r="N517" s="357" t="s">
        <v>5025</v>
      </c>
      <c r="O517" s="358">
        <v>1</v>
      </c>
      <c r="P517" s="357">
        <v>38</v>
      </c>
      <c r="Q517" s="357">
        <v>10760.8</v>
      </c>
      <c r="R517" s="357">
        <v>8570.2800000000007</v>
      </c>
      <c r="S517" s="357">
        <f t="shared" si="16"/>
        <v>2190.5199999999986</v>
      </c>
      <c r="T517" s="359">
        <f t="shared" si="17"/>
        <v>0.2035647907218793</v>
      </c>
      <c r="U517" s="357"/>
    </row>
    <row r="518" spans="1:21" x14ac:dyDescent="0.25">
      <c r="A518" s="357" t="s">
        <v>483</v>
      </c>
      <c r="B518" s="357" t="s">
        <v>822</v>
      </c>
      <c r="C518" s="357" t="s">
        <v>1234</v>
      </c>
      <c r="D518" s="357" t="s">
        <v>1748</v>
      </c>
      <c r="E518" s="357" t="s">
        <v>1086</v>
      </c>
      <c r="F518" s="357">
        <v>4324314</v>
      </c>
      <c r="G518" s="357" t="s">
        <v>1085</v>
      </c>
      <c r="H518" s="357">
        <v>432431403</v>
      </c>
      <c r="I518" s="357" t="s">
        <v>2395</v>
      </c>
      <c r="J518" s="357">
        <v>11664666</v>
      </c>
      <c r="K518" s="357">
        <v>63</v>
      </c>
      <c r="L518" s="357" t="s">
        <v>1077</v>
      </c>
      <c r="M518" s="357" t="s">
        <v>1078</v>
      </c>
      <c r="N518" s="357" t="s">
        <v>5025</v>
      </c>
      <c r="O518" s="358">
        <v>1</v>
      </c>
      <c r="P518" s="357">
        <v>80</v>
      </c>
      <c r="Q518" s="357">
        <v>30501.200000000001</v>
      </c>
      <c r="R518" s="357">
        <v>23691.61</v>
      </c>
      <c r="S518" s="357">
        <f t="shared" si="16"/>
        <v>6809.59</v>
      </c>
      <c r="T518" s="359">
        <f t="shared" si="17"/>
        <v>0.22325646204083774</v>
      </c>
      <c r="U518" s="357"/>
    </row>
    <row r="519" spans="1:21" x14ac:dyDescent="0.25">
      <c r="A519" s="357" t="s">
        <v>483</v>
      </c>
      <c r="B519" s="357" t="s">
        <v>822</v>
      </c>
      <c r="C519" s="357" t="s">
        <v>1234</v>
      </c>
      <c r="D519" s="357" t="s">
        <v>1748</v>
      </c>
      <c r="E519" s="357" t="s">
        <v>1086</v>
      </c>
      <c r="F519" s="357">
        <v>4324314</v>
      </c>
      <c r="G519" s="357" t="s">
        <v>1109</v>
      </c>
      <c r="H519" s="357">
        <v>432431405</v>
      </c>
      <c r="I519" s="357" t="s">
        <v>2396</v>
      </c>
      <c r="J519" s="357">
        <v>6950786</v>
      </c>
      <c r="K519" s="357">
        <v>100</v>
      </c>
      <c r="L519" s="357" t="s">
        <v>5335</v>
      </c>
      <c r="M519" s="357" t="s">
        <v>1078</v>
      </c>
      <c r="N519" s="357" t="s">
        <v>5025</v>
      </c>
      <c r="O519" s="358">
        <v>1</v>
      </c>
      <c r="P519" s="357">
        <v>1</v>
      </c>
      <c r="Q519" s="357">
        <v>19328</v>
      </c>
      <c r="R519" s="357">
        <v>15629.77</v>
      </c>
      <c r="S519" s="357">
        <f t="shared" si="16"/>
        <v>3698.2299999999996</v>
      </c>
      <c r="T519" s="359">
        <f t="shared" si="17"/>
        <v>0.19134054221854302</v>
      </c>
      <c r="U519" s="357"/>
    </row>
    <row r="520" spans="1:21" x14ac:dyDescent="0.25">
      <c r="A520" s="357" t="s">
        <v>483</v>
      </c>
      <c r="B520" s="357" t="s">
        <v>822</v>
      </c>
      <c r="C520" s="357" t="s">
        <v>1234</v>
      </c>
      <c r="D520" s="357" t="s">
        <v>1748</v>
      </c>
      <c r="E520" s="357" t="s">
        <v>1086</v>
      </c>
      <c r="F520" s="357">
        <v>4324314</v>
      </c>
      <c r="G520" s="357" t="s">
        <v>1109</v>
      </c>
      <c r="H520" s="357">
        <v>432431405</v>
      </c>
      <c r="I520" s="357" t="s">
        <v>2397</v>
      </c>
      <c r="J520" s="357">
        <v>6950788</v>
      </c>
      <c r="K520" s="357">
        <v>100</v>
      </c>
      <c r="L520" s="357" t="s">
        <v>1077</v>
      </c>
      <c r="M520" s="357" t="s">
        <v>1078</v>
      </c>
      <c r="N520" s="357" t="s">
        <v>5025</v>
      </c>
      <c r="O520" s="358">
        <v>1</v>
      </c>
      <c r="P520" s="357">
        <v>65</v>
      </c>
      <c r="Q520" s="357">
        <v>29003.599999999999</v>
      </c>
      <c r="R520" s="357">
        <v>21592.48</v>
      </c>
      <c r="S520" s="357">
        <f t="shared" si="16"/>
        <v>7411.119999999999</v>
      </c>
      <c r="T520" s="359">
        <f t="shared" si="17"/>
        <v>0.25552414183066929</v>
      </c>
      <c r="U520" s="357"/>
    </row>
    <row r="521" spans="1:21" x14ac:dyDescent="0.25">
      <c r="A521" s="357" t="s">
        <v>483</v>
      </c>
      <c r="B521" s="357" t="s">
        <v>822</v>
      </c>
      <c r="C521" s="357" t="s">
        <v>1234</v>
      </c>
      <c r="D521" s="357" t="s">
        <v>1748</v>
      </c>
      <c r="E521" s="357" t="s">
        <v>1086</v>
      </c>
      <c r="F521" s="357">
        <v>4324314</v>
      </c>
      <c r="G521" s="357" t="s">
        <v>1109</v>
      </c>
      <c r="H521" s="357">
        <v>432431405</v>
      </c>
      <c r="I521" s="357" t="s">
        <v>2398</v>
      </c>
      <c r="J521" s="357">
        <v>6950832</v>
      </c>
      <c r="K521" s="357">
        <v>100</v>
      </c>
      <c r="L521" s="357" t="s">
        <v>1077</v>
      </c>
      <c r="M521" s="357" t="s">
        <v>1078</v>
      </c>
      <c r="N521" s="357" t="s">
        <v>5025</v>
      </c>
      <c r="O521" s="358">
        <v>1</v>
      </c>
      <c r="P521" s="357">
        <v>44</v>
      </c>
      <c r="Q521" s="357">
        <v>17878.800000000003</v>
      </c>
      <c r="R521" s="357">
        <v>15655.97</v>
      </c>
      <c r="S521" s="357">
        <f t="shared" si="16"/>
        <v>2222.8300000000036</v>
      </c>
      <c r="T521" s="359">
        <f t="shared" si="17"/>
        <v>0.12432769537105416</v>
      </c>
      <c r="U521" s="357"/>
    </row>
    <row r="522" spans="1:21" x14ac:dyDescent="0.25">
      <c r="A522" s="357" t="s">
        <v>483</v>
      </c>
      <c r="B522" s="357" t="s">
        <v>822</v>
      </c>
      <c r="C522" s="357" t="s">
        <v>1234</v>
      </c>
      <c r="D522" s="357" t="s">
        <v>1748</v>
      </c>
      <c r="E522" s="357" t="s">
        <v>1086</v>
      </c>
      <c r="F522" s="357">
        <v>4324314</v>
      </c>
      <c r="G522" s="357" t="s">
        <v>1109</v>
      </c>
      <c r="H522" s="357">
        <v>432431405</v>
      </c>
      <c r="I522" s="357" t="s">
        <v>2399</v>
      </c>
      <c r="J522" s="357">
        <v>6950856</v>
      </c>
      <c r="K522" s="357">
        <v>100</v>
      </c>
      <c r="L522" s="357" t="s">
        <v>1077</v>
      </c>
      <c r="M522" s="357" t="s">
        <v>1078</v>
      </c>
      <c r="N522" s="357" t="s">
        <v>5025</v>
      </c>
      <c r="O522" s="358">
        <v>1</v>
      </c>
      <c r="P522" s="357">
        <v>35</v>
      </c>
      <c r="Q522" s="357">
        <v>18478.400000000001</v>
      </c>
      <c r="R522" s="357">
        <v>13253.19</v>
      </c>
      <c r="S522" s="357">
        <f t="shared" si="16"/>
        <v>5225.2100000000009</v>
      </c>
      <c r="T522" s="359">
        <f t="shared" si="17"/>
        <v>0.28277394146679369</v>
      </c>
      <c r="U522" s="357"/>
    </row>
    <row r="523" spans="1:21" x14ac:dyDescent="0.25">
      <c r="A523" s="357" t="s">
        <v>483</v>
      </c>
      <c r="B523" s="357" t="s">
        <v>822</v>
      </c>
      <c r="C523" s="357" t="s">
        <v>1233</v>
      </c>
      <c r="D523" s="357" t="s">
        <v>1744</v>
      </c>
      <c r="E523" s="357" t="s">
        <v>1483</v>
      </c>
      <c r="F523" s="357">
        <v>4323143</v>
      </c>
      <c r="G523" s="357" t="s">
        <v>1095</v>
      </c>
      <c r="H523" s="357">
        <v>432314301</v>
      </c>
      <c r="I523" s="357" t="s">
        <v>2400</v>
      </c>
      <c r="J523" s="357">
        <v>6951528</v>
      </c>
      <c r="K523" s="357">
        <v>100</v>
      </c>
      <c r="L523" s="357" t="s">
        <v>1077</v>
      </c>
      <c r="M523" s="357" t="s">
        <v>1078</v>
      </c>
      <c r="N523" s="357" t="s">
        <v>5025</v>
      </c>
      <c r="O523" s="358">
        <v>1</v>
      </c>
      <c r="P523" s="357">
        <v>44</v>
      </c>
      <c r="Q523" s="357">
        <v>20020.800000000003</v>
      </c>
      <c r="R523" s="357">
        <v>16586.11</v>
      </c>
      <c r="S523" s="357">
        <f t="shared" si="16"/>
        <v>3434.6900000000023</v>
      </c>
      <c r="T523" s="359">
        <f t="shared" si="17"/>
        <v>0.17155608167505804</v>
      </c>
      <c r="U523" s="357"/>
    </row>
    <row r="524" spans="1:21" x14ac:dyDescent="0.25">
      <c r="A524" s="357" t="s">
        <v>483</v>
      </c>
      <c r="B524" s="357" t="s">
        <v>822</v>
      </c>
      <c r="C524" s="357" t="s">
        <v>1233</v>
      </c>
      <c r="D524" s="357" t="s">
        <v>1744</v>
      </c>
      <c r="E524" s="357" t="s">
        <v>1483</v>
      </c>
      <c r="F524" s="357">
        <v>4323143</v>
      </c>
      <c r="G524" s="357" t="s">
        <v>1095</v>
      </c>
      <c r="H524" s="357">
        <v>432314301</v>
      </c>
      <c r="I524" s="357" t="s">
        <v>2401</v>
      </c>
      <c r="J524" s="357">
        <v>6951548</v>
      </c>
      <c r="K524" s="357">
        <v>100</v>
      </c>
      <c r="L524" s="357" t="s">
        <v>1077</v>
      </c>
      <c r="M524" s="357" t="s">
        <v>1078</v>
      </c>
      <c r="N524" s="357" t="s">
        <v>5025</v>
      </c>
      <c r="O524" s="358">
        <v>1</v>
      </c>
      <c r="P524" s="357">
        <v>60</v>
      </c>
      <c r="Q524" s="357">
        <v>26668.799999999999</v>
      </c>
      <c r="R524" s="357">
        <v>22130.43</v>
      </c>
      <c r="S524" s="357">
        <f t="shared" si="16"/>
        <v>4538.369999999999</v>
      </c>
      <c r="T524" s="359">
        <f t="shared" si="17"/>
        <v>0.17017526097912164</v>
      </c>
      <c r="U524" s="357"/>
    </row>
    <row r="525" spans="1:21" x14ac:dyDescent="0.25">
      <c r="A525" s="357" t="s">
        <v>483</v>
      </c>
      <c r="B525" s="357" t="s">
        <v>822</v>
      </c>
      <c r="C525" s="357" t="s">
        <v>1233</v>
      </c>
      <c r="D525" s="357" t="s">
        <v>1744</v>
      </c>
      <c r="E525" s="357" t="s">
        <v>1483</v>
      </c>
      <c r="F525" s="357">
        <v>4323143</v>
      </c>
      <c r="G525" s="357" t="s">
        <v>1095</v>
      </c>
      <c r="H525" s="357">
        <v>432314301</v>
      </c>
      <c r="I525" s="357" t="s">
        <v>2402</v>
      </c>
      <c r="J525" s="357">
        <v>6951558</v>
      </c>
      <c r="K525" s="357">
        <v>100</v>
      </c>
      <c r="L525" s="357" t="s">
        <v>1077</v>
      </c>
      <c r="M525" s="357" t="s">
        <v>1078</v>
      </c>
      <c r="N525" s="357" t="s">
        <v>5025</v>
      </c>
      <c r="O525" s="358">
        <v>1</v>
      </c>
      <c r="P525" s="357">
        <v>74</v>
      </c>
      <c r="Q525" s="357">
        <v>34890.400000000001</v>
      </c>
      <c r="R525" s="357">
        <v>25668.579999999998</v>
      </c>
      <c r="S525" s="357">
        <f t="shared" si="16"/>
        <v>9221.8200000000033</v>
      </c>
      <c r="T525" s="359">
        <f t="shared" si="17"/>
        <v>0.26430823378350499</v>
      </c>
      <c r="U525" s="357"/>
    </row>
    <row r="526" spans="1:21" x14ac:dyDescent="0.25">
      <c r="A526" s="357" t="s">
        <v>483</v>
      </c>
      <c r="B526" s="357" t="s">
        <v>822</v>
      </c>
      <c r="C526" s="357" t="s">
        <v>1233</v>
      </c>
      <c r="D526" s="357" t="s">
        <v>1744</v>
      </c>
      <c r="E526" s="357" t="s">
        <v>1483</v>
      </c>
      <c r="F526" s="357">
        <v>4323143</v>
      </c>
      <c r="G526" s="357" t="s">
        <v>1095</v>
      </c>
      <c r="H526" s="357">
        <v>432314301</v>
      </c>
      <c r="I526" s="357" t="s">
        <v>2403</v>
      </c>
      <c r="J526" s="357">
        <v>6951582</v>
      </c>
      <c r="K526" s="357">
        <v>100</v>
      </c>
      <c r="L526" s="357" t="s">
        <v>1077</v>
      </c>
      <c r="M526" s="357" t="s">
        <v>1078</v>
      </c>
      <c r="N526" s="357" t="s">
        <v>5025</v>
      </c>
      <c r="O526" s="358">
        <v>1</v>
      </c>
      <c r="P526" s="357">
        <v>107</v>
      </c>
      <c r="Q526" s="357">
        <v>34833.199999999997</v>
      </c>
      <c r="R526" s="357">
        <v>28672.269999999997</v>
      </c>
      <c r="S526" s="357">
        <f t="shared" si="16"/>
        <v>6160.93</v>
      </c>
      <c r="T526" s="359">
        <f t="shared" si="17"/>
        <v>0.17686948084011808</v>
      </c>
      <c r="U526" s="357"/>
    </row>
    <row r="527" spans="1:21" x14ac:dyDescent="0.25">
      <c r="A527" s="357" t="s">
        <v>483</v>
      </c>
      <c r="B527" s="357" t="s">
        <v>822</v>
      </c>
      <c r="C527" s="357" t="s">
        <v>1229</v>
      </c>
      <c r="D527" s="357" t="s">
        <v>1741</v>
      </c>
      <c r="E527" s="357" t="s">
        <v>1469</v>
      </c>
      <c r="F527" s="357">
        <v>4321232</v>
      </c>
      <c r="G527" s="357" t="s">
        <v>832</v>
      </c>
      <c r="H527" s="357">
        <v>432123206</v>
      </c>
      <c r="I527" s="357" t="s">
        <v>2404</v>
      </c>
      <c r="J527" s="357">
        <v>6950660</v>
      </c>
      <c r="K527" s="357">
        <v>100</v>
      </c>
      <c r="L527" s="357" t="s">
        <v>1077</v>
      </c>
      <c r="M527" s="357" t="s">
        <v>1078</v>
      </c>
      <c r="N527" s="357" t="s">
        <v>5025</v>
      </c>
      <c r="O527" s="358">
        <v>1</v>
      </c>
      <c r="P527" s="357">
        <v>82</v>
      </c>
      <c r="Q527" s="357">
        <v>31877.599999999999</v>
      </c>
      <c r="R527" s="357">
        <v>27612.97</v>
      </c>
      <c r="S527" s="357">
        <f t="shared" si="16"/>
        <v>4264.6299999999974</v>
      </c>
      <c r="T527" s="359">
        <f t="shared" si="17"/>
        <v>0.1337814013602027</v>
      </c>
      <c r="U527" s="357"/>
    </row>
    <row r="528" spans="1:21" x14ac:dyDescent="0.25">
      <c r="A528" s="357" t="s">
        <v>483</v>
      </c>
      <c r="B528" s="357" t="s">
        <v>822</v>
      </c>
      <c r="C528" s="357" t="s">
        <v>1229</v>
      </c>
      <c r="D528" s="357" t="s">
        <v>1741</v>
      </c>
      <c r="E528" s="357" t="s">
        <v>1469</v>
      </c>
      <c r="F528" s="357">
        <v>4321232</v>
      </c>
      <c r="G528" s="357" t="s">
        <v>832</v>
      </c>
      <c r="H528" s="357">
        <v>432123206</v>
      </c>
      <c r="I528" s="357" t="s">
        <v>2405</v>
      </c>
      <c r="J528" s="357">
        <v>6950726</v>
      </c>
      <c r="K528" s="357">
        <v>100</v>
      </c>
      <c r="L528" s="357" t="s">
        <v>1077</v>
      </c>
      <c r="M528" s="357" t="s">
        <v>1078</v>
      </c>
      <c r="N528" s="357" t="s">
        <v>5025</v>
      </c>
      <c r="O528" s="358">
        <v>1</v>
      </c>
      <c r="P528" s="357">
        <v>38</v>
      </c>
      <c r="Q528" s="357">
        <v>14506</v>
      </c>
      <c r="R528" s="357">
        <v>8700.4599999999991</v>
      </c>
      <c r="S528" s="357">
        <f t="shared" si="16"/>
        <v>5805.5400000000009</v>
      </c>
      <c r="T528" s="359">
        <f t="shared" si="17"/>
        <v>0.40021646215359169</v>
      </c>
      <c r="U528" s="357"/>
    </row>
    <row r="529" spans="1:21" x14ac:dyDescent="0.25">
      <c r="A529" s="357" t="s">
        <v>483</v>
      </c>
      <c r="B529" s="357" t="s">
        <v>822</v>
      </c>
      <c r="C529" s="357" t="s">
        <v>1229</v>
      </c>
      <c r="D529" s="357" t="s">
        <v>1741</v>
      </c>
      <c r="E529" s="357" t="s">
        <v>1469</v>
      </c>
      <c r="F529" s="357">
        <v>4321232</v>
      </c>
      <c r="G529" s="357" t="s">
        <v>832</v>
      </c>
      <c r="H529" s="357">
        <v>432123206</v>
      </c>
      <c r="I529" s="357" t="s">
        <v>2406</v>
      </c>
      <c r="J529" s="357">
        <v>6950742</v>
      </c>
      <c r="K529" s="357">
        <v>100</v>
      </c>
      <c r="L529" s="357" t="s">
        <v>1077</v>
      </c>
      <c r="M529" s="357" t="s">
        <v>1078</v>
      </c>
      <c r="N529" s="357" t="s">
        <v>5025</v>
      </c>
      <c r="O529" s="358">
        <v>1</v>
      </c>
      <c r="P529" s="357">
        <v>22</v>
      </c>
      <c r="Q529" s="357">
        <v>7579.15</v>
      </c>
      <c r="R529" s="357">
        <v>5404.13</v>
      </c>
      <c r="S529" s="357">
        <f t="shared" si="16"/>
        <v>2175.0199999999995</v>
      </c>
      <c r="T529" s="359">
        <f t="shared" si="17"/>
        <v>0.28697413298325003</v>
      </c>
      <c r="U529" s="357"/>
    </row>
    <row r="530" spans="1:21" x14ac:dyDescent="0.25">
      <c r="A530" s="357" t="s">
        <v>483</v>
      </c>
      <c r="B530" s="357" t="s">
        <v>822</v>
      </c>
      <c r="C530" s="357" t="s">
        <v>1229</v>
      </c>
      <c r="D530" s="357" t="s">
        <v>1741</v>
      </c>
      <c r="E530" s="357" t="s">
        <v>1469</v>
      </c>
      <c r="F530" s="357">
        <v>4321232</v>
      </c>
      <c r="G530" s="357" t="s">
        <v>832</v>
      </c>
      <c r="H530" s="357">
        <v>432123206</v>
      </c>
      <c r="I530" s="357" t="s">
        <v>1083</v>
      </c>
      <c r="J530" s="357">
        <v>6950748</v>
      </c>
      <c r="K530" s="357">
        <v>100</v>
      </c>
      <c r="L530" s="357" t="s">
        <v>1077</v>
      </c>
      <c r="M530" s="357" t="s">
        <v>1078</v>
      </c>
      <c r="N530" s="357" t="s">
        <v>5025</v>
      </c>
      <c r="O530" s="358">
        <v>1</v>
      </c>
      <c r="P530" s="357">
        <v>26</v>
      </c>
      <c r="Q530" s="357">
        <v>12717.2</v>
      </c>
      <c r="R530" s="357">
        <v>8590.4500000000007</v>
      </c>
      <c r="S530" s="357">
        <f t="shared" si="16"/>
        <v>4126.75</v>
      </c>
      <c r="T530" s="359">
        <f t="shared" si="17"/>
        <v>0.32450146258610385</v>
      </c>
      <c r="U530" s="357"/>
    </row>
    <row r="531" spans="1:21" x14ac:dyDescent="0.25">
      <c r="A531" s="357" t="s">
        <v>483</v>
      </c>
      <c r="B531" s="357" t="s">
        <v>822</v>
      </c>
      <c r="C531" s="357" t="s">
        <v>1229</v>
      </c>
      <c r="D531" s="357" t="s">
        <v>1741</v>
      </c>
      <c r="E531" s="357" t="s">
        <v>1469</v>
      </c>
      <c r="F531" s="357">
        <v>4321232</v>
      </c>
      <c r="G531" s="357" t="s">
        <v>832</v>
      </c>
      <c r="H531" s="357">
        <v>432123206</v>
      </c>
      <c r="I531" s="357" t="s">
        <v>2407</v>
      </c>
      <c r="J531" s="357">
        <v>6950752</v>
      </c>
      <c r="K531" s="357">
        <v>100</v>
      </c>
      <c r="L531" s="357" t="s">
        <v>1077</v>
      </c>
      <c r="M531" s="357" t="s">
        <v>1078</v>
      </c>
      <c r="N531" s="357" t="s">
        <v>5025</v>
      </c>
      <c r="O531" s="358">
        <v>1</v>
      </c>
      <c r="P531" s="357">
        <v>137</v>
      </c>
      <c r="Q531" s="357">
        <v>59522.799999999996</v>
      </c>
      <c r="R531" s="357">
        <v>49301.68</v>
      </c>
      <c r="S531" s="357">
        <f t="shared" si="16"/>
        <v>10221.119999999995</v>
      </c>
      <c r="T531" s="359">
        <f t="shared" si="17"/>
        <v>0.17171772833267246</v>
      </c>
      <c r="U531" s="357"/>
    </row>
    <row r="532" spans="1:21" x14ac:dyDescent="0.25">
      <c r="A532" s="357" t="s">
        <v>483</v>
      </c>
      <c r="B532" s="357" t="s">
        <v>822</v>
      </c>
      <c r="C532" s="357" t="s">
        <v>1229</v>
      </c>
      <c r="D532" s="357" t="s">
        <v>1741</v>
      </c>
      <c r="E532" s="357" t="s">
        <v>1469</v>
      </c>
      <c r="F532" s="357">
        <v>4321232</v>
      </c>
      <c r="G532" s="357" t="s">
        <v>832</v>
      </c>
      <c r="H532" s="357">
        <v>432123206</v>
      </c>
      <c r="I532" s="357" t="s">
        <v>2407</v>
      </c>
      <c r="J532" s="357">
        <v>6950754</v>
      </c>
      <c r="K532" s="357">
        <v>100</v>
      </c>
      <c r="L532" s="357" t="s">
        <v>1077</v>
      </c>
      <c r="M532" s="357" t="s">
        <v>1078</v>
      </c>
      <c r="N532" s="357" t="s">
        <v>5025</v>
      </c>
      <c r="O532" s="358">
        <v>1</v>
      </c>
      <c r="P532" s="357">
        <v>141</v>
      </c>
      <c r="Q532" s="357">
        <v>69883.599999999991</v>
      </c>
      <c r="R532" s="357">
        <v>65918.63</v>
      </c>
      <c r="S532" s="357">
        <f t="shared" si="16"/>
        <v>3964.9699999999866</v>
      </c>
      <c r="T532" s="359">
        <f t="shared" si="17"/>
        <v>5.673677372087281E-2</v>
      </c>
      <c r="U532" s="357"/>
    </row>
    <row r="533" spans="1:21" x14ac:dyDescent="0.25">
      <c r="A533" s="357" t="s">
        <v>483</v>
      </c>
      <c r="B533" s="357" t="s">
        <v>822</v>
      </c>
      <c r="C533" s="357" t="s">
        <v>1230</v>
      </c>
      <c r="D533" s="357" t="s">
        <v>1743</v>
      </c>
      <c r="E533" s="357" t="s">
        <v>1478</v>
      </c>
      <c r="F533" s="357">
        <v>4322224</v>
      </c>
      <c r="G533" s="357" t="s">
        <v>1351</v>
      </c>
      <c r="H533" s="357">
        <v>432222404</v>
      </c>
      <c r="I533" s="357" t="s">
        <v>5127</v>
      </c>
      <c r="J533" s="357">
        <v>18760987</v>
      </c>
      <c r="K533" s="357">
        <v>100</v>
      </c>
      <c r="L533" s="357" t="s">
        <v>1077</v>
      </c>
      <c r="M533" s="357" t="s">
        <v>1078</v>
      </c>
      <c r="N533" s="357" t="s">
        <v>5025</v>
      </c>
      <c r="O533" s="358">
        <v>1</v>
      </c>
      <c r="P533" s="357">
        <v>77</v>
      </c>
      <c r="Q533" s="357">
        <v>32956.400000000001</v>
      </c>
      <c r="R533" s="357">
        <v>17427.559999999998</v>
      </c>
      <c r="S533" s="357">
        <f t="shared" si="16"/>
        <v>15528.840000000004</v>
      </c>
      <c r="T533" s="359">
        <f t="shared" si="17"/>
        <v>0.47119345559587827</v>
      </c>
      <c r="U533" s="357"/>
    </row>
    <row r="534" spans="1:21" x14ac:dyDescent="0.25">
      <c r="A534" s="357" t="s">
        <v>483</v>
      </c>
      <c r="B534" s="357" t="s">
        <v>822</v>
      </c>
      <c r="C534" s="357" t="s">
        <v>1230</v>
      </c>
      <c r="D534" s="357" t="s">
        <v>1743</v>
      </c>
      <c r="E534" s="357" t="s">
        <v>1478</v>
      </c>
      <c r="F534" s="357">
        <v>4322224</v>
      </c>
      <c r="G534" s="357" t="s">
        <v>1351</v>
      </c>
      <c r="H534" s="357">
        <v>432222404</v>
      </c>
      <c r="I534" s="357" t="s">
        <v>5128</v>
      </c>
      <c r="J534" s="357">
        <v>18760991</v>
      </c>
      <c r="K534" s="357">
        <v>100</v>
      </c>
      <c r="L534" s="357" t="s">
        <v>1077</v>
      </c>
      <c r="M534" s="357" t="s">
        <v>1078</v>
      </c>
      <c r="N534" s="357" t="s">
        <v>5025</v>
      </c>
      <c r="O534" s="358">
        <v>1</v>
      </c>
      <c r="P534" s="357">
        <v>94</v>
      </c>
      <c r="Q534" s="357">
        <v>48792.4</v>
      </c>
      <c r="R534" s="357">
        <v>25731.239999999998</v>
      </c>
      <c r="S534" s="357">
        <f t="shared" si="16"/>
        <v>23061.160000000003</v>
      </c>
      <c r="T534" s="359">
        <f t="shared" si="17"/>
        <v>0.47263836171206997</v>
      </c>
      <c r="U534" s="357"/>
    </row>
    <row r="535" spans="1:21" x14ac:dyDescent="0.25">
      <c r="A535" s="357" t="s">
        <v>483</v>
      </c>
      <c r="B535" s="357" t="s">
        <v>822</v>
      </c>
      <c r="C535" s="357" t="s">
        <v>1229</v>
      </c>
      <c r="D535" s="357" t="s">
        <v>1741</v>
      </c>
      <c r="E535" s="357" t="s">
        <v>1469</v>
      </c>
      <c r="F535" s="357">
        <v>4321232</v>
      </c>
      <c r="G535" s="357" t="s">
        <v>832</v>
      </c>
      <c r="H535" s="357">
        <v>432123206</v>
      </c>
      <c r="I535" s="357" t="s">
        <v>2408</v>
      </c>
      <c r="J535" s="357">
        <v>6950756</v>
      </c>
      <c r="K535" s="357">
        <v>100</v>
      </c>
      <c r="L535" s="357" t="s">
        <v>1077</v>
      </c>
      <c r="M535" s="357" t="s">
        <v>1078</v>
      </c>
      <c r="N535" s="357" t="s">
        <v>5025</v>
      </c>
      <c r="O535" s="358">
        <v>1</v>
      </c>
      <c r="P535" s="357">
        <v>104</v>
      </c>
      <c r="Q535" s="357">
        <v>54468.399999999994</v>
      </c>
      <c r="R535" s="357">
        <v>47343.54</v>
      </c>
      <c r="S535" s="357">
        <f t="shared" si="16"/>
        <v>7124.8599999999933</v>
      </c>
      <c r="T535" s="359">
        <f t="shared" si="17"/>
        <v>0.13080722033325734</v>
      </c>
      <c r="U535" s="357"/>
    </row>
    <row r="536" spans="1:21" x14ac:dyDescent="0.25">
      <c r="A536" s="357" t="s">
        <v>483</v>
      </c>
      <c r="B536" s="357" t="s">
        <v>822</v>
      </c>
      <c r="C536" s="357" t="s">
        <v>1229</v>
      </c>
      <c r="D536" s="357" t="s">
        <v>1741</v>
      </c>
      <c r="E536" s="357" t="s">
        <v>1469</v>
      </c>
      <c r="F536" s="357">
        <v>4321232</v>
      </c>
      <c r="G536" s="357" t="s">
        <v>832</v>
      </c>
      <c r="H536" s="357">
        <v>432123206</v>
      </c>
      <c r="I536" s="357" t="s">
        <v>2409</v>
      </c>
      <c r="J536" s="357">
        <v>6950758</v>
      </c>
      <c r="K536" s="357">
        <v>100</v>
      </c>
      <c r="L536" s="357" t="s">
        <v>1077</v>
      </c>
      <c r="M536" s="357" t="s">
        <v>1078</v>
      </c>
      <c r="N536" s="357" t="s">
        <v>5025</v>
      </c>
      <c r="O536" s="358">
        <v>1</v>
      </c>
      <c r="P536" s="357">
        <v>95</v>
      </c>
      <c r="Q536" s="357">
        <v>49739.199999999997</v>
      </c>
      <c r="R536" s="357">
        <v>42998.95</v>
      </c>
      <c r="S536" s="357">
        <f t="shared" si="16"/>
        <v>6740.25</v>
      </c>
      <c r="T536" s="359">
        <f t="shared" si="17"/>
        <v>0.13551182970373468</v>
      </c>
      <c r="U536" s="357"/>
    </row>
    <row r="537" spans="1:21" x14ac:dyDescent="0.25">
      <c r="A537" s="357" t="s">
        <v>483</v>
      </c>
      <c r="B537" s="357" t="s">
        <v>822</v>
      </c>
      <c r="C537" s="357" t="s">
        <v>1229</v>
      </c>
      <c r="D537" s="357" t="s">
        <v>1741</v>
      </c>
      <c r="E537" s="357" t="s">
        <v>1469</v>
      </c>
      <c r="F537" s="357">
        <v>4321232</v>
      </c>
      <c r="G537" s="357" t="s">
        <v>832</v>
      </c>
      <c r="H537" s="357">
        <v>432123206</v>
      </c>
      <c r="I537" s="357" t="s">
        <v>2410</v>
      </c>
      <c r="J537" s="357">
        <v>6950764</v>
      </c>
      <c r="K537" s="357">
        <v>100</v>
      </c>
      <c r="L537" s="357" t="s">
        <v>1077</v>
      </c>
      <c r="M537" s="357" t="s">
        <v>1078</v>
      </c>
      <c r="N537" s="357" t="s">
        <v>5025</v>
      </c>
      <c r="O537" s="358">
        <v>1</v>
      </c>
      <c r="P537" s="357">
        <v>60</v>
      </c>
      <c r="Q537" s="357">
        <v>24131.199999999997</v>
      </c>
      <c r="R537" s="357">
        <v>17447.57</v>
      </c>
      <c r="S537" s="357">
        <f t="shared" si="16"/>
        <v>6683.6299999999974</v>
      </c>
      <c r="T537" s="359">
        <f t="shared" si="17"/>
        <v>0.27697047805330849</v>
      </c>
      <c r="U537" s="357"/>
    </row>
    <row r="538" spans="1:21" x14ac:dyDescent="0.25">
      <c r="A538" s="357" t="s">
        <v>483</v>
      </c>
      <c r="B538" s="357" t="s">
        <v>822</v>
      </c>
      <c r="C538" s="357" t="s">
        <v>1229</v>
      </c>
      <c r="D538" s="357" t="s">
        <v>1741</v>
      </c>
      <c r="E538" s="357" t="s">
        <v>1469</v>
      </c>
      <c r="F538" s="357">
        <v>4321232</v>
      </c>
      <c r="G538" s="357" t="s">
        <v>832</v>
      </c>
      <c r="H538" s="357">
        <v>432123206</v>
      </c>
      <c r="I538" s="357" t="s">
        <v>2411</v>
      </c>
      <c r="J538" s="357">
        <v>6950766</v>
      </c>
      <c r="K538" s="357">
        <v>100</v>
      </c>
      <c r="L538" s="357" t="s">
        <v>1077</v>
      </c>
      <c r="M538" s="357" t="s">
        <v>1078</v>
      </c>
      <c r="N538" s="357" t="s">
        <v>5025</v>
      </c>
      <c r="O538" s="358">
        <v>1</v>
      </c>
      <c r="P538" s="357">
        <v>50</v>
      </c>
      <c r="Q538" s="357">
        <v>24639.599999999999</v>
      </c>
      <c r="R538" s="357">
        <v>20574.52</v>
      </c>
      <c r="S538" s="357">
        <f t="shared" si="16"/>
        <v>4065.0799999999981</v>
      </c>
      <c r="T538" s="359">
        <f t="shared" si="17"/>
        <v>0.16498157437620734</v>
      </c>
      <c r="U538" s="357"/>
    </row>
    <row r="539" spans="1:21" x14ac:dyDescent="0.25">
      <c r="A539" s="357" t="s">
        <v>483</v>
      </c>
      <c r="B539" s="357" t="s">
        <v>822</v>
      </c>
      <c r="C539" s="357" t="s">
        <v>1229</v>
      </c>
      <c r="D539" s="357" t="s">
        <v>1741</v>
      </c>
      <c r="E539" s="357" t="s">
        <v>1469</v>
      </c>
      <c r="F539" s="357">
        <v>4321232</v>
      </c>
      <c r="G539" s="357" t="s">
        <v>832</v>
      </c>
      <c r="H539" s="357">
        <v>432123206</v>
      </c>
      <c r="I539" s="357" t="s">
        <v>2412</v>
      </c>
      <c r="J539" s="357">
        <v>6950772</v>
      </c>
      <c r="K539" s="357">
        <v>100</v>
      </c>
      <c r="L539" s="357" t="s">
        <v>1077</v>
      </c>
      <c r="M539" s="357" t="s">
        <v>1078</v>
      </c>
      <c r="N539" s="357" t="s">
        <v>5025</v>
      </c>
      <c r="O539" s="358">
        <v>1</v>
      </c>
      <c r="P539" s="357">
        <v>27</v>
      </c>
      <c r="Q539" s="357">
        <v>28917.600000000002</v>
      </c>
      <c r="R539" s="357">
        <v>23345.239999999998</v>
      </c>
      <c r="S539" s="357">
        <f t="shared" ref="S539:S602" si="18">Q539-R539</f>
        <v>5572.3600000000042</v>
      </c>
      <c r="T539" s="359">
        <f t="shared" ref="T539:T602" si="19">S539/Q539</f>
        <v>0.19269787257587087</v>
      </c>
      <c r="U539" s="357"/>
    </row>
    <row r="540" spans="1:21" x14ac:dyDescent="0.25">
      <c r="A540" s="357" t="s">
        <v>483</v>
      </c>
      <c r="B540" s="357" t="s">
        <v>822</v>
      </c>
      <c r="C540" s="357" t="s">
        <v>1234</v>
      </c>
      <c r="D540" s="357" t="s">
        <v>1748</v>
      </c>
      <c r="E540" s="357" t="s">
        <v>1494</v>
      </c>
      <c r="F540" s="357">
        <v>4324325</v>
      </c>
      <c r="G540" s="357" t="s">
        <v>1111</v>
      </c>
      <c r="H540" s="357">
        <v>432432505</v>
      </c>
      <c r="I540" s="357" t="s">
        <v>2413</v>
      </c>
      <c r="J540" s="357">
        <v>6950888</v>
      </c>
      <c r="K540" s="357">
        <v>100</v>
      </c>
      <c r="L540" s="357" t="s">
        <v>1077</v>
      </c>
      <c r="M540" s="357" t="s">
        <v>1078</v>
      </c>
      <c r="N540" s="357" t="s">
        <v>5025</v>
      </c>
      <c r="O540" s="358">
        <v>1</v>
      </c>
      <c r="P540" s="357">
        <v>53</v>
      </c>
      <c r="Q540" s="357">
        <v>17197.2</v>
      </c>
      <c r="R540" s="357">
        <v>15332.789999999999</v>
      </c>
      <c r="S540" s="357">
        <f t="shared" si="18"/>
        <v>1864.4100000000017</v>
      </c>
      <c r="T540" s="359">
        <f t="shared" si="19"/>
        <v>0.10841357895471365</v>
      </c>
      <c r="U540" s="357"/>
    </row>
    <row r="541" spans="1:21" x14ac:dyDescent="0.25">
      <c r="A541" s="357" t="s">
        <v>483</v>
      </c>
      <c r="B541" s="357" t="s">
        <v>822</v>
      </c>
      <c r="C541" s="357" t="s">
        <v>1234</v>
      </c>
      <c r="D541" s="357" t="s">
        <v>1748</v>
      </c>
      <c r="E541" s="357" t="s">
        <v>1494</v>
      </c>
      <c r="F541" s="357">
        <v>4324325</v>
      </c>
      <c r="G541" s="357" t="s">
        <v>1111</v>
      </c>
      <c r="H541" s="357">
        <v>432432505</v>
      </c>
      <c r="I541" s="357" t="s">
        <v>2414</v>
      </c>
      <c r="J541" s="357">
        <v>6950908</v>
      </c>
      <c r="K541" s="357">
        <v>100</v>
      </c>
      <c r="L541" s="357" t="s">
        <v>1077</v>
      </c>
      <c r="M541" s="357" t="s">
        <v>1078</v>
      </c>
      <c r="N541" s="357" t="s">
        <v>5025</v>
      </c>
      <c r="O541" s="358">
        <v>1</v>
      </c>
      <c r="P541" s="357">
        <v>104</v>
      </c>
      <c r="Q541" s="357">
        <v>41749.599999999999</v>
      </c>
      <c r="R541" s="357">
        <v>29044.54</v>
      </c>
      <c r="S541" s="357">
        <f t="shared" si="18"/>
        <v>12705.059999999998</v>
      </c>
      <c r="T541" s="359">
        <f t="shared" si="19"/>
        <v>0.30431572997106554</v>
      </c>
      <c r="U541" s="357"/>
    </row>
    <row r="542" spans="1:21" x14ac:dyDescent="0.25">
      <c r="A542" s="357" t="s">
        <v>483</v>
      </c>
      <c r="B542" s="357" t="s">
        <v>822</v>
      </c>
      <c r="C542" s="357" t="s">
        <v>1234</v>
      </c>
      <c r="D542" s="357" t="s">
        <v>1748</v>
      </c>
      <c r="E542" s="357" t="s">
        <v>1494</v>
      </c>
      <c r="F542" s="357">
        <v>4324325</v>
      </c>
      <c r="G542" s="357" t="s">
        <v>1111</v>
      </c>
      <c r="H542" s="357">
        <v>432432505</v>
      </c>
      <c r="I542" s="357" t="s">
        <v>2415</v>
      </c>
      <c r="J542" s="357">
        <v>6950986</v>
      </c>
      <c r="K542" s="357">
        <v>100</v>
      </c>
      <c r="L542" s="357" t="s">
        <v>1077</v>
      </c>
      <c r="M542" s="357" t="s">
        <v>1078</v>
      </c>
      <c r="N542" s="357" t="s">
        <v>5025</v>
      </c>
      <c r="O542" s="358">
        <v>1</v>
      </c>
      <c r="P542" s="357">
        <v>67</v>
      </c>
      <c r="Q542" s="357">
        <v>25058</v>
      </c>
      <c r="R542" s="357">
        <v>23148.71</v>
      </c>
      <c r="S542" s="357">
        <f t="shared" si="18"/>
        <v>1909.2900000000009</v>
      </c>
      <c r="T542" s="359">
        <f t="shared" si="19"/>
        <v>7.6194827999042258E-2</v>
      </c>
      <c r="U542" s="357"/>
    </row>
    <row r="543" spans="1:21" x14ac:dyDescent="0.25">
      <c r="A543" s="357" t="s">
        <v>483</v>
      </c>
      <c r="B543" s="357" t="s">
        <v>822</v>
      </c>
      <c r="C543" s="357" t="s">
        <v>1234</v>
      </c>
      <c r="D543" s="357" t="s">
        <v>1748</v>
      </c>
      <c r="E543" s="357" t="s">
        <v>1494</v>
      </c>
      <c r="F543" s="357">
        <v>4324325</v>
      </c>
      <c r="G543" s="357" t="s">
        <v>1112</v>
      </c>
      <c r="H543" s="357">
        <v>432432504</v>
      </c>
      <c r="I543" s="357" t="s">
        <v>2416</v>
      </c>
      <c r="J543" s="357">
        <v>6951058</v>
      </c>
      <c r="K543" s="357">
        <v>100</v>
      </c>
      <c r="L543" s="357" t="s">
        <v>1077</v>
      </c>
      <c r="M543" s="357" t="s">
        <v>1078</v>
      </c>
      <c r="N543" s="357" t="s">
        <v>5025</v>
      </c>
      <c r="O543" s="358">
        <v>1</v>
      </c>
      <c r="P543" s="357">
        <v>70</v>
      </c>
      <c r="Q543" s="357">
        <v>33604.800000000003</v>
      </c>
      <c r="R543" s="357">
        <v>26757.13</v>
      </c>
      <c r="S543" s="357">
        <f t="shared" si="18"/>
        <v>6847.6700000000019</v>
      </c>
      <c r="T543" s="359">
        <f t="shared" si="19"/>
        <v>0.20377059229633865</v>
      </c>
      <c r="U543" s="357"/>
    </row>
    <row r="544" spans="1:21" x14ac:dyDescent="0.25">
      <c r="A544" s="357" t="s">
        <v>483</v>
      </c>
      <c r="B544" s="357" t="s">
        <v>822</v>
      </c>
      <c r="C544" s="357" t="s">
        <v>1234</v>
      </c>
      <c r="D544" s="357" t="s">
        <v>1748</v>
      </c>
      <c r="E544" s="357" t="s">
        <v>1494</v>
      </c>
      <c r="F544" s="357">
        <v>4324325</v>
      </c>
      <c r="G544" s="357" t="s">
        <v>1111</v>
      </c>
      <c r="H544" s="357">
        <v>432432505</v>
      </c>
      <c r="I544" s="357" t="s">
        <v>2417</v>
      </c>
      <c r="J544" s="357">
        <v>6951096</v>
      </c>
      <c r="K544" s="357">
        <v>100</v>
      </c>
      <c r="L544" s="357" t="s">
        <v>1077</v>
      </c>
      <c r="M544" s="357" t="s">
        <v>1078</v>
      </c>
      <c r="N544" s="357" t="s">
        <v>5025</v>
      </c>
      <c r="O544" s="358">
        <v>1</v>
      </c>
      <c r="P544" s="357">
        <v>95</v>
      </c>
      <c r="Q544" s="357">
        <v>39775.199999999997</v>
      </c>
      <c r="R544" s="357">
        <v>29852.53</v>
      </c>
      <c r="S544" s="357">
        <f t="shared" si="18"/>
        <v>9922.6699999999983</v>
      </c>
      <c r="T544" s="359">
        <f t="shared" si="19"/>
        <v>0.24946876445624408</v>
      </c>
      <c r="U544" s="357"/>
    </row>
    <row r="545" spans="1:21" x14ac:dyDescent="0.25">
      <c r="A545" s="357" t="s">
        <v>483</v>
      </c>
      <c r="B545" s="357" t="s">
        <v>822</v>
      </c>
      <c r="C545" s="357" t="s">
        <v>1234</v>
      </c>
      <c r="D545" s="357" t="s">
        <v>1748</v>
      </c>
      <c r="E545" s="357" t="s">
        <v>1494</v>
      </c>
      <c r="F545" s="357">
        <v>4324325</v>
      </c>
      <c r="G545" s="357" t="s">
        <v>1111</v>
      </c>
      <c r="H545" s="357">
        <v>432432505</v>
      </c>
      <c r="I545" s="357" t="s">
        <v>2418</v>
      </c>
      <c r="J545" s="357">
        <v>6951098</v>
      </c>
      <c r="K545" s="357">
        <v>100</v>
      </c>
      <c r="L545" s="357" t="s">
        <v>1077</v>
      </c>
      <c r="M545" s="357" t="s">
        <v>1078</v>
      </c>
      <c r="N545" s="357" t="s">
        <v>5025</v>
      </c>
      <c r="O545" s="358">
        <v>1</v>
      </c>
      <c r="P545" s="357">
        <v>85</v>
      </c>
      <c r="Q545" s="357">
        <v>38596.400000000001</v>
      </c>
      <c r="R545" s="357">
        <v>25113.69</v>
      </c>
      <c r="S545" s="357">
        <f t="shared" si="18"/>
        <v>13482.710000000003</v>
      </c>
      <c r="T545" s="359">
        <f t="shared" si="19"/>
        <v>0.34932558476956405</v>
      </c>
      <c r="U545" s="357"/>
    </row>
    <row r="546" spans="1:21" x14ac:dyDescent="0.25">
      <c r="A546" s="357" t="s">
        <v>483</v>
      </c>
      <c r="B546" s="357" t="s">
        <v>822</v>
      </c>
      <c r="C546" s="357" t="s">
        <v>1234</v>
      </c>
      <c r="D546" s="357" t="s">
        <v>1748</v>
      </c>
      <c r="E546" s="357" t="s">
        <v>1494</v>
      </c>
      <c r="F546" s="357">
        <v>4324325</v>
      </c>
      <c r="G546" s="357" t="s">
        <v>1801</v>
      </c>
      <c r="H546" s="357">
        <v>432432503</v>
      </c>
      <c r="I546" s="357" t="s">
        <v>2419</v>
      </c>
      <c r="J546" s="357">
        <v>6951136</v>
      </c>
      <c r="K546" s="357">
        <v>100</v>
      </c>
      <c r="L546" s="357" t="s">
        <v>1077</v>
      </c>
      <c r="M546" s="357" t="s">
        <v>1078</v>
      </c>
      <c r="N546" s="357" t="s">
        <v>5025</v>
      </c>
      <c r="O546" s="358">
        <v>1</v>
      </c>
      <c r="P546" s="357">
        <v>122</v>
      </c>
      <c r="Q546" s="357">
        <v>57336.399999999994</v>
      </c>
      <c r="R546" s="357">
        <v>40928.93</v>
      </c>
      <c r="S546" s="357">
        <f t="shared" si="18"/>
        <v>16407.469999999994</v>
      </c>
      <c r="T546" s="359">
        <f t="shared" si="19"/>
        <v>0.28616149601300389</v>
      </c>
      <c r="U546" s="357"/>
    </row>
    <row r="547" spans="1:21" x14ac:dyDescent="0.25">
      <c r="A547" s="357" t="s">
        <v>483</v>
      </c>
      <c r="B547" s="357" t="s">
        <v>822</v>
      </c>
      <c r="C547" s="357" t="s">
        <v>1234</v>
      </c>
      <c r="D547" s="357" t="s">
        <v>1748</v>
      </c>
      <c r="E547" s="357" t="s">
        <v>1494</v>
      </c>
      <c r="F547" s="357">
        <v>4324325</v>
      </c>
      <c r="G547" s="357" t="s">
        <v>1801</v>
      </c>
      <c r="H547" s="357">
        <v>432432503</v>
      </c>
      <c r="I547" s="357" t="s">
        <v>2420</v>
      </c>
      <c r="J547" s="357">
        <v>6951144</v>
      </c>
      <c r="K547" s="357">
        <v>100</v>
      </c>
      <c r="L547" s="357" t="s">
        <v>1077</v>
      </c>
      <c r="M547" s="357" t="s">
        <v>1078</v>
      </c>
      <c r="N547" s="357" t="s">
        <v>5025</v>
      </c>
      <c r="O547" s="358">
        <v>1</v>
      </c>
      <c r="P547" s="357">
        <v>84</v>
      </c>
      <c r="Q547" s="357">
        <v>39257.199999999997</v>
      </c>
      <c r="R547" s="357">
        <v>31266.750000000004</v>
      </c>
      <c r="S547" s="357">
        <f t="shared" si="18"/>
        <v>7990.4499999999935</v>
      </c>
      <c r="T547" s="359">
        <f t="shared" si="19"/>
        <v>0.20354100649052898</v>
      </c>
      <c r="U547" s="357"/>
    </row>
    <row r="548" spans="1:21" x14ac:dyDescent="0.25">
      <c r="A548" s="357" t="s">
        <v>483</v>
      </c>
      <c r="B548" s="357" t="s">
        <v>822</v>
      </c>
      <c r="C548" s="357" t="s">
        <v>1234</v>
      </c>
      <c r="D548" s="357" t="s">
        <v>1748</v>
      </c>
      <c r="E548" s="357" t="s">
        <v>1494</v>
      </c>
      <c r="F548" s="357">
        <v>4324325</v>
      </c>
      <c r="G548" s="357" t="s">
        <v>1801</v>
      </c>
      <c r="H548" s="357">
        <v>432432503</v>
      </c>
      <c r="I548" s="357" t="s">
        <v>2421</v>
      </c>
      <c r="J548" s="357">
        <v>6951146</v>
      </c>
      <c r="K548" s="357">
        <v>100</v>
      </c>
      <c r="L548" s="357" t="s">
        <v>1077</v>
      </c>
      <c r="M548" s="357" t="s">
        <v>1078</v>
      </c>
      <c r="N548" s="357" t="s">
        <v>5025</v>
      </c>
      <c r="O548" s="358">
        <v>1</v>
      </c>
      <c r="P548" s="357">
        <v>29</v>
      </c>
      <c r="Q548" s="357">
        <v>12928.8</v>
      </c>
      <c r="R548" s="357">
        <v>10463.799999999999</v>
      </c>
      <c r="S548" s="357">
        <f t="shared" si="18"/>
        <v>2465</v>
      </c>
      <c r="T548" s="359">
        <f t="shared" si="19"/>
        <v>0.19065961264773221</v>
      </c>
      <c r="U548" s="357"/>
    </row>
    <row r="549" spans="1:21" x14ac:dyDescent="0.25">
      <c r="A549" s="357" t="s">
        <v>483</v>
      </c>
      <c r="B549" s="357" t="s">
        <v>822</v>
      </c>
      <c r="C549" s="357" t="s">
        <v>1234</v>
      </c>
      <c r="D549" s="357" t="s">
        <v>1748</v>
      </c>
      <c r="E549" s="357" t="s">
        <v>1494</v>
      </c>
      <c r="F549" s="357">
        <v>4324325</v>
      </c>
      <c r="G549" s="357" t="s">
        <v>1112</v>
      </c>
      <c r="H549" s="357">
        <v>432432504</v>
      </c>
      <c r="I549" s="357" t="s">
        <v>2422</v>
      </c>
      <c r="J549" s="357">
        <v>6951158</v>
      </c>
      <c r="K549" s="357">
        <v>100</v>
      </c>
      <c r="L549" s="357" t="s">
        <v>1077</v>
      </c>
      <c r="M549" s="357" t="s">
        <v>1078</v>
      </c>
      <c r="N549" s="357" t="s">
        <v>5025</v>
      </c>
      <c r="O549" s="358">
        <v>1</v>
      </c>
      <c r="P549" s="357">
        <v>146</v>
      </c>
      <c r="Q549" s="357">
        <v>74924.399999999994</v>
      </c>
      <c r="R549" s="357">
        <v>57025.120000000003</v>
      </c>
      <c r="S549" s="357">
        <f t="shared" si="18"/>
        <v>17899.279999999992</v>
      </c>
      <c r="T549" s="359">
        <f t="shared" si="19"/>
        <v>0.23889787572539778</v>
      </c>
      <c r="U549" s="357"/>
    </row>
    <row r="550" spans="1:21" x14ac:dyDescent="0.25">
      <c r="A550" s="357" t="s">
        <v>483</v>
      </c>
      <c r="B550" s="357" t="s">
        <v>822</v>
      </c>
      <c r="C550" s="357" t="s">
        <v>1229</v>
      </c>
      <c r="D550" s="357" t="s">
        <v>1741</v>
      </c>
      <c r="E550" s="357" t="s">
        <v>1469</v>
      </c>
      <c r="F550" s="357">
        <v>4321232</v>
      </c>
      <c r="G550" s="357" t="s">
        <v>832</v>
      </c>
      <c r="H550" s="357">
        <v>432123206</v>
      </c>
      <c r="I550" s="357" t="s">
        <v>2423</v>
      </c>
      <c r="J550" s="357">
        <v>9894454</v>
      </c>
      <c r="K550" s="357">
        <v>100</v>
      </c>
      <c r="L550" s="357" t="s">
        <v>1077</v>
      </c>
      <c r="M550" s="357" t="s">
        <v>1078</v>
      </c>
      <c r="N550" s="357" t="s">
        <v>5025</v>
      </c>
      <c r="O550" s="358">
        <v>1</v>
      </c>
      <c r="P550" s="357">
        <v>82</v>
      </c>
      <c r="Q550" s="357">
        <v>42099.6</v>
      </c>
      <c r="R550" s="357">
        <v>34490.619999999995</v>
      </c>
      <c r="S550" s="357">
        <f t="shared" si="18"/>
        <v>7608.9800000000032</v>
      </c>
      <c r="T550" s="359">
        <f t="shared" si="19"/>
        <v>0.18073758420507566</v>
      </c>
      <c r="U550" s="357"/>
    </row>
    <row r="551" spans="1:21" x14ac:dyDescent="0.25">
      <c r="A551" s="357" t="s">
        <v>483</v>
      </c>
      <c r="B551" s="357" t="s">
        <v>822</v>
      </c>
      <c r="C551" s="357" t="s">
        <v>1229</v>
      </c>
      <c r="D551" s="357" t="s">
        <v>1741</v>
      </c>
      <c r="E551" s="357" t="s">
        <v>1469</v>
      </c>
      <c r="F551" s="357">
        <v>4321232</v>
      </c>
      <c r="G551" s="357" t="s">
        <v>832</v>
      </c>
      <c r="H551" s="357">
        <v>432123206</v>
      </c>
      <c r="I551" s="357" t="s">
        <v>2424</v>
      </c>
      <c r="J551" s="357">
        <v>9894576</v>
      </c>
      <c r="K551" s="357">
        <v>100</v>
      </c>
      <c r="L551" s="357" t="s">
        <v>1077</v>
      </c>
      <c r="M551" s="357" t="s">
        <v>1078</v>
      </c>
      <c r="N551" s="357" t="s">
        <v>5025</v>
      </c>
      <c r="O551" s="358">
        <v>1</v>
      </c>
      <c r="P551" s="357">
        <v>140</v>
      </c>
      <c r="Q551" s="357">
        <v>50938.8</v>
      </c>
      <c r="R551" s="357">
        <v>45740.04</v>
      </c>
      <c r="S551" s="357">
        <f t="shared" si="18"/>
        <v>5198.760000000002</v>
      </c>
      <c r="T551" s="359">
        <f t="shared" si="19"/>
        <v>0.1020589413178167</v>
      </c>
      <c r="U551" s="357"/>
    </row>
    <row r="552" spans="1:21" x14ac:dyDescent="0.25">
      <c r="A552" s="357" t="s">
        <v>483</v>
      </c>
      <c r="B552" s="357" t="s">
        <v>822</v>
      </c>
      <c r="C552" s="357" t="s">
        <v>1229</v>
      </c>
      <c r="D552" s="357" t="s">
        <v>1741</v>
      </c>
      <c r="E552" s="357" t="s">
        <v>1469</v>
      </c>
      <c r="F552" s="357">
        <v>4321232</v>
      </c>
      <c r="G552" s="357" t="s">
        <v>832</v>
      </c>
      <c r="H552" s="357">
        <v>432123206</v>
      </c>
      <c r="I552" s="357" t="s">
        <v>2258</v>
      </c>
      <c r="J552" s="357">
        <v>9894712</v>
      </c>
      <c r="K552" s="357">
        <v>100</v>
      </c>
      <c r="L552" s="357" t="s">
        <v>1077</v>
      </c>
      <c r="M552" s="357" t="s">
        <v>1078</v>
      </c>
      <c r="N552" s="357" t="s">
        <v>5025</v>
      </c>
      <c r="O552" s="358">
        <v>1</v>
      </c>
      <c r="P552" s="357">
        <v>57</v>
      </c>
      <c r="Q552" s="357">
        <v>35628.400000000001</v>
      </c>
      <c r="R552" s="357">
        <v>26756.33</v>
      </c>
      <c r="S552" s="357">
        <f t="shared" si="18"/>
        <v>8872.07</v>
      </c>
      <c r="T552" s="359">
        <f t="shared" si="19"/>
        <v>0.2490167955900349</v>
      </c>
      <c r="U552" s="357"/>
    </row>
    <row r="553" spans="1:21" x14ac:dyDescent="0.25">
      <c r="A553" s="357" t="s">
        <v>483</v>
      </c>
      <c r="B553" s="357" t="s">
        <v>822</v>
      </c>
      <c r="C553" s="357" t="s">
        <v>1229</v>
      </c>
      <c r="D553" s="357" t="s">
        <v>1741</v>
      </c>
      <c r="E553" s="357" t="s">
        <v>1469</v>
      </c>
      <c r="F553" s="357">
        <v>4321232</v>
      </c>
      <c r="G553" s="357" t="s">
        <v>832</v>
      </c>
      <c r="H553" s="357">
        <v>432123206</v>
      </c>
      <c r="I553" s="357" t="s">
        <v>2425</v>
      </c>
      <c r="J553" s="357">
        <v>9894844</v>
      </c>
      <c r="K553" s="357">
        <v>100</v>
      </c>
      <c r="L553" s="357" t="s">
        <v>1077</v>
      </c>
      <c r="M553" s="357" t="s">
        <v>1078</v>
      </c>
      <c r="N553" s="357" t="s">
        <v>5025</v>
      </c>
      <c r="O553" s="358">
        <v>1</v>
      </c>
      <c r="P553" s="357">
        <v>93</v>
      </c>
      <c r="Q553" s="357">
        <v>60010.8</v>
      </c>
      <c r="R553" s="357">
        <v>56758.709999999992</v>
      </c>
      <c r="S553" s="357">
        <f t="shared" si="18"/>
        <v>3252.0900000000111</v>
      </c>
      <c r="T553" s="359">
        <f t="shared" si="19"/>
        <v>5.4191745485812737E-2</v>
      </c>
      <c r="U553" s="357"/>
    </row>
    <row r="554" spans="1:21" x14ac:dyDescent="0.25">
      <c r="A554" s="357" t="s">
        <v>483</v>
      </c>
      <c r="B554" s="357" t="s">
        <v>822</v>
      </c>
      <c r="C554" s="357" t="s">
        <v>1229</v>
      </c>
      <c r="D554" s="357" t="s">
        <v>1741</v>
      </c>
      <c r="E554" s="357" t="s">
        <v>1469</v>
      </c>
      <c r="F554" s="357">
        <v>4321232</v>
      </c>
      <c r="G554" s="357" t="s">
        <v>832</v>
      </c>
      <c r="H554" s="357">
        <v>432123206</v>
      </c>
      <c r="I554" s="357" t="s">
        <v>2426</v>
      </c>
      <c r="J554" s="357">
        <v>9894862</v>
      </c>
      <c r="K554" s="357">
        <v>100</v>
      </c>
      <c r="L554" s="357" t="s">
        <v>1077</v>
      </c>
      <c r="M554" s="357" t="s">
        <v>1078</v>
      </c>
      <c r="N554" s="357" t="s">
        <v>5025</v>
      </c>
      <c r="O554" s="358">
        <v>1</v>
      </c>
      <c r="P554" s="357">
        <v>28</v>
      </c>
      <c r="Q554" s="357">
        <v>28354</v>
      </c>
      <c r="R554" s="357">
        <v>22395.34</v>
      </c>
      <c r="S554" s="357">
        <f t="shared" si="18"/>
        <v>5958.66</v>
      </c>
      <c r="T554" s="359">
        <f t="shared" si="19"/>
        <v>0.21015235945545602</v>
      </c>
      <c r="U554" s="357"/>
    </row>
    <row r="555" spans="1:21" x14ac:dyDescent="0.25">
      <c r="A555" s="357" t="s">
        <v>483</v>
      </c>
      <c r="B555" s="357" t="s">
        <v>822</v>
      </c>
      <c r="C555" s="357" t="s">
        <v>1230</v>
      </c>
      <c r="D555" s="357" t="s">
        <v>1743</v>
      </c>
      <c r="E555" s="357" t="s">
        <v>841</v>
      </c>
      <c r="F555" s="357">
        <v>4322232</v>
      </c>
      <c r="G555" s="357" t="s">
        <v>841</v>
      </c>
      <c r="H555" s="357">
        <v>432223201</v>
      </c>
      <c r="I555" s="357" t="s">
        <v>5129</v>
      </c>
      <c r="J555" s="357">
        <v>15122962</v>
      </c>
      <c r="K555" s="357">
        <v>100</v>
      </c>
      <c r="L555" s="357" t="s">
        <v>1077</v>
      </c>
      <c r="M555" s="357" t="s">
        <v>1078</v>
      </c>
      <c r="N555" s="357" t="s">
        <v>5025</v>
      </c>
      <c r="O555" s="358">
        <v>1</v>
      </c>
      <c r="P555" s="357">
        <v>91</v>
      </c>
      <c r="Q555" s="357">
        <v>75681.600000000006</v>
      </c>
      <c r="R555" s="357">
        <v>39548.99</v>
      </c>
      <c r="S555" s="357">
        <f t="shared" si="18"/>
        <v>36132.610000000008</v>
      </c>
      <c r="T555" s="359">
        <f t="shared" si="19"/>
        <v>0.47742925625251059</v>
      </c>
      <c r="U555" s="357"/>
    </row>
    <row r="556" spans="1:21" x14ac:dyDescent="0.25">
      <c r="A556" s="357" t="s">
        <v>483</v>
      </c>
      <c r="B556" s="357" t="s">
        <v>822</v>
      </c>
      <c r="C556" s="357" t="s">
        <v>1229</v>
      </c>
      <c r="D556" s="357" t="s">
        <v>1741</v>
      </c>
      <c r="E556" s="357" t="s">
        <v>1469</v>
      </c>
      <c r="F556" s="357">
        <v>4321232</v>
      </c>
      <c r="G556" s="357" t="s">
        <v>832</v>
      </c>
      <c r="H556" s="357">
        <v>432123206</v>
      </c>
      <c r="I556" s="357" t="s">
        <v>2427</v>
      </c>
      <c r="J556" s="357">
        <v>9894864</v>
      </c>
      <c r="K556" s="357">
        <v>100</v>
      </c>
      <c r="L556" s="357" t="s">
        <v>1077</v>
      </c>
      <c r="M556" s="357" t="s">
        <v>1078</v>
      </c>
      <c r="N556" s="357" t="s">
        <v>5025</v>
      </c>
      <c r="O556" s="358">
        <v>1</v>
      </c>
      <c r="P556" s="357">
        <v>104</v>
      </c>
      <c r="Q556" s="357">
        <v>65454.8</v>
      </c>
      <c r="R556" s="357">
        <v>57517.440000000002</v>
      </c>
      <c r="S556" s="357">
        <f t="shared" si="18"/>
        <v>7937.3600000000006</v>
      </c>
      <c r="T556" s="359">
        <f t="shared" si="19"/>
        <v>0.12126475063708086</v>
      </c>
      <c r="U556" s="357"/>
    </row>
    <row r="557" spans="1:21" ht="30" x14ac:dyDescent="0.25">
      <c r="A557" s="357" t="s">
        <v>483</v>
      </c>
      <c r="B557" s="357" t="s">
        <v>822</v>
      </c>
      <c r="C557" s="357" t="s">
        <v>1234</v>
      </c>
      <c r="D557" s="357" t="s">
        <v>1748</v>
      </c>
      <c r="E557" s="357" t="s">
        <v>848</v>
      </c>
      <c r="F557" s="357">
        <v>4324333</v>
      </c>
      <c r="G557" s="357" t="s">
        <v>849</v>
      </c>
      <c r="H557" s="357">
        <v>432433302</v>
      </c>
      <c r="I557" s="357" t="s">
        <v>2428</v>
      </c>
      <c r="J557" s="357">
        <v>11662002</v>
      </c>
      <c r="K557" s="357">
        <v>100</v>
      </c>
      <c r="L557" s="357" t="s">
        <v>1077</v>
      </c>
      <c r="M557" s="357" t="s">
        <v>1078</v>
      </c>
      <c r="N557" s="357" t="s">
        <v>5025</v>
      </c>
      <c r="O557" s="358">
        <v>1</v>
      </c>
      <c r="P557" s="357">
        <v>108</v>
      </c>
      <c r="Q557" s="357">
        <v>36876.800000000003</v>
      </c>
      <c r="R557" s="357">
        <v>32933.360000000001</v>
      </c>
      <c r="S557" s="357">
        <f t="shared" si="18"/>
        <v>3943.4400000000023</v>
      </c>
      <c r="T557" s="359">
        <f t="shared" si="19"/>
        <v>0.10693552585907676</v>
      </c>
      <c r="U557" s="357"/>
    </row>
    <row r="558" spans="1:21" ht="30" x14ac:dyDescent="0.25">
      <c r="A558" s="357" t="s">
        <v>483</v>
      </c>
      <c r="B558" s="357" t="s">
        <v>822</v>
      </c>
      <c r="C558" s="357" t="s">
        <v>1234</v>
      </c>
      <c r="D558" s="357" t="s">
        <v>1748</v>
      </c>
      <c r="E558" s="357" t="s">
        <v>848</v>
      </c>
      <c r="F558" s="357">
        <v>4324333</v>
      </c>
      <c r="G558" s="357" t="s">
        <v>849</v>
      </c>
      <c r="H558" s="357">
        <v>432433302</v>
      </c>
      <c r="I558" s="357" t="s">
        <v>2429</v>
      </c>
      <c r="J558" s="357">
        <v>11662076</v>
      </c>
      <c r="K558" s="357">
        <v>100</v>
      </c>
      <c r="L558" s="357" t="s">
        <v>1077</v>
      </c>
      <c r="M558" s="357" t="s">
        <v>1078</v>
      </c>
      <c r="N558" s="357" t="s">
        <v>5025</v>
      </c>
      <c r="O558" s="358">
        <v>1</v>
      </c>
      <c r="P558" s="357">
        <v>109</v>
      </c>
      <c r="Q558" s="357">
        <v>44380</v>
      </c>
      <c r="R558" s="357">
        <v>35011.19</v>
      </c>
      <c r="S558" s="357">
        <f t="shared" si="18"/>
        <v>9368.8099999999977</v>
      </c>
      <c r="T558" s="359">
        <f t="shared" si="19"/>
        <v>0.21110432627309594</v>
      </c>
      <c r="U558" s="357"/>
    </row>
    <row r="559" spans="1:21" ht="30" x14ac:dyDescent="0.25">
      <c r="A559" s="357" t="s">
        <v>483</v>
      </c>
      <c r="B559" s="357" t="s">
        <v>822</v>
      </c>
      <c r="C559" s="357" t="s">
        <v>1234</v>
      </c>
      <c r="D559" s="357" t="s">
        <v>1748</v>
      </c>
      <c r="E559" s="357" t="s">
        <v>848</v>
      </c>
      <c r="F559" s="357">
        <v>4324333</v>
      </c>
      <c r="G559" s="357" t="s">
        <v>849</v>
      </c>
      <c r="H559" s="357">
        <v>432433302</v>
      </c>
      <c r="I559" s="357" t="s">
        <v>2430</v>
      </c>
      <c r="J559" s="357">
        <v>11662096</v>
      </c>
      <c r="K559" s="357">
        <v>100</v>
      </c>
      <c r="L559" s="357" t="s">
        <v>1077</v>
      </c>
      <c r="M559" s="357" t="s">
        <v>1078</v>
      </c>
      <c r="N559" s="357" t="s">
        <v>5025</v>
      </c>
      <c r="O559" s="358">
        <v>1</v>
      </c>
      <c r="P559" s="357">
        <v>95</v>
      </c>
      <c r="Q559" s="357">
        <v>46585.2</v>
      </c>
      <c r="R559" s="357">
        <v>28118.89</v>
      </c>
      <c r="S559" s="357">
        <f t="shared" si="18"/>
        <v>18466.309999999998</v>
      </c>
      <c r="T559" s="359">
        <f t="shared" si="19"/>
        <v>0.39639864162867172</v>
      </c>
      <c r="U559" s="357"/>
    </row>
    <row r="560" spans="1:21" ht="30" x14ac:dyDescent="0.25">
      <c r="A560" s="357" t="s">
        <v>483</v>
      </c>
      <c r="B560" s="357" t="s">
        <v>822</v>
      </c>
      <c r="C560" s="357" t="s">
        <v>1234</v>
      </c>
      <c r="D560" s="357" t="s">
        <v>1748</v>
      </c>
      <c r="E560" s="357" t="s">
        <v>848</v>
      </c>
      <c r="F560" s="357">
        <v>4324333</v>
      </c>
      <c r="G560" s="357" t="s">
        <v>849</v>
      </c>
      <c r="H560" s="357">
        <v>432433302</v>
      </c>
      <c r="I560" s="357" t="s">
        <v>2431</v>
      </c>
      <c r="J560" s="357">
        <v>11662174</v>
      </c>
      <c r="K560" s="357">
        <v>100</v>
      </c>
      <c r="L560" s="357" t="s">
        <v>1077</v>
      </c>
      <c r="M560" s="357" t="s">
        <v>1078</v>
      </c>
      <c r="N560" s="357" t="s">
        <v>5025</v>
      </c>
      <c r="O560" s="358">
        <v>1</v>
      </c>
      <c r="P560" s="357">
        <v>32</v>
      </c>
      <c r="Q560" s="357">
        <v>18394</v>
      </c>
      <c r="R560" s="357">
        <v>11988.43</v>
      </c>
      <c r="S560" s="357">
        <f t="shared" si="18"/>
        <v>6405.57</v>
      </c>
      <c r="T560" s="359">
        <f t="shared" si="19"/>
        <v>0.3482423616396651</v>
      </c>
      <c r="U560" s="357"/>
    </row>
    <row r="561" spans="1:21" ht="30" x14ac:dyDescent="0.25">
      <c r="A561" s="357" t="s">
        <v>483</v>
      </c>
      <c r="B561" s="357" t="s">
        <v>822</v>
      </c>
      <c r="C561" s="357" t="s">
        <v>1234</v>
      </c>
      <c r="D561" s="357" t="s">
        <v>1748</v>
      </c>
      <c r="E561" s="357" t="s">
        <v>848</v>
      </c>
      <c r="F561" s="357">
        <v>4324333</v>
      </c>
      <c r="G561" s="357" t="s">
        <v>849</v>
      </c>
      <c r="H561" s="357">
        <v>432433302</v>
      </c>
      <c r="I561" s="357" t="s">
        <v>2432</v>
      </c>
      <c r="J561" s="357">
        <v>11662192</v>
      </c>
      <c r="K561" s="357">
        <v>100</v>
      </c>
      <c r="L561" s="357" t="s">
        <v>1077</v>
      </c>
      <c r="M561" s="357" t="s">
        <v>1078</v>
      </c>
      <c r="N561" s="357" t="s">
        <v>5025</v>
      </c>
      <c r="O561" s="358">
        <v>1</v>
      </c>
      <c r="P561" s="357">
        <v>27</v>
      </c>
      <c r="Q561" s="357">
        <v>12707.199999999999</v>
      </c>
      <c r="R561" s="357">
        <v>8563.85</v>
      </c>
      <c r="S561" s="357">
        <f t="shared" si="18"/>
        <v>4143.3499999999985</v>
      </c>
      <c r="T561" s="359">
        <f t="shared" si="19"/>
        <v>0.32606317678166702</v>
      </c>
      <c r="U561" s="357"/>
    </row>
    <row r="562" spans="1:21" x14ac:dyDescent="0.25">
      <c r="A562" s="357" t="s">
        <v>483</v>
      </c>
      <c r="B562" s="357" t="s">
        <v>822</v>
      </c>
      <c r="C562" s="357" t="s">
        <v>1234</v>
      </c>
      <c r="D562" s="357" t="s">
        <v>1748</v>
      </c>
      <c r="E562" s="357" t="s">
        <v>848</v>
      </c>
      <c r="F562" s="357">
        <v>4324333</v>
      </c>
      <c r="G562" s="357" t="s">
        <v>848</v>
      </c>
      <c r="H562" s="357">
        <v>432433301</v>
      </c>
      <c r="I562" s="357" t="s">
        <v>2433</v>
      </c>
      <c r="J562" s="357">
        <v>11663674</v>
      </c>
      <c r="K562" s="357">
        <v>100</v>
      </c>
      <c r="L562" s="357" t="s">
        <v>1077</v>
      </c>
      <c r="M562" s="357" t="s">
        <v>1078</v>
      </c>
      <c r="N562" s="357" t="s">
        <v>5025</v>
      </c>
      <c r="O562" s="358">
        <v>1</v>
      </c>
      <c r="P562" s="357">
        <v>29</v>
      </c>
      <c r="Q562" s="357">
        <v>12971.6</v>
      </c>
      <c r="R562" s="357">
        <v>10770.18</v>
      </c>
      <c r="S562" s="357">
        <f t="shared" si="18"/>
        <v>2201.42</v>
      </c>
      <c r="T562" s="359">
        <f t="shared" si="19"/>
        <v>0.16971075272132968</v>
      </c>
      <c r="U562" s="357"/>
    </row>
    <row r="563" spans="1:21" x14ac:dyDescent="0.25">
      <c r="A563" s="357" t="s">
        <v>483</v>
      </c>
      <c r="B563" s="357" t="s">
        <v>822</v>
      </c>
      <c r="C563" s="357" t="s">
        <v>1247</v>
      </c>
      <c r="D563" s="357" t="s">
        <v>1753</v>
      </c>
      <c r="E563" s="357" t="s">
        <v>1514</v>
      </c>
      <c r="F563" s="357">
        <v>4421132</v>
      </c>
      <c r="G563" s="357" t="s">
        <v>1248</v>
      </c>
      <c r="H563" s="357">
        <v>442113202</v>
      </c>
      <c r="I563" s="357" t="s">
        <v>2434</v>
      </c>
      <c r="J563" s="357">
        <v>11663766</v>
      </c>
      <c r="K563" s="357">
        <v>100</v>
      </c>
      <c r="L563" s="357" t="s">
        <v>1077</v>
      </c>
      <c r="M563" s="357" t="s">
        <v>1078</v>
      </c>
      <c r="N563" s="357" t="s">
        <v>5025</v>
      </c>
      <c r="O563" s="358">
        <v>1</v>
      </c>
      <c r="P563" s="357">
        <v>64</v>
      </c>
      <c r="Q563" s="357">
        <v>55262.400000000001</v>
      </c>
      <c r="R563" s="357">
        <v>44238.44</v>
      </c>
      <c r="S563" s="357">
        <f t="shared" si="18"/>
        <v>11023.96</v>
      </c>
      <c r="T563" s="359">
        <f t="shared" si="19"/>
        <v>0.1994839167318104</v>
      </c>
      <c r="U563" s="357"/>
    </row>
    <row r="564" spans="1:21" x14ac:dyDescent="0.25">
      <c r="A564" s="357" t="s">
        <v>483</v>
      </c>
      <c r="B564" s="357" t="s">
        <v>822</v>
      </c>
      <c r="C564" s="357" t="s">
        <v>1234</v>
      </c>
      <c r="D564" s="357" t="s">
        <v>1746</v>
      </c>
      <c r="E564" s="357" t="s">
        <v>862</v>
      </c>
      <c r="F564" s="357">
        <v>4324115</v>
      </c>
      <c r="G564" s="357" t="s">
        <v>862</v>
      </c>
      <c r="H564" s="357">
        <v>432411501</v>
      </c>
      <c r="I564" s="357" t="s">
        <v>2435</v>
      </c>
      <c r="J564" s="357">
        <v>11663804</v>
      </c>
      <c r="K564" s="357">
        <v>100</v>
      </c>
      <c r="L564" s="357" t="s">
        <v>1077</v>
      </c>
      <c r="M564" s="357" t="s">
        <v>1078</v>
      </c>
      <c r="N564" s="357" t="s">
        <v>5025</v>
      </c>
      <c r="O564" s="358">
        <v>1</v>
      </c>
      <c r="P564" s="357">
        <v>77</v>
      </c>
      <c r="Q564" s="357">
        <v>29064.800000000003</v>
      </c>
      <c r="R564" s="357">
        <v>23133.93</v>
      </c>
      <c r="S564" s="357">
        <f t="shared" si="18"/>
        <v>5930.8700000000026</v>
      </c>
      <c r="T564" s="359">
        <f t="shared" si="19"/>
        <v>0.20405679722550996</v>
      </c>
      <c r="U564" s="357"/>
    </row>
    <row r="565" spans="1:21" x14ac:dyDescent="0.25">
      <c r="A565" s="357" t="s">
        <v>483</v>
      </c>
      <c r="B565" s="357" t="s">
        <v>822</v>
      </c>
      <c r="C565" s="357" t="s">
        <v>1234</v>
      </c>
      <c r="D565" s="357" t="s">
        <v>1748</v>
      </c>
      <c r="E565" s="357" t="s">
        <v>848</v>
      </c>
      <c r="F565" s="357">
        <v>4324333</v>
      </c>
      <c r="G565" s="357" t="s">
        <v>848</v>
      </c>
      <c r="H565" s="357">
        <v>432433301</v>
      </c>
      <c r="I565" s="357" t="s">
        <v>2436</v>
      </c>
      <c r="J565" s="357">
        <v>11663860</v>
      </c>
      <c r="K565" s="357">
        <v>100</v>
      </c>
      <c r="L565" s="357" t="s">
        <v>1077</v>
      </c>
      <c r="M565" s="357" t="s">
        <v>1078</v>
      </c>
      <c r="N565" s="357" t="s">
        <v>5025</v>
      </c>
      <c r="O565" s="358">
        <v>1</v>
      </c>
      <c r="P565" s="357">
        <v>43</v>
      </c>
      <c r="Q565" s="357">
        <v>7554.7999999999993</v>
      </c>
      <c r="R565" s="357">
        <v>4908.05</v>
      </c>
      <c r="S565" s="357">
        <f t="shared" si="18"/>
        <v>2646.7499999999991</v>
      </c>
      <c r="T565" s="359">
        <f t="shared" si="19"/>
        <v>0.35034018107693116</v>
      </c>
      <c r="U565" s="357"/>
    </row>
    <row r="566" spans="1:21" x14ac:dyDescent="0.25">
      <c r="A566" s="357" t="s">
        <v>483</v>
      </c>
      <c r="B566" s="357" t="s">
        <v>822</v>
      </c>
      <c r="C566" s="357" t="s">
        <v>1234</v>
      </c>
      <c r="D566" s="357" t="s">
        <v>1748</v>
      </c>
      <c r="E566" s="357" t="s">
        <v>848</v>
      </c>
      <c r="F566" s="357">
        <v>4324333</v>
      </c>
      <c r="G566" s="357" t="s">
        <v>848</v>
      </c>
      <c r="H566" s="357">
        <v>432433301</v>
      </c>
      <c r="I566" s="357" t="s">
        <v>2437</v>
      </c>
      <c r="J566" s="357">
        <v>11663874</v>
      </c>
      <c r="K566" s="357">
        <v>100</v>
      </c>
      <c r="L566" s="357" t="s">
        <v>1077</v>
      </c>
      <c r="M566" s="357" t="s">
        <v>1078</v>
      </c>
      <c r="N566" s="357" t="s">
        <v>5025</v>
      </c>
      <c r="O566" s="358">
        <v>1</v>
      </c>
      <c r="P566" s="357">
        <v>17</v>
      </c>
      <c r="Q566" s="357">
        <v>12114</v>
      </c>
      <c r="R566" s="357">
        <v>8983.43</v>
      </c>
      <c r="S566" s="357">
        <f t="shared" si="18"/>
        <v>3130.5699999999997</v>
      </c>
      <c r="T566" s="359">
        <f t="shared" si="19"/>
        <v>0.25842578834406471</v>
      </c>
      <c r="U566" s="357"/>
    </row>
    <row r="567" spans="1:21" x14ac:dyDescent="0.25">
      <c r="A567" s="357" t="s">
        <v>483</v>
      </c>
      <c r="B567" s="357" t="s">
        <v>822</v>
      </c>
      <c r="C567" s="357" t="s">
        <v>1234</v>
      </c>
      <c r="D567" s="357" t="s">
        <v>1748</v>
      </c>
      <c r="E567" s="357" t="s">
        <v>1495</v>
      </c>
      <c r="F567" s="357">
        <v>4324331</v>
      </c>
      <c r="G567" s="357" t="s">
        <v>845</v>
      </c>
      <c r="H567" s="357">
        <v>432433102</v>
      </c>
      <c r="I567" s="357" t="s">
        <v>2438</v>
      </c>
      <c r="J567" s="357">
        <v>11663920</v>
      </c>
      <c r="K567" s="357">
        <v>100</v>
      </c>
      <c r="L567" s="357" t="s">
        <v>1077</v>
      </c>
      <c r="M567" s="357" t="s">
        <v>1078</v>
      </c>
      <c r="N567" s="357" t="s">
        <v>5025</v>
      </c>
      <c r="O567" s="358">
        <v>1</v>
      </c>
      <c r="P567" s="357">
        <v>54</v>
      </c>
      <c r="Q567" s="357">
        <v>22336.400000000001</v>
      </c>
      <c r="R567" s="357">
        <v>20703.29</v>
      </c>
      <c r="S567" s="357">
        <f t="shared" si="18"/>
        <v>1633.1100000000006</v>
      </c>
      <c r="T567" s="359">
        <f t="shared" si="19"/>
        <v>7.3114288784226669E-2</v>
      </c>
      <c r="U567" s="357"/>
    </row>
    <row r="568" spans="1:21" x14ac:dyDescent="0.25">
      <c r="A568" s="357" t="s">
        <v>483</v>
      </c>
      <c r="B568" s="357" t="s">
        <v>822</v>
      </c>
      <c r="C568" s="357" t="s">
        <v>1234</v>
      </c>
      <c r="D568" s="357" t="s">
        <v>1748</v>
      </c>
      <c r="E568" s="357" t="s">
        <v>1495</v>
      </c>
      <c r="F568" s="357">
        <v>4324331</v>
      </c>
      <c r="G568" s="357" t="s">
        <v>845</v>
      </c>
      <c r="H568" s="357">
        <v>432433102</v>
      </c>
      <c r="I568" s="357" t="s">
        <v>2439</v>
      </c>
      <c r="J568" s="357">
        <v>11663982</v>
      </c>
      <c r="K568" s="357">
        <v>100</v>
      </c>
      <c r="L568" s="357" t="s">
        <v>1077</v>
      </c>
      <c r="M568" s="357" t="s">
        <v>1078</v>
      </c>
      <c r="N568" s="357" t="s">
        <v>5025</v>
      </c>
      <c r="O568" s="358">
        <v>1</v>
      </c>
      <c r="P568" s="357">
        <v>27</v>
      </c>
      <c r="Q568" s="357">
        <v>6459.2</v>
      </c>
      <c r="R568" s="357">
        <v>4640.5</v>
      </c>
      <c r="S568" s="357">
        <f t="shared" si="18"/>
        <v>1818.6999999999998</v>
      </c>
      <c r="T568" s="359">
        <f t="shared" si="19"/>
        <v>0.28156737676492444</v>
      </c>
      <c r="U568" s="357"/>
    </row>
    <row r="569" spans="1:21" ht="30" x14ac:dyDescent="0.25">
      <c r="A569" s="357" t="s">
        <v>483</v>
      </c>
      <c r="B569" s="357" t="s">
        <v>822</v>
      </c>
      <c r="C569" s="357" t="s">
        <v>1234</v>
      </c>
      <c r="D569" s="357" t="s">
        <v>1748</v>
      </c>
      <c r="E569" s="357" t="s">
        <v>848</v>
      </c>
      <c r="F569" s="357">
        <v>4324333</v>
      </c>
      <c r="G569" s="357" t="s">
        <v>849</v>
      </c>
      <c r="H569" s="357">
        <v>432433302</v>
      </c>
      <c r="I569" s="357" t="s">
        <v>2440</v>
      </c>
      <c r="J569" s="357">
        <v>2379433</v>
      </c>
      <c r="K569" s="357">
        <v>100</v>
      </c>
      <c r="L569" s="357" t="s">
        <v>1077</v>
      </c>
      <c r="M569" s="357" t="s">
        <v>1078</v>
      </c>
      <c r="N569" s="357" t="s">
        <v>5025</v>
      </c>
      <c r="O569" s="358">
        <v>1</v>
      </c>
      <c r="P569" s="357">
        <v>109</v>
      </c>
      <c r="Q569" s="357">
        <v>46374.8</v>
      </c>
      <c r="R569" s="357">
        <v>36310.42</v>
      </c>
      <c r="S569" s="357">
        <f t="shared" si="18"/>
        <v>10064.380000000005</v>
      </c>
      <c r="T569" s="359">
        <f t="shared" si="19"/>
        <v>0.2170226071055833</v>
      </c>
      <c r="U569" s="357"/>
    </row>
    <row r="570" spans="1:21" x14ac:dyDescent="0.25">
      <c r="A570" s="357" t="s">
        <v>483</v>
      </c>
      <c r="B570" s="357" t="s">
        <v>822</v>
      </c>
      <c r="C570" s="357" t="s">
        <v>1234</v>
      </c>
      <c r="D570" s="357" t="s">
        <v>1748</v>
      </c>
      <c r="E570" s="357" t="s">
        <v>848</v>
      </c>
      <c r="F570" s="357">
        <v>4324333</v>
      </c>
      <c r="G570" s="357" t="s">
        <v>1113</v>
      </c>
      <c r="H570" s="357">
        <v>432433304</v>
      </c>
      <c r="I570" s="357" t="s">
        <v>2441</v>
      </c>
      <c r="J570" s="357">
        <v>2489688</v>
      </c>
      <c r="K570" s="357">
        <v>100</v>
      </c>
      <c r="L570" s="357" t="s">
        <v>1077</v>
      </c>
      <c r="M570" s="357" t="s">
        <v>1078</v>
      </c>
      <c r="N570" s="357" t="s">
        <v>5025</v>
      </c>
      <c r="O570" s="358">
        <v>1</v>
      </c>
      <c r="P570" s="357">
        <v>34</v>
      </c>
      <c r="Q570" s="357">
        <v>15842</v>
      </c>
      <c r="R570" s="357">
        <v>10756.23</v>
      </c>
      <c r="S570" s="357">
        <f t="shared" si="18"/>
        <v>5085.7700000000004</v>
      </c>
      <c r="T570" s="359">
        <f t="shared" si="19"/>
        <v>0.32103080419139002</v>
      </c>
      <c r="U570" s="357"/>
    </row>
    <row r="571" spans="1:21" x14ac:dyDescent="0.25">
      <c r="A571" s="357" t="s">
        <v>483</v>
      </c>
      <c r="B571" s="357" t="s">
        <v>822</v>
      </c>
      <c r="C571" s="357" t="s">
        <v>1234</v>
      </c>
      <c r="D571" s="357" t="s">
        <v>1748</v>
      </c>
      <c r="E571" s="357" t="s">
        <v>1495</v>
      </c>
      <c r="F571" s="357">
        <v>4324331</v>
      </c>
      <c r="G571" s="357" t="s">
        <v>1236</v>
      </c>
      <c r="H571" s="357">
        <v>432433101</v>
      </c>
      <c r="I571" s="357" t="s">
        <v>2442</v>
      </c>
      <c r="J571" s="357">
        <v>2489814</v>
      </c>
      <c r="K571" s="357">
        <v>100</v>
      </c>
      <c r="L571" s="357" t="s">
        <v>1077</v>
      </c>
      <c r="M571" s="357" t="s">
        <v>1078</v>
      </c>
      <c r="N571" s="357" t="s">
        <v>5025</v>
      </c>
      <c r="O571" s="358">
        <v>1</v>
      </c>
      <c r="P571" s="357">
        <v>45</v>
      </c>
      <c r="Q571" s="357">
        <v>18224.8</v>
      </c>
      <c r="R571" s="357">
        <v>12830.009999999998</v>
      </c>
      <c r="S571" s="357">
        <f t="shared" si="18"/>
        <v>5394.7900000000009</v>
      </c>
      <c r="T571" s="359">
        <f t="shared" si="19"/>
        <v>0.29601367367543135</v>
      </c>
      <c r="U571" s="357"/>
    </row>
    <row r="572" spans="1:21" x14ac:dyDescent="0.25">
      <c r="A572" s="357" t="s">
        <v>483</v>
      </c>
      <c r="B572" s="357" t="s">
        <v>822</v>
      </c>
      <c r="C572" s="357" t="s">
        <v>1234</v>
      </c>
      <c r="D572" s="357" t="s">
        <v>1748</v>
      </c>
      <c r="E572" s="357" t="s">
        <v>1495</v>
      </c>
      <c r="F572" s="357">
        <v>4324331</v>
      </c>
      <c r="G572" s="357" t="s">
        <v>1236</v>
      </c>
      <c r="H572" s="357">
        <v>432433101</v>
      </c>
      <c r="I572" s="357" t="s">
        <v>2443</v>
      </c>
      <c r="J572" s="357">
        <v>2489832</v>
      </c>
      <c r="K572" s="357">
        <v>100</v>
      </c>
      <c r="L572" s="357" t="s">
        <v>1077</v>
      </c>
      <c r="M572" s="357" t="s">
        <v>1078</v>
      </c>
      <c r="N572" s="357" t="s">
        <v>5025</v>
      </c>
      <c r="O572" s="358">
        <v>1</v>
      </c>
      <c r="P572" s="357">
        <v>39</v>
      </c>
      <c r="Q572" s="357">
        <v>15691.199999999999</v>
      </c>
      <c r="R572" s="357">
        <v>10572.07</v>
      </c>
      <c r="S572" s="357">
        <f t="shared" si="18"/>
        <v>5119.1299999999992</v>
      </c>
      <c r="T572" s="359">
        <f t="shared" si="19"/>
        <v>0.32624209748139082</v>
      </c>
      <c r="U572" s="357"/>
    </row>
    <row r="573" spans="1:21" x14ac:dyDescent="0.25">
      <c r="A573" s="357" t="s">
        <v>483</v>
      </c>
      <c r="B573" s="357" t="s">
        <v>822</v>
      </c>
      <c r="C573" s="357" t="s">
        <v>1234</v>
      </c>
      <c r="D573" s="357" t="s">
        <v>1748</v>
      </c>
      <c r="E573" s="357" t="s">
        <v>1852</v>
      </c>
      <c r="F573" s="357">
        <v>4324342</v>
      </c>
      <c r="G573" s="357" t="s">
        <v>847</v>
      </c>
      <c r="H573" s="357">
        <v>432434201</v>
      </c>
      <c r="I573" s="357" t="s">
        <v>2444</v>
      </c>
      <c r="J573" s="357">
        <v>11662262</v>
      </c>
      <c r="K573" s="357">
        <v>100</v>
      </c>
      <c r="L573" s="357" t="s">
        <v>1077</v>
      </c>
      <c r="M573" s="357" t="s">
        <v>1078</v>
      </c>
      <c r="N573" s="357" t="s">
        <v>5025</v>
      </c>
      <c r="O573" s="358">
        <v>1</v>
      </c>
      <c r="P573" s="357">
        <v>43</v>
      </c>
      <c r="Q573" s="357">
        <v>18287.199999999997</v>
      </c>
      <c r="R573" s="357">
        <v>15779.34</v>
      </c>
      <c r="S573" s="357">
        <f t="shared" si="18"/>
        <v>2507.8599999999969</v>
      </c>
      <c r="T573" s="359">
        <f t="shared" si="19"/>
        <v>0.13713745133207914</v>
      </c>
      <c r="U573" s="357"/>
    </row>
    <row r="574" spans="1:21" x14ac:dyDescent="0.25">
      <c r="A574" s="357" t="s">
        <v>483</v>
      </c>
      <c r="B574" s="357" t="s">
        <v>822</v>
      </c>
      <c r="C574" s="357" t="s">
        <v>1234</v>
      </c>
      <c r="D574" s="357" t="s">
        <v>1748</v>
      </c>
      <c r="E574" s="357" t="s">
        <v>1852</v>
      </c>
      <c r="F574" s="357">
        <v>4324342</v>
      </c>
      <c r="G574" s="357" t="s">
        <v>847</v>
      </c>
      <c r="H574" s="357">
        <v>432434201</v>
      </c>
      <c r="I574" s="357" t="s">
        <v>2445</v>
      </c>
      <c r="J574" s="357">
        <v>11662276</v>
      </c>
      <c r="K574" s="357">
        <v>100</v>
      </c>
      <c r="L574" s="357" t="s">
        <v>1077</v>
      </c>
      <c r="M574" s="357" t="s">
        <v>1078</v>
      </c>
      <c r="N574" s="357" t="s">
        <v>5025</v>
      </c>
      <c r="O574" s="358">
        <v>1</v>
      </c>
      <c r="P574" s="357">
        <v>127</v>
      </c>
      <c r="Q574" s="357">
        <v>71872</v>
      </c>
      <c r="R574" s="357">
        <v>57202.100000000006</v>
      </c>
      <c r="S574" s="357">
        <f t="shared" si="18"/>
        <v>14669.899999999994</v>
      </c>
      <c r="T574" s="359">
        <f t="shared" si="19"/>
        <v>0.20411147595725726</v>
      </c>
      <c r="U574" s="357"/>
    </row>
    <row r="575" spans="1:21" x14ac:dyDescent="0.25">
      <c r="A575" s="357" t="s">
        <v>483</v>
      </c>
      <c r="B575" s="357" t="s">
        <v>822</v>
      </c>
      <c r="C575" s="357" t="s">
        <v>1234</v>
      </c>
      <c r="D575" s="357" t="s">
        <v>1748</v>
      </c>
      <c r="E575" s="357" t="s">
        <v>1852</v>
      </c>
      <c r="F575" s="357">
        <v>4324342</v>
      </c>
      <c r="G575" s="357" t="s">
        <v>847</v>
      </c>
      <c r="H575" s="357">
        <v>432434201</v>
      </c>
      <c r="I575" s="357" t="s">
        <v>2446</v>
      </c>
      <c r="J575" s="357">
        <v>11662294</v>
      </c>
      <c r="K575" s="357">
        <v>100</v>
      </c>
      <c r="L575" s="357" t="s">
        <v>1077</v>
      </c>
      <c r="M575" s="357" t="s">
        <v>1078</v>
      </c>
      <c r="N575" s="357" t="s">
        <v>5025</v>
      </c>
      <c r="O575" s="358">
        <v>1</v>
      </c>
      <c r="P575" s="357">
        <v>42</v>
      </c>
      <c r="Q575" s="357">
        <v>22111.200000000001</v>
      </c>
      <c r="R575" s="357">
        <v>19966.52</v>
      </c>
      <c r="S575" s="357">
        <f t="shared" si="18"/>
        <v>2144.6800000000003</v>
      </c>
      <c r="T575" s="359">
        <f t="shared" si="19"/>
        <v>9.6995187959043397E-2</v>
      </c>
      <c r="U575" s="357"/>
    </row>
    <row r="576" spans="1:21" x14ac:dyDescent="0.25">
      <c r="A576" s="357" t="s">
        <v>483</v>
      </c>
      <c r="B576" s="357" t="s">
        <v>822</v>
      </c>
      <c r="C576" s="357" t="s">
        <v>1229</v>
      </c>
      <c r="D576" s="357" t="s">
        <v>1741</v>
      </c>
      <c r="E576" s="357" t="s">
        <v>1469</v>
      </c>
      <c r="F576" s="357">
        <v>4321232</v>
      </c>
      <c r="G576" s="357" t="s">
        <v>832</v>
      </c>
      <c r="H576" s="357">
        <v>432123206</v>
      </c>
      <c r="I576" s="357" t="s">
        <v>2447</v>
      </c>
      <c r="J576" s="357">
        <v>11662316</v>
      </c>
      <c r="K576" s="357">
        <v>100</v>
      </c>
      <c r="L576" s="357" t="s">
        <v>1077</v>
      </c>
      <c r="M576" s="357" t="s">
        <v>1078</v>
      </c>
      <c r="N576" s="357" t="s">
        <v>5025</v>
      </c>
      <c r="O576" s="358">
        <v>1</v>
      </c>
      <c r="P576" s="357">
        <v>73</v>
      </c>
      <c r="Q576" s="357">
        <v>34872</v>
      </c>
      <c r="R576" s="357">
        <v>25957.14</v>
      </c>
      <c r="S576" s="357">
        <f t="shared" si="18"/>
        <v>8914.86</v>
      </c>
      <c r="T576" s="359">
        <f t="shared" si="19"/>
        <v>0.25564521679284241</v>
      </c>
      <c r="U576" s="357"/>
    </row>
    <row r="577" spans="1:21" x14ac:dyDescent="0.25">
      <c r="A577" s="357" t="s">
        <v>483</v>
      </c>
      <c r="B577" s="357" t="s">
        <v>822</v>
      </c>
      <c r="C577" s="357" t="s">
        <v>1234</v>
      </c>
      <c r="D577" s="357" t="s">
        <v>1748</v>
      </c>
      <c r="E577" s="357" t="s">
        <v>1852</v>
      </c>
      <c r="F577" s="357">
        <v>4324342</v>
      </c>
      <c r="G577" s="357" t="s">
        <v>847</v>
      </c>
      <c r="H577" s="357">
        <v>432434201</v>
      </c>
      <c r="I577" s="357" t="s">
        <v>2448</v>
      </c>
      <c r="J577" s="357">
        <v>11662356</v>
      </c>
      <c r="K577" s="357">
        <v>100</v>
      </c>
      <c r="L577" s="357" t="s">
        <v>1077</v>
      </c>
      <c r="M577" s="357" t="s">
        <v>1078</v>
      </c>
      <c r="N577" s="357" t="s">
        <v>5025</v>
      </c>
      <c r="O577" s="358">
        <v>1</v>
      </c>
      <c r="P577" s="357">
        <v>72</v>
      </c>
      <c r="Q577" s="357">
        <v>35088.800000000003</v>
      </c>
      <c r="R577" s="357">
        <v>24502.34</v>
      </c>
      <c r="S577" s="357">
        <f t="shared" si="18"/>
        <v>10586.460000000003</v>
      </c>
      <c r="T577" s="359">
        <f t="shared" si="19"/>
        <v>0.30170481749162131</v>
      </c>
      <c r="U577" s="357"/>
    </row>
    <row r="578" spans="1:21" x14ac:dyDescent="0.25">
      <c r="A578" s="357" t="s">
        <v>483</v>
      </c>
      <c r="B578" s="357" t="s">
        <v>822</v>
      </c>
      <c r="C578" s="357" t="s">
        <v>1234</v>
      </c>
      <c r="D578" s="357" t="s">
        <v>1748</v>
      </c>
      <c r="E578" s="357" t="s">
        <v>1852</v>
      </c>
      <c r="F578" s="357">
        <v>4324342</v>
      </c>
      <c r="G578" s="357" t="s">
        <v>847</v>
      </c>
      <c r="H578" s="357">
        <v>432434201</v>
      </c>
      <c r="I578" s="357" t="s">
        <v>2449</v>
      </c>
      <c r="J578" s="357">
        <v>11662388</v>
      </c>
      <c r="K578" s="357">
        <v>100</v>
      </c>
      <c r="L578" s="357" t="s">
        <v>1077</v>
      </c>
      <c r="M578" s="357" t="s">
        <v>1078</v>
      </c>
      <c r="N578" s="357" t="s">
        <v>5025</v>
      </c>
      <c r="O578" s="358">
        <v>1</v>
      </c>
      <c r="P578" s="357">
        <v>113</v>
      </c>
      <c r="Q578" s="357">
        <v>68706</v>
      </c>
      <c r="R578" s="357">
        <v>50776.569999999992</v>
      </c>
      <c r="S578" s="357">
        <f t="shared" si="18"/>
        <v>17929.430000000008</v>
      </c>
      <c r="T578" s="359">
        <f t="shared" si="19"/>
        <v>0.26095872267342018</v>
      </c>
      <c r="U578" s="357"/>
    </row>
    <row r="579" spans="1:21" x14ac:dyDescent="0.25">
      <c r="A579" s="357" t="s">
        <v>483</v>
      </c>
      <c r="B579" s="357" t="s">
        <v>822</v>
      </c>
      <c r="C579" s="357" t="s">
        <v>1234</v>
      </c>
      <c r="D579" s="357" t="s">
        <v>1748</v>
      </c>
      <c r="E579" s="357" t="s">
        <v>1852</v>
      </c>
      <c r="F579" s="357">
        <v>4324342</v>
      </c>
      <c r="G579" s="357" t="s">
        <v>847</v>
      </c>
      <c r="H579" s="357">
        <v>432434201</v>
      </c>
      <c r="I579" s="357" t="s">
        <v>2450</v>
      </c>
      <c r="J579" s="357">
        <v>11662512</v>
      </c>
      <c r="K579" s="357">
        <v>100</v>
      </c>
      <c r="L579" s="357" t="s">
        <v>1077</v>
      </c>
      <c r="M579" s="357" t="s">
        <v>1078</v>
      </c>
      <c r="N579" s="357" t="s">
        <v>5025</v>
      </c>
      <c r="O579" s="358">
        <v>1</v>
      </c>
      <c r="P579" s="357">
        <v>75</v>
      </c>
      <c r="Q579" s="357">
        <v>39334</v>
      </c>
      <c r="R579" s="357">
        <v>27979.239999999998</v>
      </c>
      <c r="S579" s="357">
        <f t="shared" si="18"/>
        <v>11354.760000000002</v>
      </c>
      <c r="T579" s="359">
        <f t="shared" si="19"/>
        <v>0.28867544617887836</v>
      </c>
      <c r="U579" s="357"/>
    </row>
    <row r="580" spans="1:21" x14ac:dyDescent="0.25">
      <c r="A580" s="357" t="s">
        <v>483</v>
      </c>
      <c r="B580" s="357" t="s">
        <v>822</v>
      </c>
      <c r="C580" s="357" t="s">
        <v>1234</v>
      </c>
      <c r="D580" s="357" t="s">
        <v>1748</v>
      </c>
      <c r="E580" s="357" t="s">
        <v>1852</v>
      </c>
      <c r="F580" s="357">
        <v>4324342</v>
      </c>
      <c r="G580" s="357" t="s">
        <v>1237</v>
      </c>
      <c r="H580" s="357">
        <v>432434202</v>
      </c>
      <c r="I580" s="357" t="s">
        <v>2451</v>
      </c>
      <c r="J580" s="357">
        <v>11662520</v>
      </c>
      <c r="K580" s="357">
        <v>100</v>
      </c>
      <c r="L580" s="357" t="s">
        <v>1077</v>
      </c>
      <c r="M580" s="357" t="s">
        <v>1078</v>
      </c>
      <c r="N580" s="357" t="s">
        <v>5025</v>
      </c>
      <c r="O580" s="358">
        <v>1</v>
      </c>
      <c r="P580" s="357">
        <v>11</v>
      </c>
      <c r="Q580" s="357">
        <v>7450.7999999999993</v>
      </c>
      <c r="R580" s="357">
        <v>5121.9400000000005</v>
      </c>
      <c r="S580" s="357">
        <f t="shared" si="18"/>
        <v>2328.8599999999988</v>
      </c>
      <c r="T580" s="359">
        <f t="shared" si="19"/>
        <v>0.31256509368121532</v>
      </c>
      <c r="U580" s="357"/>
    </row>
    <row r="581" spans="1:21" x14ac:dyDescent="0.25">
      <c r="A581" s="357" t="s">
        <v>483</v>
      </c>
      <c r="B581" s="357" t="s">
        <v>822</v>
      </c>
      <c r="C581" s="357" t="s">
        <v>1234</v>
      </c>
      <c r="D581" s="357" t="s">
        <v>1748</v>
      </c>
      <c r="E581" s="357" t="s">
        <v>1852</v>
      </c>
      <c r="F581" s="357">
        <v>4324342</v>
      </c>
      <c r="G581" s="357" t="s">
        <v>1237</v>
      </c>
      <c r="H581" s="357">
        <v>432434202</v>
      </c>
      <c r="I581" s="357" t="s">
        <v>2452</v>
      </c>
      <c r="J581" s="357">
        <v>11662676</v>
      </c>
      <c r="K581" s="357">
        <v>100</v>
      </c>
      <c r="L581" s="357" t="s">
        <v>1077</v>
      </c>
      <c r="M581" s="357" t="s">
        <v>1078</v>
      </c>
      <c r="N581" s="357" t="s">
        <v>5025</v>
      </c>
      <c r="O581" s="358">
        <v>1</v>
      </c>
      <c r="P581" s="357">
        <v>49</v>
      </c>
      <c r="Q581" s="357">
        <v>30519.199999999997</v>
      </c>
      <c r="R581" s="357">
        <v>18546.269999999997</v>
      </c>
      <c r="S581" s="357">
        <f t="shared" si="18"/>
        <v>11972.93</v>
      </c>
      <c r="T581" s="359">
        <f t="shared" si="19"/>
        <v>0.39230812078953581</v>
      </c>
      <c r="U581" s="357"/>
    </row>
    <row r="582" spans="1:21" x14ac:dyDescent="0.25">
      <c r="A582" s="357" t="s">
        <v>483</v>
      </c>
      <c r="B582" s="357" t="s">
        <v>822</v>
      </c>
      <c r="C582" s="357" t="s">
        <v>1234</v>
      </c>
      <c r="D582" s="357" t="s">
        <v>1748</v>
      </c>
      <c r="E582" s="357" t="s">
        <v>1852</v>
      </c>
      <c r="F582" s="357">
        <v>4324342</v>
      </c>
      <c r="G582" s="357" t="s">
        <v>1237</v>
      </c>
      <c r="H582" s="357">
        <v>432434202</v>
      </c>
      <c r="I582" s="357" t="s">
        <v>2453</v>
      </c>
      <c r="J582" s="357">
        <v>11662824</v>
      </c>
      <c r="K582" s="357">
        <v>100</v>
      </c>
      <c r="L582" s="357" t="s">
        <v>1077</v>
      </c>
      <c r="M582" s="357" t="s">
        <v>1078</v>
      </c>
      <c r="N582" s="357" t="s">
        <v>5025</v>
      </c>
      <c r="O582" s="358">
        <v>1</v>
      </c>
      <c r="P582" s="357">
        <v>21</v>
      </c>
      <c r="Q582" s="357">
        <v>18397.2</v>
      </c>
      <c r="R582" s="357">
        <v>11572.240000000002</v>
      </c>
      <c r="S582" s="357">
        <f t="shared" si="18"/>
        <v>6824.9599999999991</v>
      </c>
      <c r="T582" s="359">
        <f t="shared" si="19"/>
        <v>0.3709781923336159</v>
      </c>
      <c r="U582" s="357"/>
    </row>
    <row r="583" spans="1:21" x14ac:dyDescent="0.25">
      <c r="A583" s="357" t="s">
        <v>483</v>
      </c>
      <c r="B583" s="357" t="s">
        <v>822</v>
      </c>
      <c r="C583" s="357" t="s">
        <v>1234</v>
      </c>
      <c r="D583" s="357" t="s">
        <v>1748</v>
      </c>
      <c r="E583" s="357" t="s">
        <v>1852</v>
      </c>
      <c r="F583" s="357">
        <v>4324342</v>
      </c>
      <c r="G583" s="357" t="s">
        <v>1237</v>
      </c>
      <c r="H583" s="357">
        <v>432434202</v>
      </c>
      <c r="I583" s="357" t="s">
        <v>2454</v>
      </c>
      <c r="J583" s="357">
        <v>11662828</v>
      </c>
      <c r="K583" s="357">
        <v>100</v>
      </c>
      <c r="L583" s="357" t="s">
        <v>1077</v>
      </c>
      <c r="M583" s="357" t="s">
        <v>1078</v>
      </c>
      <c r="N583" s="357" t="s">
        <v>5025</v>
      </c>
      <c r="O583" s="358">
        <v>1</v>
      </c>
      <c r="P583" s="357">
        <v>60</v>
      </c>
      <c r="Q583" s="357">
        <v>42921.600000000006</v>
      </c>
      <c r="R583" s="357">
        <v>23678.15</v>
      </c>
      <c r="S583" s="357">
        <f t="shared" si="18"/>
        <v>19243.450000000004</v>
      </c>
      <c r="T583" s="359">
        <f t="shared" si="19"/>
        <v>0.44833953067919186</v>
      </c>
      <c r="U583" s="357"/>
    </row>
    <row r="584" spans="1:21" x14ac:dyDescent="0.25">
      <c r="A584" s="357" t="s">
        <v>483</v>
      </c>
      <c r="B584" s="357" t="s">
        <v>822</v>
      </c>
      <c r="C584" s="357" t="s">
        <v>1234</v>
      </c>
      <c r="D584" s="357" t="s">
        <v>1748</v>
      </c>
      <c r="E584" s="357" t="s">
        <v>1852</v>
      </c>
      <c r="F584" s="357">
        <v>4324342</v>
      </c>
      <c r="G584" s="357" t="s">
        <v>1237</v>
      </c>
      <c r="H584" s="357">
        <v>432434202</v>
      </c>
      <c r="I584" s="357" t="s">
        <v>2455</v>
      </c>
      <c r="J584" s="357">
        <v>11662986</v>
      </c>
      <c r="K584" s="357">
        <v>100</v>
      </c>
      <c r="L584" s="357" t="s">
        <v>1077</v>
      </c>
      <c r="M584" s="357" t="s">
        <v>1078</v>
      </c>
      <c r="N584" s="357" t="s">
        <v>5025</v>
      </c>
      <c r="O584" s="358">
        <v>1</v>
      </c>
      <c r="P584" s="357">
        <v>43</v>
      </c>
      <c r="Q584" s="357">
        <v>25798.799999999999</v>
      </c>
      <c r="R584" s="357">
        <v>14273.34</v>
      </c>
      <c r="S584" s="357">
        <f t="shared" si="18"/>
        <v>11525.46</v>
      </c>
      <c r="T584" s="359">
        <f t="shared" si="19"/>
        <v>0.44674403460626072</v>
      </c>
      <c r="U584" s="357"/>
    </row>
    <row r="585" spans="1:21" x14ac:dyDescent="0.25">
      <c r="A585" s="357" t="s">
        <v>483</v>
      </c>
      <c r="B585" s="357" t="s">
        <v>822</v>
      </c>
      <c r="C585" s="357" t="s">
        <v>1234</v>
      </c>
      <c r="D585" s="357" t="s">
        <v>1748</v>
      </c>
      <c r="E585" s="357" t="s">
        <v>5028</v>
      </c>
      <c r="F585" s="357">
        <v>4324346</v>
      </c>
      <c r="G585" s="357" t="s">
        <v>1084</v>
      </c>
      <c r="H585" s="357">
        <v>432434601</v>
      </c>
      <c r="I585" s="357" t="s">
        <v>2456</v>
      </c>
      <c r="J585" s="357">
        <v>12670417</v>
      </c>
      <c r="K585" s="357">
        <v>100</v>
      </c>
      <c r="L585" s="357" t="s">
        <v>1077</v>
      </c>
      <c r="M585" s="357" t="s">
        <v>1078</v>
      </c>
      <c r="N585" s="357" t="s">
        <v>5025</v>
      </c>
      <c r="O585" s="358">
        <v>1</v>
      </c>
      <c r="P585" s="357">
        <v>117</v>
      </c>
      <c r="Q585" s="357">
        <v>54583.6</v>
      </c>
      <c r="R585" s="357">
        <v>34337.31</v>
      </c>
      <c r="S585" s="357">
        <f t="shared" si="18"/>
        <v>20246.29</v>
      </c>
      <c r="T585" s="359">
        <f t="shared" si="19"/>
        <v>0.37092258480569257</v>
      </c>
      <c r="U585" s="357"/>
    </row>
    <row r="586" spans="1:21" x14ac:dyDescent="0.25">
      <c r="A586" s="357" t="s">
        <v>483</v>
      </c>
      <c r="B586" s="357" t="s">
        <v>822</v>
      </c>
      <c r="C586" s="357" t="s">
        <v>1234</v>
      </c>
      <c r="D586" s="357" t="s">
        <v>1748</v>
      </c>
      <c r="E586" s="357" t="s">
        <v>5028</v>
      </c>
      <c r="F586" s="357">
        <v>4324346</v>
      </c>
      <c r="G586" s="357" t="s">
        <v>1084</v>
      </c>
      <c r="H586" s="357">
        <v>432434601</v>
      </c>
      <c r="I586" s="357" t="s">
        <v>2457</v>
      </c>
      <c r="J586" s="357">
        <v>12670675</v>
      </c>
      <c r="K586" s="357">
        <v>100</v>
      </c>
      <c r="L586" s="357" t="s">
        <v>1077</v>
      </c>
      <c r="M586" s="357" t="s">
        <v>1078</v>
      </c>
      <c r="N586" s="357" t="s">
        <v>5025</v>
      </c>
      <c r="O586" s="358">
        <v>1</v>
      </c>
      <c r="P586" s="357">
        <v>57</v>
      </c>
      <c r="Q586" s="357">
        <v>29070</v>
      </c>
      <c r="R586" s="357">
        <v>22908.35</v>
      </c>
      <c r="S586" s="357">
        <f t="shared" si="18"/>
        <v>6161.6500000000015</v>
      </c>
      <c r="T586" s="359">
        <f t="shared" si="19"/>
        <v>0.21195906432748543</v>
      </c>
      <c r="U586" s="357"/>
    </row>
    <row r="587" spans="1:21" x14ac:dyDescent="0.25">
      <c r="A587" s="357" t="s">
        <v>483</v>
      </c>
      <c r="B587" s="357" t="s">
        <v>822</v>
      </c>
      <c r="C587" s="357" t="s">
        <v>1234</v>
      </c>
      <c r="D587" s="357" t="s">
        <v>1748</v>
      </c>
      <c r="E587" s="357" t="s">
        <v>5028</v>
      </c>
      <c r="F587" s="357">
        <v>4324346</v>
      </c>
      <c r="G587" s="357" t="s">
        <v>1084</v>
      </c>
      <c r="H587" s="357">
        <v>432434601</v>
      </c>
      <c r="I587" s="357" t="s">
        <v>2458</v>
      </c>
      <c r="J587" s="357">
        <v>12670837</v>
      </c>
      <c r="K587" s="357">
        <v>100</v>
      </c>
      <c r="L587" s="357" t="s">
        <v>1077</v>
      </c>
      <c r="M587" s="357" t="s">
        <v>1078</v>
      </c>
      <c r="N587" s="357" t="s">
        <v>5025</v>
      </c>
      <c r="O587" s="358">
        <v>1</v>
      </c>
      <c r="P587" s="357">
        <v>54</v>
      </c>
      <c r="Q587" s="357">
        <v>23489.200000000001</v>
      </c>
      <c r="R587" s="357">
        <v>19823.560000000001</v>
      </c>
      <c r="S587" s="357">
        <f t="shared" si="18"/>
        <v>3665.6399999999994</v>
      </c>
      <c r="T587" s="359">
        <f t="shared" si="19"/>
        <v>0.15605640038826352</v>
      </c>
      <c r="U587" s="357"/>
    </row>
    <row r="588" spans="1:21" x14ac:dyDescent="0.25">
      <c r="A588" s="357" t="s">
        <v>483</v>
      </c>
      <c r="B588" s="357" t="s">
        <v>822</v>
      </c>
      <c r="C588" s="357" t="s">
        <v>1234</v>
      </c>
      <c r="D588" s="357" t="s">
        <v>1748</v>
      </c>
      <c r="E588" s="357" t="s">
        <v>5028</v>
      </c>
      <c r="F588" s="357">
        <v>4324346</v>
      </c>
      <c r="G588" s="357" t="s">
        <v>1084</v>
      </c>
      <c r="H588" s="357">
        <v>432434601</v>
      </c>
      <c r="I588" s="357" t="s">
        <v>2459</v>
      </c>
      <c r="J588" s="357">
        <v>12670947</v>
      </c>
      <c r="K588" s="357">
        <v>100</v>
      </c>
      <c r="L588" s="357" t="s">
        <v>1077</v>
      </c>
      <c r="M588" s="357" t="s">
        <v>1078</v>
      </c>
      <c r="N588" s="357" t="s">
        <v>5025</v>
      </c>
      <c r="O588" s="358">
        <v>1</v>
      </c>
      <c r="P588" s="357">
        <v>18</v>
      </c>
      <c r="Q588" s="357">
        <v>4062</v>
      </c>
      <c r="R588" s="357">
        <v>2626.41</v>
      </c>
      <c r="S588" s="357">
        <f t="shared" si="18"/>
        <v>1435.5900000000001</v>
      </c>
      <c r="T588" s="359">
        <f t="shared" si="19"/>
        <v>0.35341949778434273</v>
      </c>
      <c r="U588" s="357"/>
    </row>
    <row r="589" spans="1:21" x14ac:dyDescent="0.25">
      <c r="A589" s="357" t="s">
        <v>483</v>
      </c>
      <c r="B589" s="357" t="s">
        <v>822</v>
      </c>
      <c r="C589" s="357" t="s">
        <v>1234</v>
      </c>
      <c r="D589" s="357" t="s">
        <v>1748</v>
      </c>
      <c r="E589" s="357" t="s">
        <v>5028</v>
      </c>
      <c r="F589" s="357">
        <v>4324346</v>
      </c>
      <c r="G589" s="357" t="s">
        <v>1084</v>
      </c>
      <c r="H589" s="357">
        <v>432434601</v>
      </c>
      <c r="I589" s="357" t="s">
        <v>2460</v>
      </c>
      <c r="J589" s="357">
        <v>12671021</v>
      </c>
      <c r="K589" s="357">
        <v>100</v>
      </c>
      <c r="L589" s="357" t="s">
        <v>1077</v>
      </c>
      <c r="M589" s="357" t="s">
        <v>1078</v>
      </c>
      <c r="N589" s="357" t="s">
        <v>5025</v>
      </c>
      <c r="O589" s="358">
        <v>1</v>
      </c>
      <c r="P589" s="357">
        <v>22</v>
      </c>
      <c r="Q589" s="357">
        <v>4499.6000000000004</v>
      </c>
      <c r="R589" s="357">
        <v>3869.2999999999997</v>
      </c>
      <c r="S589" s="357">
        <f t="shared" si="18"/>
        <v>630.30000000000064</v>
      </c>
      <c r="T589" s="359">
        <f t="shared" si="19"/>
        <v>0.14007911814383514</v>
      </c>
      <c r="U589" s="357"/>
    </row>
    <row r="590" spans="1:21" x14ac:dyDescent="0.25">
      <c r="A590" s="357" t="s">
        <v>483</v>
      </c>
      <c r="B590" s="357" t="s">
        <v>822</v>
      </c>
      <c r="C590" s="357" t="s">
        <v>1233</v>
      </c>
      <c r="D590" s="357" t="s">
        <v>1744</v>
      </c>
      <c r="E590" s="357" t="s">
        <v>1481</v>
      </c>
      <c r="F590" s="357">
        <v>4323124</v>
      </c>
      <c r="G590" s="357" t="s">
        <v>873</v>
      </c>
      <c r="H590" s="357">
        <v>432312404</v>
      </c>
      <c r="I590" s="357" t="s">
        <v>2461</v>
      </c>
      <c r="J590" s="357">
        <v>10885155</v>
      </c>
      <c r="K590" s="357">
        <v>100</v>
      </c>
      <c r="L590" s="357" t="s">
        <v>1077</v>
      </c>
      <c r="M590" s="357" t="s">
        <v>1078</v>
      </c>
      <c r="N590" s="357" t="s">
        <v>5025</v>
      </c>
      <c r="O590" s="358">
        <v>1</v>
      </c>
      <c r="P590" s="357">
        <v>28</v>
      </c>
      <c r="Q590" s="357">
        <v>29488</v>
      </c>
      <c r="R590" s="357">
        <v>22058.739999999998</v>
      </c>
      <c r="S590" s="357">
        <f t="shared" si="18"/>
        <v>7429.260000000002</v>
      </c>
      <c r="T590" s="359">
        <f t="shared" si="19"/>
        <v>0.25194180683667938</v>
      </c>
      <c r="U590" s="357"/>
    </row>
    <row r="591" spans="1:21" x14ac:dyDescent="0.25">
      <c r="A591" s="357" t="s">
        <v>483</v>
      </c>
      <c r="B591" s="357" t="s">
        <v>822</v>
      </c>
      <c r="C591" s="357" t="s">
        <v>1229</v>
      </c>
      <c r="D591" s="357" t="s">
        <v>1741</v>
      </c>
      <c r="E591" s="357" t="s">
        <v>1469</v>
      </c>
      <c r="F591" s="357">
        <v>4321232</v>
      </c>
      <c r="G591" s="357" t="s">
        <v>875</v>
      </c>
      <c r="H591" s="357">
        <v>432123204</v>
      </c>
      <c r="I591" s="357" t="s">
        <v>2462</v>
      </c>
      <c r="J591" s="357">
        <v>11772377</v>
      </c>
      <c r="K591" s="357">
        <v>100</v>
      </c>
      <c r="L591" s="357" t="s">
        <v>1077</v>
      </c>
      <c r="M591" s="357" t="s">
        <v>1078</v>
      </c>
      <c r="N591" s="357" t="s">
        <v>5025</v>
      </c>
      <c r="O591" s="358">
        <v>1</v>
      </c>
      <c r="P591" s="357">
        <v>83</v>
      </c>
      <c r="Q591" s="357">
        <v>75212.800000000003</v>
      </c>
      <c r="R591" s="357">
        <v>56454.310000000005</v>
      </c>
      <c r="S591" s="357">
        <f t="shared" si="18"/>
        <v>18758.489999999998</v>
      </c>
      <c r="T591" s="359">
        <f t="shared" si="19"/>
        <v>0.24940555331007486</v>
      </c>
      <c r="U591" s="357"/>
    </row>
    <row r="592" spans="1:21" x14ac:dyDescent="0.25">
      <c r="A592" s="357" t="s">
        <v>483</v>
      </c>
      <c r="B592" s="357" t="s">
        <v>822</v>
      </c>
      <c r="C592" s="357" t="s">
        <v>1229</v>
      </c>
      <c r="D592" s="357" t="s">
        <v>1741</v>
      </c>
      <c r="E592" s="357" t="s">
        <v>1469</v>
      </c>
      <c r="F592" s="357">
        <v>4321232</v>
      </c>
      <c r="G592" s="357" t="s">
        <v>875</v>
      </c>
      <c r="H592" s="357">
        <v>432123204</v>
      </c>
      <c r="I592" s="357" t="s">
        <v>2463</v>
      </c>
      <c r="J592" s="357">
        <v>11772407</v>
      </c>
      <c r="K592" s="357">
        <v>250</v>
      </c>
      <c r="L592" s="357" t="s">
        <v>1077</v>
      </c>
      <c r="M592" s="357" t="s">
        <v>1078</v>
      </c>
      <c r="N592" s="357" t="s">
        <v>5025</v>
      </c>
      <c r="O592" s="358">
        <v>1</v>
      </c>
      <c r="P592" s="357">
        <v>53</v>
      </c>
      <c r="Q592" s="357">
        <v>74284.799999999988</v>
      </c>
      <c r="R592" s="357">
        <v>50241.91</v>
      </c>
      <c r="S592" s="357">
        <f t="shared" si="18"/>
        <v>24042.889999999985</v>
      </c>
      <c r="T592" s="359">
        <f t="shared" si="19"/>
        <v>0.32365827194796226</v>
      </c>
      <c r="U592" s="357"/>
    </row>
    <row r="593" spans="1:21" x14ac:dyDescent="0.25">
      <c r="A593" s="357" t="s">
        <v>483</v>
      </c>
      <c r="B593" s="357" t="s">
        <v>822</v>
      </c>
      <c r="C593" s="357" t="s">
        <v>1229</v>
      </c>
      <c r="D593" s="357" t="s">
        <v>1741</v>
      </c>
      <c r="E593" s="357" t="s">
        <v>1469</v>
      </c>
      <c r="F593" s="357">
        <v>4321232</v>
      </c>
      <c r="G593" s="357" t="s">
        <v>875</v>
      </c>
      <c r="H593" s="357">
        <v>432123204</v>
      </c>
      <c r="I593" s="357" t="s">
        <v>2464</v>
      </c>
      <c r="J593" s="357">
        <v>11772411</v>
      </c>
      <c r="K593" s="357">
        <v>100</v>
      </c>
      <c r="L593" s="357" t="s">
        <v>1077</v>
      </c>
      <c r="M593" s="357" t="s">
        <v>1078</v>
      </c>
      <c r="N593" s="357" t="s">
        <v>5025</v>
      </c>
      <c r="O593" s="358">
        <v>1</v>
      </c>
      <c r="P593" s="357">
        <v>67</v>
      </c>
      <c r="Q593" s="357">
        <v>69146</v>
      </c>
      <c r="R593" s="357">
        <v>42605.68</v>
      </c>
      <c r="S593" s="357">
        <f t="shared" si="18"/>
        <v>26540.32</v>
      </c>
      <c r="T593" s="359">
        <f t="shared" si="19"/>
        <v>0.38383015648049057</v>
      </c>
      <c r="U593" s="357"/>
    </row>
    <row r="594" spans="1:21" x14ac:dyDescent="0.25">
      <c r="A594" s="357" t="s">
        <v>483</v>
      </c>
      <c r="B594" s="357" t="s">
        <v>822</v>
      </c>
      <c r="C594" s="357" t="s">
        <v>1229</v>
      </c>
      <c r="D594" s="357" t="s">
        <v>1741</v>
      </c>
      <c r="E594" s="357" t="s">
        <v>1469</v>
      </c>
      <c r="F594" s="357">
        <v>4321232</v>
      </c>
      <c r="G594" s="357" t="s">
        <v>875</v>
      </c>
      <c r="H594" s="357">
        <v>432123204</v>
      </c>
      <c r="I594" s="357" t="s">
        <v>2465</v>
      </c>
      <c r="J594" s="357">
        <v>11772425</v>
      </c>
      <c r="K594" s="357">
        <v>100</v>
      </c>
      <c r="L594" s="357" t="s">
        <v>1077</v>
      </c>
      <c r="M594" s="357" t="s">
        <v>1078</v>
      </c>
      <c r="N594" s="357" t="s">
        <v>5025</v>
      </c>
      <c r="O594" s="358">
        <v>1</v>
      </c>
      <c r="P594" s="357">
        <v>52</v>
      </c>
      <c r="Q594" s="357">
        <v>76781.600000000006</v>
      </c>
      <c r="R594" s="357">
        <v>52888.93</v>
      </c>
      <c r="S594" s="357">
        <f t="shared" si="18"/>
        <v>23892.670000000006</v>
      </c>
      <c r="T594" s="359">
        <f t="shared" si="19"/>
        <v>0.31117702678766795</v>
      </c>
      <c r="U594" s="357"/>
    </row>
    <row r="595" spans="1:21" x14ac:dyDescent="0.25">
      <c r="A595" s="357" t="s">
        <v>483</v>
      </c>
      <c r="B595" s="357" t="s">
        <v>822</v>
      </c>
      <c r="C595" s="357" t="s">
        <v>1229</v>
      </c>
      <c r="D595" s="357" t="s">
        <v>1741</v>
      </c>
      <c r="E595" s="357" t="s">
        <v>1469</v>
      </c>
      <c r="F595" s="357">
        <v>4321232</v>
      </c>
      <c r="G595" s="357" t="s">
        <v>875</v>
      </c>
      <c r="H595" s="357">
        <v>432123204</v>
      </c>
      <c r="I595" s="357" t="s">
        <v>2466</v>
      </c>
      <c r="J595" s="357">
        <v>11772441</v>
      </c>
      <c r="K595" s="357">
        <v>100</v>
      </c>
      <c r="L595" s="357" t="s">
        <v>1077</v>
      </c>
      <c r="M595" s="357" t="s">
        <v>1078</v>
      </c>
      <c r="N595" s="357" t="s">
        <v>5025</v>
      </c>
      <c r="O595" s="358">
        <v>1</v>
      </c>
      <c r="P595" s="357">
        <v>92</v>
      </c>
      <c r="Q595" s="357">
        <v>72968.399999999994</v>
      </c>
      <c r="R595" s="357">
        <v>62401.259999999995</v>
      </c>
      <c r="S595" s="357">
        <f t="shared" si="18"/>
        <v>10567.14</v>
      </c>
      <c r="T595" s="359">
        <f t="shared" si="19"/>
        <v>0.14481803081882019</v>
      </c>
      <c r="U595" s="357"/>
    </row>
    <row r="596" spans="1:21" x14ac:dyDescent="0.25">
      <c r="A596" s="357" t="s">
        <v>483</v>
      </c>
      <c r="B596" s="357" t="s">
        <v>822</v>
      </c>
      <c r="C596" s="357" t="s">
        <v>1229</v>
      </c>
      <c r="D596" s="357" t="s">
        <v>1741</v>
      </c>
      <c r="E596" s="357" t="s">
        <v>1469</v>
      </c>
      <c r="F596" s="357">
        <v>4321232</v>
      </c>
      <c r="G596" s="357" t="s">
        <v>875</v>
      </c>
      <c r="H596" s="357">
        <v>432123204</v>
      </c>
      <c r="I596" s="357" t="s">
        <v>2467</v>
      </c>
      <c r="J596" s="357">
        <v>11772445</v>
      </c>
      <c r="K596" s="357">
        <v>100</v>
      </c>
      <c r="L596" s="357" t="s">
        <v>1077</v>
      </c>
      <c r="M596" s="357" t="s">
        <v>1078</v>
      </c>
      <c r="N596" s="357" t="s">
        <v>5025</v>
      </c>
      <c r="O596" s="358">
        <v>1</v>
      </c>
      <c r="P596" s="357">
        <v>115</v>
      </c>
      <c r="Q596" s="357">
        <v>76725.600000000006</v>
      </c>
      <c r="R596" s="357">
        <v>61529.75</v>
      </c>
      <c r="S596" s="357">
        <f t="shared" si="18"/>
        <v>15195.850000000006</v>
      </c>
      <c r="T596" s="359">
        <f t="shared" si="19"/>
        <v>0.19805449550084983</v>
      </c>
      <c r="U596" s="357"/>
    </row>
    <row r="597" spans="1:21" x14ac:dyDescent="0.25">
      <c r="A597" s="357" t="s">
        <v>483</v>
      </c>
      <c r="B597" s="357" t="s">
        <v>822</v>
      </c>
      <c r="C597" s="357" t="s">
        <v>1229</v>
      </c>
      <c r="D597" s="357" t="s">
        <v>1741</v>
      </c>
      <c r="E597" s="357" t="s">
        <v>1469</v>
      </c>
      <c r="F597" s="357">
        <v>4321232</v>
      </c>
      <c r="G597" s="357" t="s">
        <v>875</v>
      </c>
      <c r="H597" s="357">
        <v>432123204</v>
      </c>
      <c r="I597" s="357" t="s">
        <v>2468</v>
      </c>
      <c r="J597" s="357">
        <v>11772451</v>
      </c>
      <c r="K597" s="357">
        <v>100</v>
      </c>
      <c r="L597" s="357" t="s">
        <v>1077</v>
      </c>
      <c r="M597" s="357" t="s">
        <v>1078</v>
      </c>
      <c r="N597" s="357" t="s">
        <v>5025</v>
      </c>
      <c r="O597" s="358">
        <v>1</v>
      </c>
      <c r="P597" s="357">
        <v>93</v>
      </c>
      <c r="Q597" s="357">
        <v>88227.6</v>
      </c>
      <c r="R597" s="357">
        <v>56055.25</v>
      </c>
      <c r="S597" s="357">
        <f t="shared" si="18"/>
        <v>32172.350000000006</v>
      </c>
      <c r="T597" s="359">
        <f t="shared" si="19"/>
        <v>0.36465176430051371</v>
      </c>
      <c r="U597" s="357"/>
    </row>
    <row r="598" spans="1:21" x14ac:dyDescent="0.25">
      <c r="A598" s="357" t="s">
        <v>483</v>
      </c>
      <c r="B598" s="357" t="s">
        <v>822</v>
      </c>
      <c r="C598" s="357" t="s">
        <v>1229</v>
      </c>
      <c r="D598" s="357" t="s">
        <v>1741</v>
      </c>
      <c r="E598" s="357" t="s">
        <v>1469</v>
      </c>
      <c r="F598" s="357">
        <v>4321232</v>
      </c>
      <c r="G598" s="357" t="s">
        <v>875</v>
      </c>
      <c r="H598" s="357">
        <v>432123204</v>
      </c>
      <c r="I598" s="357" t="s">
        <v>2469</v>
      </c>
      <c r="J598" s="357">
        <v>11772459</v>
      </c>
      <c r="K598" s="357">
        <v>100</v>
      </c>
      <c r="L598" s="357" t="s">
        <v>1077</v>
      </c>
      <c r="M598" s="357" t="s">
        <v>1078</v>
      </c>
      <c r="N598" s="357" t="s">
        <v>5025</v>
      </c>
      <c r="O598" s="358">
        <v>1</v>
      </c>
      <c r="P598" s="357">
        <v>112</v>
      </c>
      <c r="Q598" s="357">
        <v>94030</v>
      </c>
      <c r="R598" s="357">
        <v>62072.770000000004</v>
      </c>
      <c r="S598" s="357">
        <f t="shared" si="18"/>
        <v>31957.229999999996</v>
      </c>
      <c r="T598" s="359">
        <f t="shared" si="19"/>
        <v>0.33986206529830898</v>
      </c>
      <c r="U598" s="357"/>
    </row>
    <row r="599" spans="1:21" x14ac:dyDescent="0.25">
      <c r="A599" s="357" t="s">
        <v>483</v>
      </c>
      <c r="B599" s="357" t="s">
        <v>822</v>
      </c>
      <c r="C599" s="357" t="s">
        <v>1229</v>
      </c>
      <c r="D599" s="357" t="s">
        <v>1741</v>
      </c>
      <c r="E599" s="357" t="s">
        <v>1469</v>
      </c>
      <c r="F599" s="357">
        <v>4321232</v>
      </c>
      <c r="G599" s="357" t="s">
        <v>875</v>
      </c>
      <c r="H599" s="357">
        <v>432123204</v>
      </c>
      <c r="I599" s="357" t="s">
        <v>2470</v>
      </c>
      <c r="J599" s="357">
        <v>11772471</v>
      </c>
      <c r="K599" s="357">
        <v>100</v>
      </c>
      <c r="L599" s="357" t="s">
        <v>1077</v>
      </c>
      <c r="M599" s="357" t="s">
        <v>1078</v>
      </c>
      <c r="N599" s="357" t="s">
        <v>5025</v>
      </c>
      <c r="O599" s="358">
        <v>1</v>
      </c>
      <c r="P599" s="357">
        <v>88</v>
      </c>
      <c r="Q599" s="357">
        <v>48324.800000000003</v>
      </c>
      <c r="R599" s="357">
        <v>33885.15</v>
      </c>
      <c r="S599" s="357">
        <f t="shared" si="18"/>
        <v>14439.650000000001</v>
      </c>
      <c r="T599" s="359">
        <f t="shared" si="19"/>
        <v>0.29880413369532827</v>
      </c>
      <c r="U599" s="357"/>
    </row>
    <row r="600" spans="1:21" x14ac:dyDescent="0.25">
      <c r="A600" s="357" t="s">
        <v>483</v>
      </c>
      <c r="B600" s="357" t="s">
        <v>822</v>
      </c>
      <c r="C600" s="357" t="s">
        <v>1229</v>
      </c>
      <c r="D600" s="357" t="s">
        <v>1741</v>
      </c>
      <c r="E600" s="357" t="s">
        <v>1469</v>
      </c>
      <c r="F600" s="357">
        <v>4321232</v>
      </c>
      <c r="G600" s="357" t="s">
        <v>875</v>
      </c>
      <c r="H600" s="357">
        <v>432123204</v>
      </c>
      <c r="I600" s="357" t="s">
        <v>2471</v>
      </c>
      <c r="J600" s="357">
        <v>11772533</v>
      </c>
      <c r="K600" s="357">
        <v>100</v>
      </c>
      <c r="L600" s="357" t="s">
        <v>1077</v>
      </c>
      <c r="M600" s="357" t="s">
        <v>1078</v>
      </c>
      <c r="N600" s="357" t="s">
        <v>5025</v>
      </c>
      <c r="O600" s="358">
        <v>1</v>
      </c>
      <c r="P600" s="357">
        <v>96</v>
      </c>
      <c r="Q600" s="357">
        <v>58816</v>
      </c>
      <c r="R600" s="357">
        <v>38228.5</v>
      </c>
      <c r="S600" s="357">
        <f t="shared" si="18"/>
        <v>20587.5</v>
      </c>
      <c r="T600" s="359">
        <f t="shared" si="19"/>
        <v>0.35003230413492925</v>
      </c>
      <c r="U600" s="357"/>
    </row>
    <row r="601" spans="1:21" x14ac:dyDescent="0.25">
      <c r="A601" s="357" t="s">
        <v>483</v>
      </c>
      <c r="B601" s="357" t="s">
        <v>822</v>
      </c>
      <c r="C601" s="357" t="s">
        <v>1229</v>
      </c>
      <c r="D601" s="357" t="s">
        <v>1741</v>
      </c>
      <c r="E601" s="357" t="s">
        <v>1469</v>
      </c>
      <c r="F601" s="357">
        <v>4321232</v>
      </c>
      <c r="G601" s="357" t="s">
        <v>875</v>
      </c>
      <c r="H601" s="357">
        <v>432123204</v>
      </c>
      <c r="I601" s="357" t="s">
        <v>2472</v>
      </c>
      <c r="J601" s="357">
        <v>11772579</v>
      </c>
      <c r="K601" s="357">
        <v>100</v>
      </c>
      <c r="L601" s="357" t="s">
        <v>1077</v>
      </c>
      <c r="M601" s="357" t="s">
        <v>1078</v>
      </c>
      <c r="N601" s="357" t="s">
        <v>5025</v>
      </c>
      <c r="O601" s="358">
        <v>1</v>
      </c>
      <c r="P601" s="357">
        <v>53</v>
      </c>
      <c r="Q601" s="357">
        <v>27112.400000000001</v>
      </c>
      <c r="R601" s="357">
        <v>19325.199999999997</v>
      </c>
      <c r="S601" s="357">
        <f t="shared" si="18"/>
        <v>7787.2000000000044</v>
      </c>
      <c r="T601" s="359">
        <f t="shared" si="19"/>
        <v>0.28721913220519041</v>
      </c>
      <c r="U601" s="357"/>
    </row>
    <row r="602" spans="1:21" x14ac:dyDescent="0.25">
      <c r="A602" s="357" t="s">
        <v>483</v>
      </c>
      <c r="B602" s="357" t="s">
        <v>822</v>
      </c>
      <c r="C602" s="357" t="s">
        <v>1229</v>
      </c>
      <c r="D602" s="357" t="s">
        <v>1741</v>
      </c>
      <c r="E602" s="357" t="s">
        <v>1469</v>
      </c>
      <c r="F602" s="357">
        <v>4321232</v>
      </c>
      <c r="G602" s="357" t="s">
        <v>875</v>
      </c>
      <c r="H602" s="357">
        <v>432123204</v>
      </c>
      <c r="I602" s="357" t="s">
        <v>5130</v>
      </c>
      <c r="J602" s="357">
        <v>11772981</v>
      </c>
      <c r="K602" s="357">
        <v>100</v>
      </c>
      <c r="L602" s="357" t="s">
        <v>1077</v>
      </c>
      <c r="M602" s="357" t="s">
        <v>1078</v>
      </c>
      <c r="N602" s="357" t="s">
        <v>5025</v>
      </c>
      <c r="O602" s="358">
        <v>1</v>
      </c>
      <c r="P602" s="357">
        <v>63</v>
      </c>
      <c r="Q602" s="357">
        <v>46150.8</v>
      </c>
      <c r="R602" s="357">
        <v>24940.239999999998</v>
      </c>
      <c r="S602" s="357">
        <f t="shared" si="18"/>
        <v>21210.560000000005</v>
      </c>
      <c r="T602" s="359">
        <f t="shared" si="19"/>
        <v>0.45959246643611817</v>
      </c>
      <c r="U602" s="357"/>
    </row>
    <row r="603" spans="1:21" x14ac:dyDescent="0.25">
      <c r="A603" s="357" t="s">
        <v>483</v>
      </c>
      <c r="B603" s="357" t="s">
        <v>822</v>
      </c>
      <c r="C603" s="357" t="s">
        <v>1229</v>
      </c>
      <c r="D603" s="357" t="s">
        <v>1741</v>
      </c>
      <c r="E603" s="357" t="s">
        <v>1469</v>
      </c>
      <c r="F603" s="357">
        <v>4321232</v>
      </c>
      <c r="G603" s="357" t="s">
        <v>875</v>
      </c>
      <c r="H603" s="357">
        <v>432123204</v>
      </c>
      <c r="I603" s="357" t="s">
        <v>2473</v>
      </c>
      <c r="J603" s="357">
        <v>11772781</v>
      </c>
      <c r="K603" s="357">
        <v>100</v>
      </c>
      <c r="L603" s="357" t="s">
        <v>1077</v>
      </c>
      <c r="M603" s="357" t="s">
        <v>1078</v>
      </c>
      <c r="N603" s="357" t="s">
        <v>5025</v>
      </c>
      <c r="O603" s="358">
        <v>1</v>
      </c>
      <c r="P603" s="357">
        <v>124</v>
      </c>
      <c r="Q603" s="357">
        <v>44277.2</v>
      </c>
      <c r="R603" s="357">
        <v>36247.629999999997</v>
      </c>
      <c r="S603" s="357">
        <f t="shared" ref="S603:S666" si="20">Q603-R603</f>
        <v>8029.57</v>
      </c>
      <c r="T603" s="359">
        <f t="shared" ref="T603:T666" si="21">S603/Q603</f>
        <v>0.18134773653257208</v>
      </c>
      <c r="U603" s="357"/>
    </row>
    <row r="604" spans="1:21" x14ac:dyDescent="0.25">
      <c r="A604" s="357" t="s">
        <v>483</v>
      </c>
      <c r="B604" s="357" t="s">
        <v>822</v>
      </c>
      <c r="C604" s="357" t="s">
        <v>1229</v>
      </c>
      <c r="D604" s="357" t="s">
        <v>1741</v>
      </c>
      <c r="E604" s="357" t="s">
        <v>1469</v>
      </c>
      <c r="F604" s="357">
        <v>4321232</v>
      </c>
      <c r="G604" s="357" t="s">
        <v>875</v>
      </c>
      <c r="H604" s="357">
        <v>432123204</v>
      </c>
      <c r="I604" s="357" t="s">
        <v>2474</v>
      </c>
      <c r="J604" s="357">
        <v>11772789</v>
      </c>
      <c r="K604" s="357">
        <v>100</v>
      </c>
      <c r="L604" s="357" t="s">
        <v>1077</v>
      </c>
      <c r="M604" s="357" t="s">
        <v>1078</v>
      </c>
      <c r="N604" s="357" t="s">
        <v>5025</v>
      </c>
      <c r="O604" s="358">
        <v>1</v>
      </c>
      <c r="P604" s="357">
        <v>122</v>
      </c>
      <c r="Q604" s="357">
        <v>62901.599999999999</v>
      </c>
      <c r="R604" s="357">
        <v>42154.509999999995</v>
      </c>
      <c r="S604" s="357">
        <f t="shared" si="20"/>
        <v>20747.090000000004</v>
      </c>
      <c r="T604" s="359">
        <f t="shared" si="21"/>
        <v>0.32983405827514728</v>
      </c>
      <c r="U604" s="357"/>
    </row>
    <row r="605" spans="1:21" x14ac:dyDescent="0.25">
      <c r="A605" s="357" t="s">
        <v>483</v>
      </c>
      <c r="B605" s="357" t="s">
        <v>822</v>
      </c>
      <c r="C605" s="357" t="s">
        <v>1229</v>
      </c>
      <c r="D605" s="357" t="s">
        <v>1741</v>
      </c>
      <c r="E605" s="357" t="s">
        <v>1469</v>
      </c>
      <c r="F605" s="357">
        <v>4321232</v>
      </c>
      <c r="G605" s="357" t="s">
        <v>875</v>
      </c>
      <c r="H605" s="357">
        <v>432123204</v>
      </c>
      <c r="I605" s="357" t="s">
        <v>2475</v>
      </c>
      <c r="J605" s="357">
        <v>11772791</v>
      </c>
      <c r="K605" s="357">
        <v>100</v>
      </c>
      <c r="L605" s="357" t="s">
        <v>1077</v>
      </c>
      <c r="M605" s="357" t="s">
        <v>1078</v>
      </c>
      <c r="N605" s="357" t="s">
        <v>5025</v>
      </c>
      <c r="O605" s="358">
        <v>1</v>
      </c>
      <c r="P605" s="357">
        <v>161</v>
      </c>
      <c r="Q605" s="357">
        <v>77284.399999999994</v>
      </c>
      <c r="R605" s="357">
        <v>67573.570000000007</v>
      </c>
      <c r="S605" s="357">
        <f t="shared" si="20"/>
        <v>9710.8299999999872</v>
      </c>
      <c r="T605" s="359">
        <f t="shared" si="21"/>
        <v>0.12565058407647581</v>
      </c>
      <c r="U605" s="357"/>
    </row>
    <row r="606" spans="1:21" x14ac:dyDescent="0.25">
      <c r="A606" s="357" t="s">
        <v>483</v>
      </c>
      <c r="B606" s="357" t="s">
        <v>822</v>
      </c>
      <c r="C606" s="357" t="s">
        <v>1229</v>
      </c>
      <c r="D606" s="357" t="s">
        <v>1741</v>
      </c>
      <c r="E606" s="357" t="s">
        <v>1469</v>
      </c>
      <c r="F606" s="357">
        <v>4321232</v>
      </c>
      <c r="G606" s="357" t="s">
        <v>875</v>
      </c>
      <c r="H606" s="357">
        <v>432123204</v>
      </c>
      <c r="I606" s="357" t="s">
        <v>2476</v>
      </c>
      <c r="J606" s="357">
        <v>11772801</v>
      </c>
      <c r="K606" s="357">
        <v>100</v>
      </c>
      <c r="L606" s="357" t="s">
        <v>1077</v>
      </c>
      <c r="M606" s="357" t="s">
        <v>1078</v>
      </c>
      <c r="N606" s="357" t="s">
        <v>5025</v>
      </c>
      <c r="O606" s="358">
        <v>1</v>
      </c>
      <c r="P606" s="357">
        <v>132</v>
      </c>
      <c r="Q606" s="357">
        <v>85217.2</v>
      </c>
      <c r="R606" s="357">
        <v>55096.17</v>
      </c>
      <c r="S606" s="357">
        <f t="shared" si="20"/>
        <v>30121.03</v>
      </c>
      <c r="T606" s="359">
        <f t="shared" si="21"/>
        <v>0.35346185981233835</v>
      </c>
      <c r="U606" s="357"/>
    </row>
    <row r="607" spans="1:21" x14ac:dyDescent="0.25">
      <c r="A607" s="357" t="s">
        <v>483</v>
      </c>
      <c r="B607" s="357" t="s">
        <v>822</v>
      </c>
      <c r="C607" s="357" t="s">
        <v>1229</v>
      </c>
      <c r="D607" s="357" t="s">
        <v>1741</v>
      </c>
      <c r="E607" s="357" t="s">
        <v>1469</v>
      </c>
      <c r="F607" s="357">
        <v>4321232</v>
      </c>
      <c r="G607" s="357" t="s">
        <v>875</v>
      </c>
      <c r="H607" s="357">
        <v>432123204</v>
      </c>
      <c r="I607" s="357" t="s">
        <v>2477</v>
      </c>
      <c r="J607" s="357">
        <v>11772809</v>
      </c>
      <c r="K607" s="357">
        <v>100</v>
      </c>
      <c r="L607" s="357" t="s">
        <v>1077</v>
      </c>
      <c r="M607" s="357" t="s">
        <v>1078</v>
      </c>
      <c r="N607" s="357" t="s">
        <v>5025</v>
      </c>
      <c r="O607" s="358">
        <v>1</v>
      </c>
      <c r="P607" s="357">
        <v>48</v>
      </c>
      <c r="Q607" s="357">
        <v>37456.400000000001</v>
      </c>
      <c r="R607" s="357">
        <v>32659.43</v>
      </c>
      <c r="S607" s="357">
        <f t="shared" si="20"/>
        <v>4796.9700000000012</v>
      </c>
      <c r="T607" s="359">
        <f t="shared" si="21"/>
        <v>0.12806810051152809</v>
      </c>
      <c r="U607" s="357"/>
    </row>
    <row r="608" spans="1:21" x14ac:dyDescent="0.25">
      <c r="A608" s="357" t="s">
        <v>483</v>
      </c>
      <c r="B608" s="357" t="s">
        <v>822</v>
      </c>
      <c r="C608" s="357" t="s">
        <v>1229</v>
      </c>
      <c r="D608" s="357" t="s">
        <v>1741</v>
      </c>
      <c r="E608" s="357" t="s">
        <v>1469</v>
      </c>
      <c r="F608" s="357">
        <v>4321232</v>
      </c>
      <c r="G608" s="357" t="s">
        <v>875</v>
      </c>
      <c r="H608" s="357">
        <v>432123204</v>
      </c>
      <c r="I608" s="357" t="s">
        <v>2478</v>
      </c>
      <c r="J608" s="357">
        <v>11772811</v>
      </c>
      <c r="K608" s="357">
        <v>100</v>
      </c>
      <c r="L608" s="357" t="s">
        <v>1077</v>
      </c>
      <c r="M608" s="357" t="s">
        <v>1078</v>
      </c>
      <c r="N608" s="357" t="s">
        <v>5025</v>
      </c>
      <c r="O608" s="358">
        <v>1</v>
      </c>
      <c r="P608" s="357">
        <v>97</v>
      </c>
      <c r="Q608" s="357">
        <v>60576</v>
      </c>
      <c r="R608" s="357">
        <v>42798.84</v>
      </c>
      <c r="S608" s="357">
        <f t="shared" si="20"/>
        <v>17777.160000000003</v>
      </c>
      <c r="T608" s="359">
        <f t="shared" si="21"/>
        <v>0.29346870047543588</v>
      </c>
      <c r="U608" s="357"/>
    </row>
    <row r="609" spans="1:21" x14ac:dyDescent="0.25">
      <c r="A609" s="357" t="s">
        <v>483</v>
      </c>
      <c r="B609" s="357" t="s">
        <v>822</v>
      </c>
      <c r="C609" s="357" t="s">
        <v>1229</v>
      </c>
      <c r="D609" s="357" t="s">
        <v>1741</v>
      </c>
      <c r="E609" s="357" t="s">
        <v>1469</v>
      </c>
      <c r="F609" s="357">
        <v>4321232</v>
      </c>
      <c r="G609" s="357" t="s">
        <v>875</v>
      </c>
      <c r="H609" s="357">
        <v>432123204</v>
      </c>
      <c r="I609" s="357" t="s">
        <v>2479</v>
      </c>
      <c r="J609" s="357">
        <v>11772815</v>
      </c>
      <c r="K609" s="357">
        <v>100</v>
      </c>
      <c r="L609" s="357" t="s">
        <v>1077</v>
      </c>
      <c r="M609" s="357" t="s">
        <v>1078</v>
      </c>
      <c r="N609" s="357" t="s">
        <v>5025</v>
      </c>
      <c r="O609" s="358">
        <v>1</v>
      </c>
      <c r="P609" s="357">
        <v>91</v>
      </c>
      <c r="Q609" s="357">
        <v>47650</v>
      </c>
      <c r="R609" s="357">
        <v>35047.4</v>
      </c>
      <c r="S609" s="357">
        <f t="shared" si="20"/>
        <v>12602.599999999999</v>
      </c>
      <c r="T609" s="359">
        <f t="shared" si="21"/>
        <v>0.2644826862539349</v>
      </c>
      <c r="U609" s="357"/>
    </row>
    <row r="610" spans="1:21" x14ac:dyDescent="0.25">
      <c r="A610" s="357" t="s">
        <v>483</v>
      </c>
      <c r="B610" s="357" t="s">
        <v>822</v>
      </c>
      <c r="C610" s="357" t="s">
        <v>1229</v>
      </c>
      <c r="D610" s="357" t="s">
        <v>1741</v>
      </c>
      <c r="E610" s="357" t="s">
        <v>1469</v>
      </c>
      <c r="F610" s="357">
        <v>4321232</v>
      </c>
      <c r="G610" s="357" t="s">
        <v>875</v>
      </c>
      <c r="H610" s="357">
        <v>432123204</v>
      </c>
      <c r="I610" s="357" t="s">
        <v>2480</v>
      </c>
      <c r="J610" s="357">
        <v>11772817</v>
      </c>
      <c r="K610" s="357">
        <v>100</v>
      </c>
      <c r="L610" s="357" t="s">
        <v>1077</v>
      </c>
      <c r="M610" s="357" t="s">
        <v>1078</v>
      </c>
      <c r="N610" s="357" t="s">
        <v>5025</v>
      </c>
      <c r="O610" s="358">
        <v>1</v>
      </c>
      <c r="P610" s="357">
        <v>88</v>
      </c>
      <c r="Q610" s="357">
        <v>56204</v>
      </c>
      <c r="R610" s="357">
        <v>39924.959999999999</v>
      </c>
      <c r="S610" s="357">
        <f t="shared" si="20"/>
        <v>16279.04</v>
      </c>
      <c r="T610" s="359">
        <f t="shared" si="21"/>
        <v>0.28964201836168246</v>
      </c>
      <c r="U610" s="357"/>
    </row>
    <row r="611" spans="1:21" x14ac:dyDescent="0.25">
      <c r="A611" s="357" t="s">
        <v>483</v>
      </c>
      <c r="B611" s="357" t="s">
        <v>822</v>
      </c>
      <c r="C611" s="357" t="s">
        <v>1229</v>
      </c>
      <c r="D611" s="357" t="s">
        <v>1741</v>
      </c>
      <c r="E611" s="357" t="s">
        <v>1469</v>
      </c>
      <c r="F611" s="357">
        <v>4321232</v>
      </c>
      <c r="G611" s="357" t="s">
        <v>875</v>
      </c>
      <c r="H611" s="357">
        <v>432123204</v>
      </c>
      <c r="I611" s="357" t="s">
        <v>2481</v>
      </c>
      <c r="J611" s="357">
        <v>11772843</v>
      </c>
      <c r="K611" s="357">
        <v>100</v>
      </c>
      <c r="L611" s="357" t="s">
        <v>1077</v>
      </c>
      <c r="M611" s="357" t="s">
        <v>1078</v>
      </c>
      <c r="N611" s="357" t="s">
        <v>5025</v>
      </c>
      <c r="O611" s="358">
        <v>1</v>
      </c>
      <c r="P611" s="357">
        <v>93</v>
      </c>
      <c r="Q611" s="357">
        <v>74678.399999999994</v>
      </c>
      <c r="R611" s="357">
        <v>57763.430000000008</v>
      </c>
      <c r="S611" s="357">
        <f t="shared" si="20"/>
        <v>16914.969999999987</v>
      </c>
      <c r="T611" s="359">
        <f t="shared" si="21"/>
        <v>0.22650418327120009</v>
      </c>
      <c r="U611" s="357"/>
    </row>
    <row r="612" spans="1:21" x14ac:dyDescent="0.25">
      <c r="A612" s="357" t="s">
        <v>483</v>
      </c>
      <c r="B612" s="357" t="s">
        <v>822</v>
      </c>
      <c r="C612" s="357" t="s">
        <v>1229</v>
      </c>
      <c r="D612" s="357" t="s">
        <v>1741</v>
      </c>
      <c r="E612" s="357" t="s">
        <v>1469</v>
      </c>
      <c r="F612" s="357">
        <v>4321232</v>
      </c>
      <c r="G612" s="357" t="s">
        <v>875</v>
      </c>
      <c r="H612" s="357">
        <v>432123204</v>
      </c>
      <c r="I612" s="357" t="s">
        <v>2482</v>
      </c>
      <c r="J612" s="357">
        <v>11772849</v>
      </c>
      <c r="K612" s="357">
        <v>100</v>
      </c>
      <c r="L612" s="357" t="s">
        <v>1077</v>
      </c>
      <c r="M612" s="357" t="s">
        <v>1078</v>
      </c>
      <c r="N612" s="357" t="s">
        <v>5025</v>
      </c>
      <c r="O612" s="358">
        <v>1</v>
      </c>
      <c r="P612" s="357">
        <v>63</v>
      </c>
      <c r="Q612" s="357">
        <v>44394.399999999994</v>
      </c>
      <c r="R612" s="357">
        <v>35889.53</v>
      </c>
      <c r="S612" s="357">
        <f t="shared" si="20"/>
        <v>8504.8699999999953</v>
      </c>
      <c r="T612" s="359">
        <f t="shared" si="21"/>
        <v>0.19157528877516075</v>
      </c>
      <c r="U612" s="357"/>
    </row>
    <row r="613" spans="1:21" x14ac:dyDescent="0.25">
      <c r="A613" s="357" t="s">
        <v>483</v>
      </c>
      <c r="B613" s="357" t="s">
        <v>822</v>
      </c>
      <c r="C613" s="357" t="s">
        <v>1229</v>
      </c>
      <c r="D613" s="357" t="s">
        <v>1741</v>
      </c>
      <c r="E613" s="357" t="s">
        <v>1469</v>
      </c>
      <c r="F613" s="357">
        <v>4321232</v>
      </c>
      <c r="G613" s="357" t="s">
        <v>875</v>
      </c>
      <c r="H613" s="357">
        <v>432123204</v>
      </c>
      <c r="I613" s="357" t="s">
        <v>2483</v>
      </c>
      <c r="J613" s="357">
        <v>11772861</v>
      </c>
      <c r="K613" s="357">
        <v>250</v>
      </c>
      <c r="L613" s="357" t="s">
        <v>1077</v>
      </c>
      <c r="M613" s="357" t="s">
        <v>1078</v>
      </c>
      <c r="N613" s="357" t="s">
        <v>5025</v>
      </c>
      <c r="O613" s="358">
        <v>1</v>
      </c>
      <c r="P613" s="357">
        <v>252</v>
      </c>
      <c r="Q613" s="357">
        <v>165631.20000000001</v>
      </c>
      <c r="R613" s="357">
        <v>121634.70999999999</v>
      </c>
      <c r="S613" s="357">
        <f t="shared" si="20"/>
        <v>43996.49000000002</v>
      </c>
      <c r="T613" s="359">
        <f t="shared" si="21"/>
        <v>0.26562924135066351</v>
      </c>
      <c r="U613" s="357"/>
    </row>
    <row r="614" spans="1:21" x14ac:dyDescent="0.25">
      <c r="A614" s="357" t="s">
        <v>483</v>
      </c>
      <c r="B614" s="357" t="s">
        <v>822</v>
      </c>
      <c r="C614" s="357" t="s">
        <v>1229</v>
      </c>
      <c r="D614" s="357" t="s">
        <v>1741</v>
      </c>
      <c r="E614" s="357" t="s">
        <v>1469</v>
      </c>
      <c r="F614" s="357">
        <v>4321232</v>
      </c>
      <c r="G614" s="357" t="s">
        <v>875</v>
      </c>
      <c r="H614" s="357">
        <v>432123204</v>
      </c>
      <c r="I614" s="357" t="s">
        <v>2484</v>
      </c>
      <c r="J614" s="357">
        <v>11772885</v>
      </c>
      <c r="K614" s="357">
        <v>63</v>
      </c>
      <c r="L614" s="357" t="s">
        <v>1077</v>
      </c>
      <c r="M614" s="357" t="s">
        <v>1078</v>
      </c>
      <c r="N614" s="357" t="s">
        <v>5025</v>
      </c>
      <c r="O614" s="358">
        <v>1</v>
      </c>
      <c r="P614" s="357">
        <v>27</v>
      </c>
      <c r="Q614" s="357">
        <v>15401.6</v>
      </c>
      <c r="R614" s="357">
        <v>12093.33</v>
      </c>
      <c r="S614" s="357">
        <f t="shared" si="20"/>
        <v>3308.2700000000004</v>
      </c>
      <c r="T614" s="359">
        <f t="shared" si="21"/>
        <v>0.21480041034697697</v>
      </c>
      <c r="U614" s="357"/>
    </row>
    <row r="615" spans="1:21" x14ac:dyDescent="0.25">
      <c r="A615" s="357" t="s">
        <v>483</v>
      </c>
      <c r="B615" s="357" t="s">
        <v>822</v>
      </c>
      <c r="C615" s="357" t="s">
        <v>1229</v>
      </c>
      <c r="D615" s="357" t="s">
        <v>1741</v>
      </c>
      <c r="E615" s="357" t="s">
        <v>1469</v>
      </c>
      <c r="F615" s="357">
        <v>4321232</v>
      </c>
      <c r="G615" s="357" t="s">
        <v>875</v>
      </c>
      <c r="H615" s="357">
        <v>432123204</v>
      </c>
      <c r="I615" s="357" t="s">
        <v>2485</v>
      </c>
      <c r="J615" s="357">
        <v>11772907</v>
      </c>
      <c r="K615" s="357">
        <v>100</v>
      </c>
      <c r="L615" s="357" t="s">
        <v>1077</v>
      </c>
      <c r="M615" s="357" t="s">
        <v>1078</v>
      </c>
      <c r="N615" s="357" t="s">
        <v>5025</v>
      </c>
      <c r="O615" s="358">
        <v>1</v>
      </c>
      <c r="P615" s="357">
        <v>86</v>
      </c>
      <c r="Q615" s="357">
        <v>39635.199999999997</v>
      </c>
      <c r="R615" s="357">
        <v>23848.620000000003</v>
      </c>
      <c r="S615" s="357">
        <f t="shared" si="20"/>
        <v>15786.579999999994</v>
      </c>
      <c r="T615" s="359">
        <f t="shared" si="21"/>
        <v>0.39829696835136436</v>
      </c>
      <c r="U615" s="357"/>
    </row>
    <row r="616" spans="1:21" x14ac:dyDescent="0.25">
      <c r="A616" s="357" t="s">
        <v>483</v>
      </c>
      <c r="B616" s="357" t="s">
        <v>822</v>
      </c>
      <c r="C616" s="357" t="s">
        <v>1229</v>
      </c>
      <c r="D616" s="357" t="s">
        <v>1741</v>
      </c>
      <c r="E616" s="357" t="s">
        <v>1469</v>
      </c>
      <c r="F616" s="357">
        <v>4321232</v>
      </c>
      <c r="G616" s="357" t="s">
        <v>875</v>
      </c>
      <c r="H616" s="357">
        <v>432123204</v>
      </c>
      <c r="I616" s="357" t="s">
        <v>2486</v>
      </c>
      <c r="J616" s="357">
        <v>11772933</v>
      </c>
      <c r="K616" s="357">
        <v>100</v>
      </c>
      <c r="L616" s="357" t="s">
        <v>1077</v>
      </c>
      <c r="M616" s="357" t="s">
        <v>1078</v>
      </c>
      <c r="N616" s="357" t="s">
        <v>5025</v>
      </c>
      <c r="O616" s="358">
        <v>1</v>
      </c>
      <c r="P616" s="357">
        <v>95</v>
      </c>
      <c r="Q616" s="357">
        <v>36340</v>
      </c>
      <c r="R616" s="357">
        <v>27364.23</v>
      </c>
      <c r="S616" s="357">
        <f t="shared" si="20"/>
        <v>8975.77</v>
      </c>
      <c r="T616" s="359">
        <f t="shared" si="21"/>
        <v>0.24699422124380849</v>
      </c>
      <c r="U616" s="357"/>
    </row>
    <row r="617" spans="1:21" x14ac:dyDescent="0.25">
      <c r="A617" s="357" t="s">
        <v>483</v>
      </c>
      <c r="B617" s="357" t="s">
        <v>822</v>
      </c>
      <c r="C617" s="357" t="s">
        <v>1229</v>
      </c>
      <c r="D617" s="357" t="s">
        <v>1741</v>
      </c>
      <c r="E617" s="357" t="s">
        <v>1469</v>
      </c>
      <c r="F617" s="357">
        <v>4321232</v>
      </c>
      <c r="G617" s="357" t="s">
        <v>875</v>
      </c>
      <c r="H617" s="357">
        <v>432123204</v>
      </c>
      <c r="I617" s="357" t="s">
        <v>2487</v>
      </c>
      <c r="J617" s="357">
        <v>11772937</v>
      </c>
      <c r="K617" s="357">
        <v>100</v>
      </c>
      <c r="L617" s="357" t="s">
        <v>1077</v>
      </c>
      <c r="M617" s="357" t="s">
        <v>1078</v>
      </c>
      <c r="N617" s="357" t="s">
        <v>5025</v>
      </c>
      <c r="O617" s="358">
        <v>1</v>
      </c>
      <c r="P617" s="357">
        <v>83</v>
      </c>
      <c r="Q617" s="357">
        <v>36910.400000000001</v>
      </c>
      <c r="R617" s="357">
        <v>29478.84</v>
      </c>
      <c r="S617" s="357">
        <f t="shared" si="20"/>
        <v>7431.5600000000013</v>
      </c>
      <c r="T617" s="359">
        <f t="shared" si="21"/>
        <v>0.20134054358663145</v>
      </c>
      <c r="U617" s="357"/>
    </row>
    <row r="618" spans="1:21" x14ac:dyDescent="0.25">
      <c r="A618" s="357" t="s">
        <v>483</v>
      </c>
      <c r="B618" s="357" t="s">
        <v>822</v>
      </c>
      <c r="C618" s="357" t="s">
        <v>1229</v>
      </c>
      <c r="D618" s="357" t="s">
        <v>1741</v>
      </c>
      <c r="E618" s="357" t="s">
        <v>1469</v>
      </c>
      <c r="F618" s="357">
        <v>4321232</v>
      </c>
      <c r="G618" s="357" t="s">
        <v>875</v>
      </c>
      <c r="H618" s="357">
        <v>432123204</v>
      </c>
      <c r="I618" s="357" t="s">
        <v>2488</v>
      </c>
      <c r="J618" s="357">
        <v>11772965</v>
      </c>
      <c r="K618" s="357">
        <v>100</v>
      </c>
      <c r="L618" s="357" t="s">
        <v>1077</v>
      </c>
      <c r="M618" s="357" t="s">
        <v>1078</v>
      </c>
      <c r="N618" s="357" t="s">
        <v>5025</v>
      </c>
      <c r="O618" s="358">
        <v>1</v>
      </c>
      <c r="P618" s="357">
        <v>135</v>
      </c>
      <c r="Q618" s="357">
        <v>91280.4</v>
      </c>
      <c r="R618" s="357">
        <v>70975.11</v>
      </c>
      <c r="S618" s="357">
        <f t="shared" si="20"/>
        <v>20305.289999999994</v>
      </c>
      <c r="T618" s="359">
        <f t="shared" si="21"/>
        <v>0.22244961678520248</v>
      </c>
      <c r="U618" s="357"/>
    </row>
    <row r="619" spans="1:21" x14ac:dyDescent="0.25">
      <c r="A619" s="357" t="s">
        <v>483</v>
      </c>
      <c r="B619" s="357" t="s">
        <v>822</v>
      </c>
      <c r="C619" s="357" t="s">
        <v>1229</v>
      </c>
      <c r="D619" s="357" t="s">
        <v>1741</v>
      </c>
      <c r="E619" s="357" t="s">
        <v>1469</v>
      </c>
      <c r="F619" s="357">
        <v>4321232</v>
      </c>
      <c r="G619" s="357" t="s">
        <v>875</v>
      </c>
      <c r="H619" s="357">
        <v>432123204</v>
      </c>
      <c r="I619" s="357" t="s">
        <v>2489</v>
      </c>
      <c r="J619" s="357">
        <v>11772969</v>
      </c>
      <c r="K619" s="357">
        <v>100</v>
      </c>
      <c r="L619" s="357" t="s">
        <v>1077</v>
      </c>
      <c r="M619" s="357" t="s">
        <v>1078</v>
      </c>
      <c r="N619" s="357" t="s">
        <v>5025</v>
      </c>
      <c r="O619" s="358">
        <v>1</v>
      </c>
      <c r="P619" s="357">
        <v>83</v>
      </c>
      <c r="Q619" s="357">
        <v>50158.400000000001</v>
      </c>
      <c r="R619" s="357">
        <v>40500.49</v>
      </c>
      <c r="S619" s="357">
        <f t="shared" si="20"/>
        <v>9657.9100000000035</v>
      </c>
      <c r="T619" s="359">
        <f t="shared" si="21"/>
        <v>0.19254820727933911</v>
      </c>
      <c r="U619" s="357"/>
    </row>
    <row r="620" spans="1:21" x14ac:dyDescent="0.25">
      <c r="A620" s="357" t="s">
        <v>483</v>
      </c>
      <c r="B620" s="357" t="s">
        <v>822</v>
      </c>
      <c r="C620" s="357" t="s">
        <v>1229</v>
      </c>
      <c r="D620" s="357" t="s">
        <v>1741</v>
      </c>
      <c r="E620" s="357" t="s">
        <v>1469</v>
      </c>
      <c r="F620" s="357">
        <v>4321232</v>
      </c>
      <c r="G620" s="357" t="s">
        <v>875</v>
      </c>
      <c r="H620" s="357">
        <v>432123204</v>
      </c>
      <c r="I620" s="357" t="s">
        <v>2488</v>
      </c>
      <c r="J620" s="357">
        <v>11772979</v>
      </c>
      <c r="K620" s="357">
        <v>100</v>
      </c>
      <c r="L620" s="357" t="s">
        <v>1077</v>
      </c>
      <c r="M620" s="357" t="s">
        <v>1078</v>
      </c>
      <c r="N620" s="357" t="s">
        <v>5025</v>
      </c>
      <c r="O620" s="358">
        <v>1</v>
      </c>
      <c r="P620" s="357">
        <v>150</v>
      </c>
      <c r="Q620" s="357">
        <v>103735.2</v>
      </c>
      <c r="R620" s="357">
        <v>60348.2</v>
      </c>
      <c r="S620" s="357">
        <f t="shared" si="20"/>
        <v>43387</v>
      </c>
      <c r="T620" s="359">
        <f t="shared" si="21"/>
        <v>0.41824761508147668</v>
      </c>
      <c r="U620" s="357"/>
    </row>
    <row r="621" spans="1:21" x14ac:dyDescent="0.25">
      <c r="A621" s="357" t="s">
        <v>483</v>
      </c>
      <c r="B621" s="357" t="s">
        <v>822</v>
      </c>
      <c r="C621" s="357" t="s">
        <v>1229</v>
      </c>
      <c r="D621" s="357" t="s">
        <v>1741</v>
      </c>
      <c r="E621" s="357" t="s">
        <v>1469</v>
      </c>
      <c r="F621" s="357">
        <v>4321232</v>
      </c>
      <c r="G621" s="357" t="s">
        <v>875</v>
      </c>
      <c r="H621" s="357">
        <v>432123204</v>
      </c>
      <c r="I621" s="357" t="s">
        <v>2490</v>
      </c>
      <c r="J621" s="357">
        <v>11772991</v>
      </c>
      <c r="K621" s="357">
        <v>100</v>
      </c>
      <c r="L621" s="357" t="s">
        <v>1077</v>
      </c>
      <c r="M621" s="357" t="s">
        <v>1078</v>
      </c>
      <c r="N621" s="357" t="s">
        <v>5025</v>
      </c>
      <c r="O621" s="358">
        <v>1</v>
      </c>
      <c r="P621" s="357">
        <v>96</v>
      </c>
      <c r="Q621" s="357">
        <v>49672.4</v>
      </c>
      <c r="R621" s="357">
        <v>37742.65</v>
      </c>
      <c r="S621" s="357">
        <f t="shared" si="20"/>
        <v>11929.75</v>
      </c>
      <c r="T621" s="359">
        <f t="shared" si="21"/>
        <v>0.24016858456607693</v>
      </c>
      <c r="U621" s="357"/>
    </row>
    <row r="622" spans="1:21" x14ac:dyDescent="0.25">
      <c r="A622" s="357" t="s">
        <v>483</v>
      </c>
      <c r="B622" s="357" t="s">
        <v>822</v>
      </c>
      <c r="C622" s="357" t="s">
        <v>1233</v>
      </c>
      <c r="D622" s="357" t="s">
        <v>1744</v>
      </c>
      <c r="E622" s="357" t="s">
        <v>1481</v>
      </c>
      <c r="F622" s="357">
        <v>4323124</v>
      </c>
      <c r="G622" s="357" t="s">
        <v>5029</v>
      </c>
      <c r="H622" s="357">
        <v>432312405</v>
      </c>
      <c r="I622" s="357" t="s">
        <v>2491</v>
      </c>
      <c r="J622" s="357">
        <v>7834376</v>
      </c>
      <c r="K622" s="357">
        <v>100</v>
      </c>
      <c r="L622" s="357" t="s">
        <v>1077</v>
      </c>
      <c r="M622" s="357" t="s">
        <v>1078</v>
      </c>
      <c r="N622" s="357" t="s">
        <v>5025</v>
      </c>
      <c r="O622" s="358">
        <v>1</v>
      </c>
      <c r="P622" s="357">
        <v>39</v>
      </c>
      <c r="Q622" s="357">
        <v>21660</v>
      </c>
      <c r="R622" s="357">
        <v>20217.019999999997</v>
      </c>
      <c r="S622" s="357">
        <f t="shared" si="20"/>
        <v>1442.9800000000032</v>
      </c>
      <c r="T622" s="359">
        <f t="shared" si="21"/>
        <v>6.6619575253924437E-2</v>
      </c>
      <c r="U622" s="357"/>
    </row>
    <row r="623" spans="1:21" x14ac:dyDescent="0.25">
      <c r="A623" s="357" t="s">
        <v>483</v>
      </c>
      <c r="B623" s="357" t="s">
        <v>822</v>
      </c>
      <c r="C623" s="357" t="s">
        <v>1233</v>
      </c>
      <c r="D623" s="357" t="s">
        <v>1744</v>
      </c>
      <c r="E623" s="357" t="s">
        <v>1481</v>
      </c>
      <c r="F623" s="357">
        <v>4323124</v>
      </c>
      <c r="G623" s="357" t="s">
        <v>5029</v>
      </c>
      <c r="H623" s="357">
        <v>432312405</v>
      </c>
      <c r="I623" s="357" t="s">
        <v>2492</v>
      </c>
      <c r="J623" s="357">
        <v>7834384</v>
      </c>
      <c r="K623" s="357">
        <v>100</v>
      </c>
      <c r="L623" s="357" t="s">
        <v>1077</v>
      </c>
      <c r="M623" s="357" t="s">
        <v>1078</v>
      </c>
      <c r="N623" s="357" t="s">
        <v>5025</v>
      </c>
      <c r="O623" s="358">
        <v>1</v>
      </c>
      <c r="P623" s="357">
        <v>76</v>
      </c>
      <c r="Q623" s="357">
        <v>71042.399999999994</v>
      </c>
      <c r="R623" s="357">
        <v>63441.14</v>
      </c>
      <c r="S623" s="357">
        <f t="shared" si="20"/>
        <v>7601.2599999999948</v>
      </c>
      <c r="T623" s="359">
        <f t="shared" si="21"/>
        <v>0.1069961037352341</v>
      </c>
      <c r="U623" s="357"/>
    </row>
    <row r="624" spans="1:21" x14ac:dyDescent="0.25">
      <c r="A624" s="357" t="s">
        <v>483</v>
      </c>
      <c r="B624" s="357" t="s">
        <v>822</v>
      </c>
      <c r="C624" s="357" t="s">
        <v>1233</v>
      </c>
      <c r="D624" s="357" t="s">
        <v>1744</v>
      </c>
      <c r="E624" s="357" t="s">
        <v>1481</v>
      </c>
      <c r="F624" s="357">
        <v>4323124</v>
      </c>
      <c r="G624" s="357" t="s">
        <v>5029</v>
      </c>
      <c r="H624" s="357">
        <v>432312405</v>
      </c>
      <c r="I624" s="357" t="s">
        <v>2493</v>
      </c>
      <c r="J624" s="357">
        <v>7834402</v>
      </c>
      <c r="K624" s="357">
        <v>100</v>
      </c>
      <c r="L624" s="357" t="s">
        <v>1077</v>
      </c>
      <c r="M624" s="357" t="s">
        <v>1078</v>
      </c>
      <c r="N624" s="357" t="s">
        <v>5025</v>
      </c>
      <c r="O624" s="358">
        <v>1</v>
      </c>
      <c r="P624" s="357">
        <v>41</v>
      </c>
      <c r="Q624" s="357">
        <v>52155.600000000006</v>
      </c>
      <c r="R624" s="357">
        <v>36919.43</v>
      </c>
      <c r="S624" s="357">
        <f t="shared" si="20"/>
        <v>15236.170000000006</v>
      </c>
      <c r="T624" s="359">
        <f t="shared" si="21"/>
        <v>0.29212912899094257</v>
      </c>
      <c r="U624" s="357"/>
    </row>
    <row r="625" spans="1:21" x14ac:dyDescent="0.25">
      <c r="A625" s="357" t="s">
        <v>483</v>
      </c>
      <c r="B625" s="357" t="s">
        <v>822</v>
      </c>
      <c r="C625" s="357" t="s">
        <v>1233</v>
      </c>
      <c r="D625" s="357" t="s">
        <v>1744</v>
      </c>
      <c r="E625" s="357" t="s">
        <v>1481</v>
      </c>
      <c r="F625" s="357">
        <v>4323124</v>
      </c>
      <c r="G625" s="357" t="s">
        <v>873</v>
      </c>
      <c r="H625" s="357">
        <v>432312404</v>
      </c>
      <c r="I625" s="357" t="s">
        <v>2494</v>
      </c>
      <c r="J625" s="357">
        <v>10885045</v>
      </c>
      <c r="K625" s="357">
        <v>100</v>
      </c>
      <c r="L625" s="357" t="s">
        <v>1077</v>
      </c>
      <c r="M625" s="357" t="s">
        <v>1078</v>
      </c>
      <c r="N625" s="357" t="s">
        <v>5025</v>
      </c>
      <c r="O625" s="358">
        <v>1</v>
      </c>
      <c r="P625" s="357">
        <v>62</v>
      </c>
      <c r="Q625" s="357">
        <v>21438</v>
      </c>
      <c r="R625" s="357">
        <v>19805.71</v>
      </c>
      <c r="S625" s="357">
        <f t="shared" si="20"/>
        <v>1632.2900000000009</v>
      </c>
      <c r="T625" s="359">
        <f t="shared" si="21"/>
        <v>7.6140031719376847E-2</v>
      </c>
      <c r="U625" s="357"/>
    </row>
    <row r="626" spans="1:21" x14ac:dyDescent="0.25">
      <c r="A626" s="357" t="s">
        <v>483</v>
      </c>
      <c r="B626" s="357" t="s">
        <v>822</v>
      </c>
      <c r="C626" s="357" t="s">
        <v>1233</v>
      </c>
      <c r="D626" s="357" t="s">
        <v>1744</v>
      </c>
      <c r="E626" s="357" t="s">
        <v>1481</v>
      </c>
      <c r="F626" s="357">
        <v>4323124</v>
      </c>
      <c r="G626" s="357" t="s">
        <v>873</v>
      </c>
      <c r="H626" s="357">
        <v>432312404</v>
      </c>
      <c r="I626" s="357" t="s">
        <v>2495</v>
      </c>
      <c r="J626" s="357">
        <v>10885049</v>
      </c>
      <c r="K626" s="357">
        <v>100</v>
      </c>
      <c r="L626" s="357" t="s">
        <v>1077</v>
      </c>
      <c r="M626" s="357" t="s">
        <v>1078</v>
      </c>
      <c r="N626" s="357" t="s">
        <v>5025</v>
      </c>
      <c r="O626" s="358">
        <v>1</v>
      </c>
      <c r="P626" s="357">
        <v>86</v>
      </c>
      <c r="Q626" s="357">
        <v>31054.399999999998</v>
      </c>
      <c r="R626" s="357">
        <v>25748.629999999997</v>
      </c>
      <c r="S626" s="357">
        <f t="shared" si="20"/>
        <v>5305.77</v>
      </c>
      <c r="T626" s="359">
        <f t="shared" si="21"/>
        <v>0.17085404966767997</v>
      </c>
      <c r="U626" s="357"/>
    </row>
    <row r="627" spans="1:21" x14ac:dyDescent="0.25">
      <c r="A627" s="357" t="s">
        <v>483</v>
      </c>
      <c r="B627" s="357" t="s">
        <v>822</v>
      </c>
      <c r="C627" s="357" t="s">
        <v>1233</v>
      </c>
      <c r="D627" s="357" t="s">
        <v>1744</v>
      </c>
      <c r="E627" s="357" t="s">
        <v>1481</v>
      </c>
      <c r="F627" s="357">
        <v>4323124</v>
      </c>
      <c r="G627" s="357" t="s">
        <v>873</v>
      </c>
      <c r="H627" s="357">
        <v>432312404</v>
      </c>
      <c r="I627" s="357" t="s">
        <v>2496</v>
      </c>
      <c r="J627" s="357">
        <v>10885071</v>
      </c>
      <c r="K627" s="357">
        <v>100</v>
      </c>
      <c r="L627" s="357" t="s">
        <v>1077</v>
      </c>
      <c r="M627" s="357" t="s">
        <v>1078</v>
      </c>
      <c r="N627" s="357" t="s">
        <v>5025</v>
      </c>
      <c r="O627" s="358">
        <v>1</v>
      </c>
      <c r="P627" s="357">
        <v>89</v>
      </c>
      <c r="Q627" s="357">
        <v>38776</v>
      </c>
      <c r="R627" s="357">
        <v>32625.75</v>
      </c>
      <c r="S627" s="357">
        <f t="shared" si="20"/>
        <v>6150.25</v>
      </c>
      <c r="T627" s="359">
        <f t="shared" si="21"/>
        <v>0.15860970703527955</v>
      </c>
      <c r="U627" s="357"/>
    </row>
    <row r="628" spans="1:21" x14ac:dyDescent="0.25">
      <c r="A628" s="357" t="s">
        <v>483</v>
      </c>
      <c r="B628" s="357" t="s">
        <v>822</v>
      </c>
      <c r="C628" s="357" t="s">
        <v>1233</v>
      </c>
      <c r="D628" s="357" t="s">
        <v>1744</v>
      </c>
      <c r="E628" s="357" t="s">
        <v>1481</v>
      </c>
      <c r="F628" s="357">
        <v>4323124</v>
      </c>
      <c r="G628" s="357" t="s">
        <v>873</v>
      </c>
      <c r="H628" s="357">
        <v>432312404</v>
      </c>
      <c r="I628" s="357" t="s">
        <v>2497</v>
      </c>
      <c r="J628" s="357">
        <v>10885077</v>
      </c>
      <c r="K628" s="357">
        <v>100</v>
      </c>
      <c r="L628" s="357" t="s">
        <v>1077</v>
      </c>
      <c r="M628" s="357" t="s">
        <v>1078</v>
      </c>
      <c r="N628" s="357" t="s">
        <v>5025</v>
      </c>
      <c r="O628" s="358">
        <v>1</v>
      </c>
      <c r="P628" s="357">
        <v>43</v>
      </c>
      <c r="Q628" s="357">
        <v>25144</v>
      </c>
      <c r="R628" s="357">
        <v>20273.72</v>
      </c>
      <c r="S628" s="357">
        <f t="shared" si="20"/>
        <v>4870.2799999999988</v>
      </c>
      <c r="T628" s="359">
        <f t="shared" si="21"/>
        <v>0.19369551384027994</v>
      </c>
      <c r="U628" s="357"/>
    </row>
    <row r="629" spans="1:21" x14ac:dyDescent="0.25">
      <c r="A629" s="357" t="s">
        <v>483</v>
      </c>
      <c r="B629" s="357" t="s">
        <v>822</v>
      </c>
      <c r="C629" s="357" t="s">
        <v>1233</v>
      </c>
      <c r="D629" s="357" t="s">
        <v>1744</v>
      </c>
      <c r="E629" s="357" t="s">
        <v>1481</v>
      </c>
      <c r="F629" s="357">
        <v>4323124</v>
      </c>
      <c r="G629" s="357" t="s">
        <v>873</v>
      </c>
      <c r="H629" s="357">
        <v>432312404</v>
      </c>
      <c r="I629" s="357" t="s">
        <v>2498</v>
      </c>
      <c r="J629" s="357">
        <v>10885119</v>
      </c>
      <c r="K629" s="357">
        <v>100</v>
      </c>
      <c r="L629" s="357" t="s">
        <v>1077</v>
      </c>
      <c r="M629" s="357" t="s">
        <v>1078</v>
      </c>
      <c r="N629" s="357" t="s">
        <v>5025</v>
      </c>
      <c r="O629" s="358">
        <v>1</v>
      </c>
      <c r="P629" s="357">
        <v>22</v>
      </c>
      <c r="Q629" s="357">
        <v>14206</v>
      </c>
      <c r="R629" s="357">
        <v>8052.1299999999992</v>
      </c>
      <c r="S629" s="357">
        <f t="shared" si="20"/>
        <v>6153.8700000000008</v>
      </c>
      <c r="T629" s="359">
        <f t="shared" si="21"/>
        <v>0.43318808953963117</v>
      </c>
      <c r="U629" s="357"/>
    </row>
    <row r="630" spans="1:21" x14ac:dyDescent="0.25">
      <c r="A630" s="357" t="s">
        <v>483</v>
      </c>
      <c r="B630" s="357" t="s">
        <v>822</v>
      </c>
      <c r="C630" s="357" t="s">
        <v>1233</v>
      </c>
      <c r="D630" s="357" t="s">
        <v>1744</v>
      </c>
      <c r="E630" s="357" t="s">
        <v>1481</v>
      </c>
      <c r="F630" s="357">
        <v>4323124</v>
      </c>
      <c r="G630" s="357" t="s">
        <v>873</v>
      </c>
      <c r="H630" s="357">
        <v>432312404</v>
      </c>
      <c r="I630" s="357" t="s">
        <v>2499</v>
      </c>
      <c r="J630" s="357">
        <v>10885121</v>
      </c>
      <c r="K630" s="357">
        <v>100</v>
      </c>
      <c r="L630" s="357" t="s">
        <v>1077</v>
      </c>
      <c r="M630" s="357" t="s">
        <v>1078</v>
      </c>
      <c r="N630" s="357" t="s">
        <v>5025</v>
      </c>
      <c r="O630" s="358">
        <v>1</v>
      </c>
      <c r="P630" s="357">
        <v>124</v>
      </c>
      <c r="Q630" s="357">
        <v>65128.399999999994</v>
      </c>
      <c r="R630" s="357">
        <v>52904.06</v>
      </c>
      <c r="S630" s="357">
        <f t="shared" si="20"/>
        <v>12224.339999999997</v>
      </c>
      <c r="T630" s="359">
        <f t="shared" si="21"/>
        <v>0.18769599744504697</v>
      </c>
      <c r="U630" s="357"/>
    </row>
    <row r="631" spans="1:21" x14ac:dyDescent="0.25">
      <c r="A631" s="357" t="s">
        <v>483</v>
      </c>
      <c r="B631" s="357" t="s">
        <v>822</v>
      </c>
      <c r="C631" s="357" t="s">
        <v>1233</v>
      </c>
      <c r="D631" s="357" t="s">
        <v>1744</v>
      </c>
      <c r="E631" s="357" t="s">
        <v>1481</v>
      </c>
      <c r="F631" s="357">
        <v>4323124</v>
      </c>
      <c r="G631" s="357" t="s">
        <v>873</v>
      </c>
      <c r="H631" s="357">
        <v>432312404</v>
      </c>
      <c r="I631" s="357" t="s">
        <v>2500</v>
      </c>
      <c r="J631" s="357">
        <v>10885157</v>
      </c>
      <c r="K631" s="357">
        <v>100</v>
      </c>
      <c r="L631" s="357" t="s">
        <v>1077</v>
      </c>
      <c r="M631" s="357" t="s">
        <v>1078</v>
      </c>
      <c r="N631" s="357" t="s">
        <v>5025</v>
      </c>
      <c r="O631" s="358">
        <v>1</v>
      </c>
      <c r="P631" s="357">
        <v>74</v>
      </c>
      <c r="Q631" s="357">
        <v>60132.4</v>
      </c>
      <c r="R631" s="357">
        <v>54288.66</v>
      </c>
      <c r="S631" s="357">
        <f t="shared" si="20"/>
        <v>5843.739999999998</v>
      </c>
      <c r="T631" s="359">
        <f t="shared" si="21"/>
        <v>9.7181220107629127E-2</v>
      </c>
      <c r="U631" s="357"/>
    </row>
    <row r="632" spans="1:21" x14ac:dyDescent="0.25">
      <c r="A632" s="357" t="s">
        <v>483</v>
      </c>
      <c r="B632" s="357" t="s">
        <v>822</v>
      </c>
      <c r="C632" s="357" t="s">
        <v>1233</v>
      </c>
      <c r="D632" s="357" t="s">
        <v>1744</v>
      </c>
      <c r="E632" s="357" t="s">
        <v>1481</v>
      </c>
      <c r="F632" s="357">
        <v>4323124</v>
      </c>
      <c r="G632" s="357" t="s">
        <v>1097</v>
      </c>
      <c r="H632" s="357">
        <v>432312402</v>
      </c>
      <c r="I632" s="357" t="s">
        <v>2501</v>
      </c>
      <c r="J632" s="357">
        <v>10885161</v>
      </c>
      <c r="K632" s="357">
        <v>100</v>
      </c>
      <c r="L632" s="357" t="s">
        <v>1077</v>
      </c>
      <c r="M632" s="357" t="s">
        <v>1078</v>
      </c>
      <c r="N632" s="357" t="s">
        <v>5025</v>
      </c>
      <c r="O632" s="358">
        <v>1</v>
      </c>
      <c r="P632" s="357">
        <v>78</v>
      </c>
      <c r="Q632" s="357">
        <v>49897.599999999999</v>
      </c>
      <c r="R632" s="357">
        <v>38118.92</v>
      </c>
      <c r="S632" s="357">
        <f t="shared" si="20"/>
        <v>11778.68</v>
      </c>
      <c r="T632" s="359">
        <f t="shared" si="21"/>
        <v>0.23605704482780737</v>
      </c>
      <c r="U632" s="357"/>
    </row>
    <row r="633" spans="1:21" x14ac:dyDescent="0.25">
      <c r="A633" s="357" t="s">
        <v>483</v>
      </c>
      <c r="B633" s="357" t="s">
        <v>822</v>
      </c>
      <c r="C633" s="357" t="s">
        <v>1233</v>
      </c>
      <c r="D633" s="357" t="s">
        <v>1744</v>
      </c>
      <c r="E633" s="357" t="s">
        <v>1481</v>
      </c>
      <c r="F633" s="357">
        <v>4323124</v>
      </c>
      <c r="G633" s="357" t="s">
        <v>1097</v>
      </c>
      <c r="H633" s="357">
        <v>432312402</v>
      </c>
      <c r="I633" s="357" t="s">
        <v>2502</v>
      </c>
      <c r="J633" s="357">
        <v>10885169</v>
      </c>
      <c r="K633" s="357">
        <v>100</v>
      </c>
      <c r="L633" s="357" t="s">
        <v>1077</v>
      </c>
      <c r="M633" s="357" t="s">
        <v>1078</v>
      </c>
      <c r="N633" s="357" t="s">
        <v>5025</v>
      </c>
      <c r="O633" s="358">
        <v>1</v>
      </c>
      <c r="P633" s="357">
        <v>78</v>
      </c>
      <c r="Q633" s="357">
        <v>35891.199999999997</v>
      </c>
      <c r="R633" s="357">
        <v>30282.850000000002</v>
      </c>
      <c r="S633" s="357">
        <f t="shared" si="20"/>
        <v>5608.3499999999949</v>
      </c>
      <c r="T633" s="359">
        <f t="shared" si="21"/>
        <v>0.15625975169400844</v>
      </c>
      <c r="U633" s="357"/>
    </row>
    <row r="634" spans="1:21" x14ac:dyDescent="0.25">
      <c r="A634" s="357" t="s">
        <v>483</v>
      </c>
      <c r="B634" s="357" t="s">
        <v>822</v>
      </c>
      <c r="C634" s="357" t="s">
        <v>1233</v>
      </c>
      <c r="D634" s="357" t="s">
        <v>1744</v>
      </c>
      <c r="E634" s="357" t="s">
        <v>1481</v>
      </c>
      <c r="F634" s="357">
        <v>4323124</v>
      </c>
      <c r="G634" s="357" t="s">
        <v>1097</v>
      </c>
      <c r="H634" s="357">
        <v>432312402</v>
      </c>
      <c r="I634" s="357" t="s">
        <v>2503</v>
      </c>
      <c r="J634" s="357">
        <v>10885181</v>
      </c>
      <c r="K634" s="357">
        <v>100</v>
      </c>
      <c r="L634" s="357" t="s">
        <v>1077</v>
      </c>
      <c r="M634" s="357" t="s">
        <v>1078</v>
      </c>
      <c r="N634" s="357" t="s">
        <v>5025</v>
      </c>
      <c r="O634" s="358">
        <v>1</v>
      </c>
      <c r="P634" s="357">
        <v>76</v>
      </c>
      <c r="Q634" s="357">
        <v>52765.600000000006</v>
      </c>
      <c r="R634" s="357">
        <v>36725.4</v>
      </c>
      <c r="S634" s="357">
        <f t="shared" si="20"/>
        <v>16040.200000000004</v>
      </c>
      <c r="T634" s="359">
        <f t="shared" si="21"/>
        <v>0.30398972057552653</v>
      </c>
      <c r="U634" s="357"/>
    </row>
    <row r="635" spans="1:21" x14ac:dyDescent="0.25">
      <c r="A635" s="357" t="s">
        <v>483</v>
      </c>
      <c r="B635" s="357" t="s">
        <v>822</v>
      </c>
      <c r="C635" s="357" t="s">
        <v>1233</v>
      </c>
      <c r="D635" s="357" t="s">
        <v>1744</v>
      </c>
      <c r="E635" s="357" t="s">
        <v>1481</v>
      </c>
      <c r="F635" s="357">
        <v>4323124</v>
      </c>
      <c r="G635" s="357" t="s">
        <v>1097</v>
      </c>
      <c r="H635" s="357">
        <v>432312402</v>
      </c>
      <c r="I635" s="357" t="s">
        <v>2504</v>
      </c>
      <c r="J635" s="357">
        <v>10885183</v>
      </c>
      <c r="K635" s="357">
        <v>100</v>
      </c>
      <c r="L635" s="357" t="s">
        <v>1077</v>
      </c>
      <c r="M635" s="357" t="s">
        <v>1078</v>
      </c>
      <c r="N635" s="357" t="s">
        <v>5025</v>
      </c>
      <c r="O635" s="358">
        <v>1</v>
      </c>
      <c r="P635" s="357">
        <v>95</v>
      </c>
      <c r="Q635" s="357">
        <v>68901.2</v>
      </c>
      <c r="R635" s="357">
        <v>44061.680000000008</v>
      </c>
      <c r="S635" s="357">
        <f t="shared" si="20"/>
        <v>24839.51999999999</v>
      </c>
      <c r="T635" s="359">
        <f t="shared" si="21"/>
        <v>0.36050925092741476</v>
      </c>
      <c r="U635" s="357"/>
    </row>
    <row r="636" spans="1:21" x14ac:dyDescent="0.25">
      <c r="A636" s="357" t="s">
        <v>483</v>
      </c>
      <c r="B636" s="357" t="s">
        <v>822</v>
      </c>
      <c r="C636" s="357" t="s">
        <v>1233</v>
      </c>
      <c r="D636" s="357" t="s">
        <v>1744</v>
      </c>
      <c r="E636" s="357" t="s">
        <v>1481</v>
      </c>
      <c r="F636" s="357">
        <v>4323124</v>
      </c>
      <c r="G636" s="357" t="s">
        <v>1097</v>
      </c>
      <c r="H636" s="357">
        <v>432312402</v>
      </c>
      <c r="I636" s="357" t="s">
        <v>2505</v>
      </c>
      <c r="J636" s="357">
        <v>10885185</v>
      </c>
      <c r="K636" s="357">
        <v>100</v>
      </c>
      <c r="L636" s="357" t="s">
        <v>1077</v>
      </c>
      <c r="M636" s="357" t="s">
        <v>1078</v>
      </c>
      <c r="N636" s="357" t="s">
        <v>5025</v>
      </c>
      <c r="O636" s="358">
        <v>1</v>
      </c>
      <c r="P636" s="357">
        <v>39</v>
      </c>
      <c r="Q636" s="357">
        <v>30796.399999999998</v>
      </c>
      <c r="R636" s="357">
        <v>22420.799999999999</v>
      </c>
      <c r="S636" s="357">
        <f t="shared" si="20"/>
        <v>8375.5999999999985</v>
      </c>
      <c r="T636" s="359">
        <f t="shared" si="21"/>
        <v>0.27196685326856385</v>
      </c>
      <c r="U636" s="357"/>
    </row>
    <row r="637" spans="1:21" x14ac:dyDescent="0.25">
      <c r="A637" s="357" t="s">
        <v>483</v>
      </c>
      <c r="B637" s="357" t="s">
        <v>822</v>
      </c>
      <c r="C637" s="357" t="s">
        <v>1233</v>
      </c>
      <c r="D637" s="357" t="s">
        <v>1744</v>
      </c>
      <c r="E637" s="357" t="s">
        <v>1481</v>
      </c>
      <c r="F637" s="357">
        <v>4323124</v>
      </c>
      <c r="G637" s="357" t="s">
        <v>873</v>
      </c>
      <c r="H637" s="357">
        <v>432312404</v>
      </c>
      <c r="I637" s="357" t="s">
        <v>2506</v>
      </c>
      <c r="J637" s="357">
        <v>10885227</v>
      </c>
      <c r="K637" s="357">
        <v>100</v>
      </c>
      <c r="L637" s="357" t="s">
        <v>1077</v>
      </c>
      <c r="M637" s="357" t="s">
        <v>1078</v>
      </c>
      <c r="N637" s="357" t="s">
        <v>5025</v>
      </c>
      <c r="O637" s="358">
        <v>1</v>
      </c>
      <c r="P637" s="357">
        <v>67</v>
      </c>
      <c r="Q637" s="357">
        <v>38654</v>
      </c>
      <c r="R637" s="357">
        <v>26013.48</v>
      </c>
      <c r="S637" s="357">
        <f t="shared" si="20"/>
        <v>12640.52</v>
      </c>
      <c r="T637" s="359">
        <f t="shared" si="21"/>
        <v>0.32701712629999485</v>
      </c>
      <c r="U637" s="357"/>
    </row>
    <row r="638" spans="1:21" x14ac:dyDescent="0.25">
      <c r="A638" s="357" t="s">
        <v>483</v>
      </c>
      <c r="B638" s="357" t="s">
        <v>822</v>
      </c>
      <c r="C638" s="357" t="s">
        <v>1233</v>
      </c>
      <c r="D638" s="357" t="s">
        <v>1744</v>
      </c>
      <c r="E638" s="357" t="s">
        <v>1481</v>
      </c>
      <c r="F638" s="357">
        <v>4323124</v>
      </c>
      <c r="G638" s="357" t="s">
        <v>873</v>
      </c>
      <c r="H638" s="357">
        <v>432312404</v>
      </c>
      <c r="I638" s="357" t="s">
        <v>2507</v>
      </c>
      <c r="J638" s="357">
        <v>10885241</v>
      </c>
      <c r="K638" s="357">
        <v>100</v>
      </c>
      <c r="L638" s="357" t="s">
        <v>1077</v>
      </c>
      <c r="M638" s="357" t="s">
        <v>1078</v>
      </c>
      <c r="N638" s="357" t="s">
        <v>5025</v>
      </c>
      <c r="O638" s="358">
        <v>1</v>
      </c>
      <c r="P638" s="357">
        <v>82</v>
      </c>
      <c r="Q638" s="357">
        <v>39780.400000000001</v>
      </c>
      <c r="R638" s="357">
        <v>24552.79</v>
      </c>
      <c r="S638" s="357">
        <f t="shared" si="20"/>
        <v>15227.61</v>
      </c>
      <c r="T638" s="359">
        <f t="shared" si="21"/>
        <v>0.3827917768549336</v>
      </c>
      <c r="U638" s="357"/>
    </row>
    <row r="639" spans="1:21" x14ac:dyDescent="0.25">
      <c r="A639" s="357" t="s">
        <v>483</v>
      </c>
      <c r="B639" s="357" t="s">
        <v>822</v>
      </c>
      <c r="C639" s="357" t="s">
        <v>1233</v>
      </c>
      <c r="D639" s="357" t="s">
        <v>1744</v>
      </c>
      <c r="E639" s="357" t="s">
        <v>1481</v>
      </c>
      <c r="F639" s="357">
        <v>4323124</v>
      </c>
      <c r="G639" s="357" t="s">
        <v>873</v>
      </c>
      <c r="H639" s="357">
        <v>432312404</v>
      </c>
      <c r="I639" s="357" t="s">
        <v>2508</v>
      </c>
      <c r="J639" s="357">
        <v>10885245</v>
      </c>
      <c r="K639" s="357">
        <v>100</v>
      </c>
      <c r="L639" s="357" t="s">
        <v>1077</v>
      </c>
      <c r="M639" s="357" t="s">
        <v>1078</v>
      </c>
      <c r="N639" s="357" t="s">
        <v>5025</v>
      </c>
      <c r="O639" s="358">
        <v>1</v>
      </c>
      <c r="P639" s="357">
        <v>52</v>
      </c>
      <c r="Q639" s="357">
        <v>24466.400000000001</v>
      </c>
      <c r="R639" s="357">
        <v>17230.989999999998</v>
      </c>
      <c r="S639" s="357">
        <f t="shared" si="20"/>
        <v>7235.4100000000035</v>
      </c>
      <c r="T639" s="359">
        <f t="shared" si="21"/>
        <v>0.29572842755779366</v>
      </c>
      <c r="U639" s="357"/>
    </row>
    <row r="640" spans="1:21" x14ac:dyDescent="0.25">
      <c r="A640" s="357" t="s">
        <v>483</v>
      </c>
      <c r="B640" s="357" t="s">
        <v>822</v>
      </c>
      <c r="C640" s="357" t="s">
        <v>1233</v>
      </c>
      <c r="D640" s="357" t="s">
        <v>1744</v>
      </c>
      <c r="E640" s="357" t="s">
        <v>1481</v>
      </c>
      <c r="F640" s="357">
        <v>4323124</v>
      </c>
      <c r="G640" s="357" t="s">
        <v>873</v>
      </c>
      <c r="H640" s="357">
        <v>432312404</v>
      </c>
      <c r="I640" s="357" t="s">
        <v>2509</v>
      </c>
      <c r="J640" s="357">
        <v>10885247</v>
      </c>
      <c r="K640" s="357">
        <v>100</v>
      </c>
      <c r="L640" s="357" t="s">
        <v>1077</v>
      </c>
      <c r="M640" s="357" t="s">
        <v>1078</v>
      </c>
      <c r="N640" s="357" t="s">
        <v>5025</v>
      </c>
      <c r="O640" s="358">
        <v>1</v>
      </c>
      <c r="P640" s="357">
        <v>36</v>
      </c>
      <c r="Q640" s="357">
        <v>12210</v>
      </c>
      <c r="R640" s="357">
        <v>6774.3600000000006</v>
      </c>
      <c r="S640" s="357">
        <f t="shared" si="20"/>
        <v>5435.6399999999994</v>
      </c>
      <c r="T640" s="359">
        <f t="shared" si="21"/>
        <v>0.44517936117936113</v>
      </c>
      <c r="U640" s="357"/>
    </row>
    <row r="641" spans="1:21" x14ac:dyDescent="0.25">
      <c r="A641" s="357" t="s">
        <v>483</v>
      </c>
      <c r="B641" s="357" t="s">
        <v>822</v>
      </c>
      <c r="C641" s="357" t="s">
        <v>1233</v>
      </c>
      <c r="D641" s="357" t="s">
        <v>1744</v>
      </c>
      <c r="E641" s="357" t="s">
        <v>1481</v>
      </c>
      <c r="F641" s="357">
        <v>4323124</v>
      </c>
      <c r="G641" s="357" t="s">
        <v>873</v>
      </c>
      <c r="H641" s="357">
        <v>432312404</v>
      </c>
      <c r="I641" s="357" t="s">
        <v>2510</v>
      </c>
      <c r="J641" s="357">
        <v>10885257</v>
      </c>
      <c r="K641" s="357">
        <v>100</v>
      </c>
      <c r="L641" s="357" t="s">
        <v>1077</v>
      </c>
      <c r="M641" s="357" t="s">
        <v>1078</v>
      </c>
      <c r="N641" s="357" t="s">
        <v>5025</v>
      </c>
      <c r="O641" s="358">
        <v>1</v>
      </c>
      <c r="P641" s="357">
        <v>68</v>
      </c>
      <c r="Q641" s="357">
        <v>27326.400000000001</v>
      </c>
      <c r="R641" s="357">
        <v>17544.45</v>
      </c>
      <c r="S641" s="357">
        <f t="shared" si="20"/>
        <v>9781.9500000000007</v>
      </c>
      <c r="T641" s="359">
        <f t="shared" si="21"/>
        <v>0.3579670209028632</v>
      </c>
      <c r="U641" s="357"/>
    </row>
    <row r="642" spans="1:21" x14ac:dyDescent="0.25">
      <c r="A642" s="357" t="s">
        <v>483</v>
      </c>
      <c r="B642" s="357" t="s">
        <v>822</v>
      </c>
      <c r="C642" s="357" t="s">
        <v>1233</v>
      </c>
      <c r="D642" s="357" t="s">
        <v>1744</v>
      </c>
      <c r="E642" s="357" t="s">
        <v>1481</v>
      </c>
      <c r="F642" s="357">
        <v>4323124</v>
      </c>
      <c r="G642" s="357" t="s">
        <v>873</v>
      </c>
      <c r="H642" s="357">
        <v>432312404</v>
      </c>
      <c r="I642" s="357" t="s">
        <v>2511</v>
      </c>
      <c r="J642" s="357">
        <v>10885279</v>
      </c>
      <c r="K642" s="357">
        <v>100</v>
      </c>
      <c r="L642" s="357" t="s">
        <v>1077</v>
      </c>
      <c r="M642" s="357" t="s">
        <v>1078</v>
      </c>
      <c r="N642" s="357" t="s">
        <v>5025</v>
      </c>
      <c r="O642" s="358">
        <v>1</v>
      </c>
      <c r="P642" s="357">
        <v>37</v>
      </c>
      <c r="Q642" s="357">
        <v>19548</v>
      </c>
      <c r="R642" s="357">
        <v>12443.630000000001</v>
      </c>
      <c r="S642" s="357">
        <f t="shared" si="20"/>
        <v>7104.369999999999</v>
      </c>
      <c r="T642" s="359">
        <f t="shared" si="21"/>
        <v>0.36343206466134637</v>
      </c>
      <c r="U642" s="357"/>
    </row>
    <row r="643" spans="1:21" x14ac:dyDescent="0.25">
      <c r="A643" s="357" t="s">
        <v>483</v>
      </c>
      <c r="B643" s="357" t="s">
        <v>822</v>
      </c>
      <c r="C643" s="357" t="s">
        <v>1233</v>
      </c>
      <c r="D643" s="357" t="s">
        <v>1744</v>
      </c>
      <c r="E643" s="357" t="s">
        <v>1481</v>
      </c>
      <c r="F643" s="357">
        <v>4323124</v>
      </c>
      <c r="G643" s="357" t="s">
        <v>874</v>
      </c>
      <c r="H643" s="357">
        <v>432312403</v>
      </c>
      <c r="I643" s="357" t="s">
        <v>2512</v>
      </c>
      <c r="J643" s="357">
        <v>10885347</v>
      </c>
      <c r="K643" s="357">
        <v>100</v>
      </c>
      <c r="L643" s="357" t="s">
        <v>1077</v>
      </c>
      <c r="M643" s="357" t="s">
        <v>1078</v>
      </c>
      <c r="N643" s="357" t="s">
        <v>5025</v>
      </c>
      <c r="O643" s="358">
        <v>1</v>
      </c>
      <c r="P643" s="357">
        <v>108</v>
      </c>
      <c r="Q643" s="357">
        <v>35924.800000000003</v>
      </c>
      <c r="R643" s="357">
        <v>23414.11</v>
      </c>
      <c r="S643" s="357">
        <f t="shared" si="20"/>
        <v>12510.690000000002</v>
      </c>
      <c r="T643" s="359">
        <f t="shared" si="21"/>
        <v>0.34824661515165017</v>
      </c>
      <c r="U643" s="357"/>
    </row>
    <row r="644" spans="1:21" x14ac:dyDescent="0.25">
      <c r="A644" s="357" t="s">
        <v>483</v>
      </c>
      <c r="B644" s="357" t="s">
        <v>822</v>
      </c>
      <c r="C644" s="357" t="s">
        <v>1233</v>
      </c>
      <c r="D644" s="357" t="s">
        <v>1744</v>
      </c>
      <c r="E644" s="357" t="s">
        <v>1481</v>
      </c>
      <c r="F644" s="357">
        <v>4323124</v>
      </c>
      <c r="G644" s="357" t="s">
        <v>874</v>
      </c>
      <c r="H644" s="357">
        <v>432312403</v>
      </c>
      <c r="I644" s="357" t="s">
        <v>2513</v>
      </c>
      <c r="J644" s="357">
        <v>10885385</v>
      </c>
      <c r="K644" s="357">
        <v>100</v>
      </c>
      <c r="L644" s="357" t="s">
        <v>1077</v>
      </c>
      <c r="M644" s="357" t="s">
        <v>1078</v>
      </c>
      <c r="N644" s="357" t="s">
        <v>5025</v>
      </c>
      <c r="O644" s="358">
        <v>1</v>
      </c>
      <c r="P644" s="357">
        <v>103</v>
      </c>
      <c r="Q644" s="357">
        <v>41040.800000000003</v>
      </c>
      <c r="R644" s="357">
        <v>36736.020000000004</v>
      </c>
      <c r="S644" s="357">
        <f t="shared" si="20"/>
        <v>4304.7799999999988</v>
      </c>
      <c r="T644" s="359">
        <f t="shared" si="21"/>
        <v>0.10489025555057403</v>
      </c>
      <c r="U644" s="357"/>
    </row>
    <row r="645" spans="1:21" x14ac:dyDescent="0.25">
      <c r="A645" s="357" t="s">
        <v>483</v>
      </c>
      <c r="B645" s="357" t="s">
        <v>822</v>
      </c>
      <c r="C645" s="357" t="s">
        <v>1233</v>
      </c>
      <c r="D645" s="357" t="s">
        <v>1744</v>
      </c>
      <c r="E645" s="357" t="s">
        <v>1481</v>
      </c>
      <c r="F645" s="357">
        <v>4323124</v>
      </c>
      <c r="G645" s="357" t="s">
        <v>874</v>
      </c>
      <c r="H645" s="357">
        <v>432312403</v>
      </c>
      <c r="I645" s="357" t="s">
        <v>2514</v>
      </c>
      <c r="J645" s="357">
        <v>10885487</v>
      </c>
      <c r="K645" s="357">
        <v>100</v>
      </c>
      <c r="L645" s="357" t="s">
        <v>1077</v>
      </c>
      <c r="M645" s="357" t="s">
        <v>1078</v>
      </c>
      <c r="N645" s="357" t="s">
        <v>5025</v>
      </c>
      <c r="O645" s="358">
        <v>1</v>
      </c>
      <c r="P645" s="357">
        <v>70</v>
      </c>
      <c r="Q645" s="357">
        <v>18965.2</v>
      </c>
      <c r="R645" s="357">
        <v>17224.12</v>
      </c>
      <c r="S645" s="357">
        <f t="shared" si="20"/>
        <v>1741.0800000000017</v>
      </c>
      <c r="T645" s="359">
        <f t="shared" si="21"/>
        <v>9.18039356294688E-2</v>
      </c>
      <c r="U645" s="357"/>
    </row>
    <row r="646" spans="1:21" x14ac:dyDescent="0.25">
      <c r="A646" s="357" t="s">
        <v>483</v>
      </c>
      <c r="B646" s="357" t="s">
        <v>822</v>
      </c>
      <c r="C646" s="357" t="s">
        <v>1233</v>
      </c>
      <c r="D646" s="357" t="s">
        <v>1744</v>
      </c>
      <c r="E646" s="357" t="s">
        <v>1481</v>
      </c>
      <c r="F646" s="357">
        <v>4323124</v>
      </c>
      <c r="G646" s="357" t="s">
        <v>874</v>
      </c>
      <c r="H646" s="357">
        <v>432312403</v>
      </c>
      <c r="I646" s="357" t="s">
        <v>2515</v>
      </c>
      <c r="J646" s="357">
        <v>10885501</v>
      </c>
      <c r="K646" s="357">
        <v>100</v>
      </c>
      <c r="L646" s="357" t="s">
        <v>1077</v>
      </c>
      <c r="M646" s="357" t="s">
        <v>1078</v>
      </c>
      <c r="N646" s="357" t="s">
        <v>5025</v>
      </c>
      <c r="O646" s="358">
        <v>1</v>
      </c>
      <c r="P646" s="357">
        <v>134</v>
      </c>
      <c r="Q646" s="357">
        <v>50194.399999999994</v>
      </c>
      <c r="R646" s="357">
        <v>46340</v>
      </c>
      <c r="S646" s="357">
        <f t="shared" si="20"/>
        <v>3854.3999999999942</v>
      </c>
      <c r="T646" s="359">
        <f t="shared" si="21"/>
        <v>7.6789442646988407E-2</v>
      </c>
      <c r="U646" s="357"/>
    </row>
    <row r="647" spans="1:21" x14ac:dyDescent="0.25">
      <c r="A647" s="357" t="s">
        <v>483</v>
      </c>
      <c r="B647" s="357" t="s">
        <v>822</v>
      </c>
      <c r="C647" s="357" t="s">
        <v>1233</v>
      </c>
      <c r="D647" s="357" t="s">
        <v>1744</v>
      </c>
      <c r="E647" s="357" t="s">
        <v>1481</v>
      </c>
      <c r="F647" s="357">
        <v>4323124</v>
      </c>
      <c r="G647" s="357" t="s">
        <v>874</v>
      </c>
      <c r="H647" s="357">
        <v>432312403</v>
      </c>
      <c r="I647" s="357" t="s">
        <v>2516</v>
      </c>
      <c r="J647" s="357">
        <v>10885511</v>
      </c>
      <c r="K647" s="357">
        <v>100</v>
      </c>
      <c r="L647" s="357" t="s">
        <v>1077</v>
      </c>
      <c r="M647" s="357" t="s">
        <v>1078</v>
      </c>
      <c r="N647" s="357" t="s">
        <v>5025</v>
      </c>
      <c r="O647" s="358">
        <v>1</v>
      </c>
      <c r="P647" s="357">
        <v>32</v>
      </c>
      <c r="Q647" s="357">
        <v>13607.6</v>
      </c>
      <c r="R647" s="357">
        <v>10650.23</v>
      </c>
      <c r="S647" s="357">
        <f t="shared" si="20"/>
        <v>2957.3700000000008</v>
      </c>
      <c r="T647" s="359">
        <f t="shared" si="21"/>
        <v>0.21733222610893918</v>
      </c>
      <c r="U647" s="357"/>
    </row>
    <row r="648" spans="1:21" x14ac:dyDescent="0.25">
      <c r="A648" s="357" t="s">
        <v>483</v>
      </c>
      <c r="B648" s="357" t="s">
        <v>822</v>
      </c>
      <c r="C648" s="357" t="s">
        <v>1233</v>
      </c>
      <c r="D648" s="357" t="s">
        <v>1744</v>
      </c>
      <c r="E648" s="357" t="s">
        <v>1481</v>
      </c>
      <c r="F648" s="357">
        <v>4323124</v>
      </c>
      <c r="G648" s="357" t="s">
        <v>874</v>
      </c>
      <c r="H648" s="357">
        <v>432312403</v>
      </c>
      <c r="I648" s="357" t="s">
        <v>2517</v>
      </c>
      <c r="J648" s="357">
        <v>10885551</v>
      </c>
      <c r="K648" s="357">
        <v>100</v>
      </c>
      <c r="L648" s="357" t="s">
        <v>1077</v>
      </c>
      <c r="M648" s="357" t="s">
        <v>1078</v>
      </c>
      <c r="N648" s="357" t="s">
        <v>5025</v>
      </c>
      <c r="O648" s="358">
        <v>1</v>
      </c>
      <c r="P648" s="357">
        <v>121</v>
      </c>
      <c r="Q648" s="357">
        <v>49957.599999999999</v>
      </c>
      <c r="R648" s="357">
        <v>36286.960000000006</v>
      </c>
      <c r="S648" s="357">
        <f t="shared" si="20"/>
        <v>13670.639999999992</v>
      </c>
      <c r="T648" s="359">
        <f t="shared" si="21"/>
        <v>0.27364485083350665</v>
      </c>
      <c r="U648" s="357"/>
    </row>
    <row r="649" spans="1:21" x14ac:dyDescent="0.25">
      <c r="A649" s="357" t="s">
        <v>483</v>
      </c>
      <c r="B649" s="357" t="s">
        <v>822</v>
      </c>
      <c r="C649" s="357" t="s">
        <v>1233</v>
      </c>
      <c r="D649" s="357" t="s">
        <v>1744</v>
      </c>
      <c r="E649" s="357" t="s">
        <v>1481</v>
      </c>
      <c r="F649" s="357">
        <v>4323124</v>
      </c>
      <c r="G649" s="357" t="s">
        <v>874</v>
      </c>
      <c r="H649" s="357">
        <v>432312403</v>
      </c>
      <c r="I649" s="357" t="s">
        <v>2518</v>
      </c>
      <c r="J649" s="357">
        <v>10885559</v>
      </c>
      <c r="K649" s="357">
        <v>100</v>
      </c>
      <c r="L649" s="357" t="s">
        <v>1077</v>
      </c>
      <c r="M649" s="357" t="s">
        <v>1078</v>
      </c>
      <c r="N649" s="357" t="s">
        <v>5025</v>
      </c>
      <c r="O649" s="358">
        <v>1</v>
      </c>
      <c r="P649" s="357">
        <v>25</v>
      </c>
      <c r="Q649" s="357">
        <v>4962</v>
      </c>
      <c r="R649" s="357">
        <v>3536.17</v>
      </c>
      <c r="S649" s="357">
        <f t="shared" si="20"/>
        <v>1425.83</v>
      </c>
      <c r="T649" s="359">
        <f t="shared" si="21"/>
        <v>0.28734985892785164</v>
      </c>
      <c r="U649" s="357"/>
    </row>
    <row r="650" spans="1:21" x14ac:dyDescent="0.25">
      <c r="A650" s="357" t="s">
        <v>483</v>
      </c>
      <c r="B650" s="357" t="s">
        <v>822</v>
      </c>
      <c r="C650" s="357" t="s">
        <v>1233</v>
      </c>
      <c r="D650" s="357" t="s">
        <v>1744</v>
      </c>
      <c r="E650" s="357" t="s">
        <v>1480</v>
      </c>
      <c r="F650" s="357">
        <v>4323121</v>
      </c>
      <c r="G650" s="357" t="s">
        <v>1366</v>
      </c>
      <c r="H650" s="357">
        <v>432312101</v>
      </c>
      <c r="I650" s="357" t="s">
        <v>5131</v>
      </c>
      <c r="J650" s="357">
        <v>7834524</v>
      </c>
      <c r="K650" s="357">
        <v>100</v>
      </c>
      <c r="L650" s="357" t="s">
        <v>1077</v>
      </c>
      <c r="M650" s="357" t="s">
        <v>1078</v>
      </c>
      <c r="N650" s="357" t="s">
        <v>5025</v>
      </c>
      <c r="O650" s="358">
        <v>1</v>
      </c>
      <c r="P650" s="357">
        <v>76</v>
      </c>
      <c r="Q650" s="357">
        <v>26564.399999999998</v>
      </c>
      <c r="R650" s="357">
        <v>13963.29</v>
      </c>
      <c r="S650" s="357">
        <f t="shared" si="20"/>
        <v>12601.109999999997</v>
      </c>
      <c r="T650" s="359">
        <f t="shared" si="21"/>
        <v>0.47436079866287206</v>
      </c>
      <c r="U650" s="357"/>
    </row>
    <row r="651" spans="1:21" x14ac:dyDescent="0.25">
      <c r="A651" s="357" t="s">
        <v>483</v>
      </c>
      <c r="B651" s="357" t="s">
        <v>822</v>
      </c>
      <c r="C651" s="357" t="s">
        <v>1233</v>
      </c>
      <c r="D651" s="357" t="s">
        <v>1744</v>
      </c>
      <c r="E651" s="357" t="s">
        <v>1481</v>
      </c>
      <c r="F651" s="357">
        <v>4323124</v>
      </c>
      <c r="G651" s="357" t="s">
        <v>874</v>
      </c>
      <c r="H651" s="357">
        <v>432312403</v>
      </c>
      <c r="I651" s="357" t="s">
        <v>2519</v>
      </c>
      <c r="J651" s="357">
        <v>10885577</v>
      </c>
      <c r="K651" s="357">
        <v>100</v>
      </c>
      <c r="L651" s="357" t="s">
        <v>1077</v>
      </c>
      <c r="M651" s="357" t="s">
        <v>1078</v>
      </c>
      <c r="N651" s="357" t="s">
        <v>5025</v>
      </c>
      <c r="O651" s="358">
        <v>1</v>
      </c>
      <c r="P651" s="357">
        <v>88</v>
      </c>
      <c r="Q651" s="357">
        <v>35364.800000000003</v>
      </c>
      <c r="R651" s="357">
        <v>22537.59</v>
      </c>
      <c r="S651" s="357">
        <f t="shared" si="20"/>
        <v>12827.210000000003</v>
      </c>
      <c r="T651" s="359">
        <f t="shared" si="21"/>
        <v>0.36271122698276259</v>
      </c>
      <c r="U651" s="357"/>
    </row>
    <row r="652" spans="1:21" x14ac:dyDescent="0.25">
      <c r="A652" s="357" t="s">
        <v>483</v>
      </c>
      <c r="B652" s="357" t="s">
        <v>822</v>
      </c>
      <c r="C652" s="357" t="s">
        <v>1233</v>
      </c>
      <c r="D652" s="357" t="s">
        <v>1744</v>
      </c>
      <c r="E652" s="357" t="s">
        <v>1482</v>
      </c>
      <c r="F652" s="357">
        <v>4323135</v>
      </c>
      <c r="G652" s="357" t="s">
        <v>1365</v>
      </c>
      <c r="H652" s="357">
        <v>432313502</v>
      </c>
      <c r="I652" s="357" t="s">
        <v>5132</v>
      </c>
      <c r="J652" s="357">
        <v>6839731</v>
      </c>
      <c r="K652" s="357">
        <v>100</v>
      </c>
      <c r="L652" s="357" t="s">
        <v>1077</v>
      </c>
      <c r="M652" s="357" t="s">
        <v>1078</v>
      </c>
      <c r="N652" s="357" t="s">
        <v>5025</v>
      </c>
      <c r="O652" s="358">
        <v>1</v>
      </c>
      <c r="P652" s="357">
        <v>48</v>
      </c>
      <c r="Q652" s="357">
        <v>21842</v>
      </c>
      <c r="R652" s="357">
        <v>11630.86</v>
      </c>
      <c r="S652" s="357">
        <f t="shared" si="20"/>
        <v>10211.14</v>
      </c>
      <c r="T652" s="359">
        <f t="shared" si="21"/>
        <v>0.46750022891676585</v>
      </c>
      <c r="U652" s="357"/>
    </row>
    <row r="653" spans="1:21" x14ac:dyDescent="0.25">
      <c r="A653" s="357" t="s">
        <v>483</v>
      </c>
      <c r="B653" s="357" t="s">
        <v>822</v>
      </c>
      <c r="C653" s="357" t="s">
        <v>1233</v>
      </c>
      <c r="D653" s="357" t="s">
        <v>1744</v>
      </c>
      <c r="E653" s="357" t="s">
        <v>1481</v>
      </c>
      <c r="F653" s="357">
        <v>4323124</v>
      </c>
      <c r="G653" s="357" t="s">
        <v>874</v>
      </c>
      <c r="H653" s="357">
        <v>432312403</v>
      </c>
      <c r="I653" s="357" t="s">
        <v>2520</v>
      </c>
      <c r="J653" s="357">
        <v>10885599</v>
      </c>
      <c r="K653" s="357">
        <v>100</v>
      </c>
      <c r="L653" s="357" t="s">
        <v>1077</v>
      </c>
      <c r="M653" s="357" t="s">
        <v>1078</v>
      </c>
      <c r="N653" s="357" t="s">
        <v>5025</v>
      </c>
      <c r="O653" s="358">
        <v>1</v>
      </c>
      <c r="P653" s="357">
        <v>47</v>
      </c>
      <c r="Q653" s="357">
        <v>19937.2</v>
      </c>
      <c r="R653" s="357">
        <v>16634.21</v>
      </c>
      <c r="S653" s="357">
        <f t="shared" si="20"/>
        <v>3302.9900000000016</v>
      </c>
      <c r="T653" s="359">
        <f t="shared" si="21"/>
        <v>0.16566970286700247</v>
      </c>
      <c r="U653" s="357"/>
    </row>
    <row r="654" spans="1:21" x14ac:dyDescent="0.25">
      <c r="A654" s="357" t="s">
        <v>483</v>
      </c>
      <c r="B654" s="357" t="s">
        <v>822</v>
      </c>
      <c r="C654" s="357" t="s">
        <v>1233</v>
      </c>
      <c r="D654" s="357" t="s">
        <v>1744</v>
      </c>
      <c r="E654" s="357" t="s">
        <v>1480</v>
      </c>
      <c r="F654" s="357">
        <v>4323121</v>
      </c>
      <c r="G654" s="357" t="s">
        <v>1358</v>
      </c>
      <c r="H654" s="357">
        <v>432312102</v>
      </c>
      <c r="I654" s="357" t="s">
        <v>2521</v>
      </c>
      <c r="J654" s="357">
        <v>10961236</v>
      </c>
      <c r="K654" s="357">
        <v>100</v>
      </c>
      <c r="L654" s="357" t="s">
        <v>1077</v>
      </c>
      <c r="M654" s="357" t="s">
        <v>1078</v>
      </c>
      <c r="N654" s="357" t="s">
        <v>5025</v>
      </c>
      <c r="O654" s="358">
        <v>1</v>
      </c>
      <c r="P654" s="357">
        <v>74</v>
      </c>
      <c r="Q654" s="357">
        <v>17698</v>
      </c>
      <c r="R654" s="357">
        <v>15112.859999999999</v>
      </c>
      <c r="S654" s="357">
        <f t="shared" si="20"/>
        <v>2585.1400000000012</v>
      </c>
      <c r="T654" s="359">
        <f t="shared" si="21"/>
        <v>0.14606961238558036</v>
      </c>
      <c r="U654" s="357"/>
    </row>
    <row r="655" spans="1:21" x14ac:dyDescent="0.25">
      <c r="A655" s="357" t="s">
        <v>483</v>
      </c>
      <c r="B655" s="357" t="s">
        <v>822</v>
      </c>
      <c r="C655" s="357" t="s">
        <v>1233</v>
      </c>
      <c r="D655" s="357" t="s">
        <v>1744</v>
      </c>
      <c r="E655" s="357" t="s">
        <v>1482</v>
      </c>
      <c r="F655" s="357">
        <v>4323135</v>
      </c>
      <c r="G655" s="357" t="s">
        <v>1365</v>
      </c>
      <c r="H655" s="357">
        <v>432313502</v>
      </c>
      <c r="I655" s="357" t="s">
        <v>1309</v>
      </c>
      <c r="J655" s="357">
        <v>6839747</v>
      </c>
      <c r="K655" s="357">
        <v>100</v>
      </c>
      <c r="L655" s="357" t="s">
        <v>1077</v>
      </c>
      <c r="M655" s="357" t="s">
        <v>1078</v>
      </c>
      <c r="N655" s="357" t="s">
        <v>5025</v>
      </c>
      <c r="O655" s="358">
        <v>1</v>
      </c>
      <c r="P655" s="357">
        <v>39</v>
      </c>
      <c r="Q655" s="357">
        <v>16244.4</v>
      </c>
      <c r="R655" s="357">
        <v>8205.49</v>
      </c>
      <c r="S655" s="357">
        <f t="shared" si="20"/>
        <v>8038.91</v>
      </c>
      <c r="T655" s="359">
        <f t="shared" si="21"/>
        <v>0.49487269459013566</v>
      </c>
      <c r="U655" s="357"/>
    </row>
    <row r="656" spans="1:21" x14ac:dyDescent="0.25">
      <c r="A656" s="357" t="s">
        <v>483</v>
      </c>
      <c r="B656" s="357" t="s">
        <v>822</v>
      </c>
      <c r="C656" s="357" t="s">
        <v>1233</v>
      </c>
      <c r="D656" s="357" t="s">
        <v>1744</v>
      </c>
      <c r="E656" s="357" t="s">
        <v>1482</v>
      </c>
      <c r="F656" s="357">
        <v>4323135</v>
      </c>
      <c r="G656" s="357" t="s">
        <v>1365</v>
      </c>
      <c r="H656" s="357">
        <v>432313502</v>
      </c>
      <c r="I656" s="357" t="s">
        <v>5133</v>
      </c>
      <c r="J656" s="357">
        <v>6839791</v>
      </c>
      <c r="K656" s="357">
        <v>100</v>
      </c>
      <c r="L656" s="357" t="s">
        <v>1077</v>
      </c>
      <c r="M656" s="357" t="s">
        <v>1078</v>
      </c>
      <c r="N656" s="357" t="s">
        <v>5025</v>
      </c>
      <c r="O656" s="358">
        <v>1</v>
      </c>
      <c r="P656" s="357">
        <v>26</v>
      </c>
      <c r="Q656" s="357">
        <v>15220</v>
      </c>
      <c r="R656" s="357">
        <v>8007.02</v>
      </c>
      <c r="S656" s="357">
        <f t="shared" si="20"/>
        <v>7212.98</v>
      </c>
      <c r="T656" s="359">
        <f t="shared" si="21"/>
        <v>0.47391458607095921</v>
      </c>
      <c r="U656" s="357"/>
    </row>
    <row r="657" spans="1:21" x14ac:dyDescent="0.25">
      <c r="A657" s="357" t="s">
        <v>483</v>
      </c>
      <c r="B657" s="357" t="s">
        <v>822</v>
      </c>
      <c r="C657" s="357" t="s">
        <v>1233</v>
      </c>
      <c r="D657" s="357" t="s">
        <v>1744</v>
      </c>
      <c r="E657" s="357" t="s">
        <v>1480</v>
      </c>
      <c r="F657" s="357">
        <v>4323121</v>
      </c>
      <c r="G657" s="357" t="s">
        <v>1358</v>
      </c>
      <c r="H657" s="357">
        <v>432312102</v>
      </c>
      <c r="I657" s="357" t="s">
        <v>2522</v>
      </c>
      <c r="J657" s="357">
        <v>10961264</v>
      </c>
      <c r="K657" s="357">
        <v>100</v>
      </c>
      <c r="L657" s="357" t="s">
        <v>1077</v>
      </c>
      <c r="M657" s="357" t="s">
        <v>1078</v>
      </c>
      <c r="N657" s="357" t="s">
        <v>5025</v>
      </c>
      <c r="O657" s="358">
        <v>1</v>
      </c>
      <c r="P657" s="357">
        <v>97</v>
      </c>
      <c r="Q657" s="357">
        <v>34510</v>
      </c>
      <c r="R657" s="357">
        <v>27502.32</v>
      </c>
      <c r="S657" s="357">
        <f t="shared" si="20"/>
        <v>7007.68</v>
      </c>
      <c r="T657" s="359">
        <f t="shared" si="21"/>
        <v>0.20306230078238194</v>
      </c>
      <c r="U657" s="357"/>
    </row>
    <row r="658" spans="1:21" x14ac:dyDescent="0.25">
      <c r="A658" s="357" t="s">
        <v>483</v>
      </c>
      <c r="B658" s="357" t="s">
        <v>822</v>
      </c>
      <c r="C658" s="357" t="s">
        <v>1233</v>
      </c>
      <c r="D658" s="357" t="s">
        <v>1744</v>
      </c>
      <c r="E658" s="357" t="s">
        <v>1480</v>
      </c>
      <c r="F658" s="357">
        <v>4323121</v>
      </c>
      <c r="G658" s="357" t="s">
        <v>1358</v>
      </c>
      <c r="H658" s="357">
        <v>432312102</v>
      </c>
      <c r="I658" s="357" t="s">
        <v>2523</v>
      </c>
      <c r="J658" s="357">
        <v>10961294</v>
      </c>
      <c r="K658" s="357">
        <v>100</v>
      </c>
      <c r="L658" s="357" t="s">
        <v>1077</v>
      </c>
      <c r="M658" s="357" t="s">
        <v>1078</v>
      </c>
      <c r="N658" s="357" t="s">
        <v>5025</v>
      </c>
      <c r="O658" s="358">
        <v>1</v>
      </c>
      <c r="P658" s="357">
        <v>81</v>
      </c>
      <c r="Q658" s="357">
        <v>20972.54</v>
      </c>
      <c r="R658" s="357">
        <v>19630.589999999997</v>
      </c>
      <c r="S658" s="357">
        <f t="shared" si="20"/>
        <v>1341.9500000000044</v>
      </c>
      <c r="T658" s="359">
        <f t="shared" si="21"/>
        <v>6.3986050330575334E-2</v>
      </c>
      <c r="U658" s="357"/>
    </row>
    <row r="659" spans="1:21" x14ac:dyDescent="0.25">
      <c r="A659" s="357" t="s">
        <v>483</v>
      </c>
      <c r="B659" s="357" t="s">
        <v>822</v>
      </c>
      <c r="C659" s="357" t="s">
        <v>1233</v>
      </c>
      <c r="D659" s="357" t="s">
        <v>1744</v>
      </c>
      <c r="E659" s="357" t="s">
        <v>1480</v>
      </c>
      <c r="F659" s="357">
        <v>4323121</v>
      </c>
      <c r="G659" s="357" t="s">
        <v>1366</v>
      </c>
      <c r="H659" s="357">
        <v>432312101</v>
      </c>
      <c r="I659" s="357" t="s">
        <v>2524</v>
      </c>
      <c r="J659" s="357">
        <v>10961306</v>
      </c>
      <c r="K659" s="357">
        <v>100</v>
      </c>
      <c r="L659" s="357" t="s">
        <v>1077</v>
      </c>
      <c r="M659" s="357" t="s">
        <v>1078</v>
      </c>
      <c r="N659" s="357" t="s">
        <v>5025</v>
      </c>
      <c r="O659" s="358">
        <v>1</v>
      </c>
      <c r="P659" s="357">
        <v>55</v>
      </c>
      <c r="Q659" s="357">
        <v>17574.400000000001</v>
      </c>
      <c r="R659" s="357">
        <v>13396.88</v>
      </c>
      <c r="S659" s="357">
        <f t="shared" si="20"/>
        <v>4177.5200000000023</v>
      </c>
      <c r="T659" s="359">
        <f t="shared" si="21"/>
        <v>0.23770484340859444</v>
      </c>
      <c r="U659" s="357"/>
    </row>
    <row r="660" spans="1:21" x14ac:dyDescent="0.25">
      <c r="A660" s="357" t="s">
        <v>483</v>
      </c>
      <c r="B660" s="357" t="s">
        <v>822</v>
      </c>
      <c r="C660" s="357" t="s">
        <v>1233</v>
      </c>
      <c r="D660" s="357" t="s">
        <v>1744</v>
      </c>
      <c r="E660" s="357" t="s">
        <v>1480</v>
      </c>
      <c r="F660" s="357">
        <v>4323121</v>
      </c>
      <c r="G660" s="357" t="s">
        <v>1358</v>
      </c>
      <c r="H660" s="357">
        <v>432312102</v>
      </c>
      <c r="I660" s="357" t="s">
        <v>2525</v>
      </c>
      <c r="J660" s="357">
        <v>10961374</v>
      </c>
      <c r="K660" s="357">
        <v>100</v>
      </c>
      <c r="L660" s="357" t="s">
        <v>1077</v>
      </c>
      <c r="M660" s="357" t="s">
        <v>1078</v>
      </c>
      <c r="N660" s="357" t="s">
        <v>5025</v>
      </c>
      <c r="O660" s="358">
        <v>1</v>
      </c>
      <c r="P660" s="357">
        <v>99</v>
      </c>
      <c r="Q660" s="357">
        <v>28492.27</v>
      </c>
      <c r="R660" s="357">
        <v>24171.019999999997</v>
      </c>
      <c r="S660" s="357">
        <f t="shared" si="20"/>
        <v>4321.2500000000036</v>
      </c>
      <c r="T660" s="359">
        <f t="shared" si="21"/>
        <v>0.15166394253599322</v>
      </c>
      <c r="U660" s="357"/>
    </row>
    <row r="661" spans="1:21" x14ac:dyDescent="0.25">
      <c r="A661" s="357" t="s">
        <v>483</v>
      </c>
      <c r="B661" s="357" t="s">
        <v>822</v>
      </c>
      <c r="C661" s="357" t="s">
        <v>1233</v>
      </c>
      <c r="D661" s="357" t="s">
        <v>1744</v>
      </c>
      <c r="E661" s="357" t="s">
        <v>1480</v>
      </c>
      <c r="F661" s="357">
        <v>4323121</v>
      </c>
      <c r="G661" s="357" t="s">
        <v>1358</v>
      </c>
      <c r="H661" s="357">
        <v>432312102</v>
      </c>
      <c r="I661" s="357" t="s">
        <v>2526</v>
      </c>
      <c r="J661" s="357">
        <v>10961382</v>
      </c>
      <c r="K661" s="357">
        <v>100</v>
      </c>
      <c r="L661" s="357" t="s">
        <v>1077</v>
      </c>
      <c r="M661" s="357" t="s">
        <v>1078</v>
      </c>
      <c r="N661" s="357" t="s">
        <v>5025</v>
      </c>
      <c r="O661" s="358">
        <v>1</v>
      </c>
      <c r="P661" s="357">
        <v>175</v>
      </c>
      <c r="Q661" s="357">
        <v>67917.200000000012</v>
      </c>
      <c r="R661" s="357">
        <v>43621.49</v>
      </c>
      <c r="S661" s="357">
        <f t="shared" si="20"/>
        <v>24295.710000000014</v>
      </c>
      <c r="T661" s="359">
        <f t="shared" si="21"/>
        <v>0.35772543626651288</v>
      </c>
      <c r="U661" s="357"/>
    </row>
    <row r="662" spans="1:21" x14ac:dyDescent="0.25">
      <c r="A662" s="357" t="s">
        <v>483</v>
      </c>
      <c r="B662" s="357" t="s">
        <v>822</v>
      </c>
      <c r="C662" s="357" t="s">
        <v>1233</v>
      </c>
      <c r="D662" s="357" t="s">
        <v>1744</v>
      </c>
      <c r="E662" s="357" t="s">
        <v>1481</v>
      </c>
      <c r="F662" s="357">
        <v>4323124</v>
      </c>
      <c r="G662" s="357" t="s">
        <v>1097</v>
      </c>
      <c r="H662" s="357">
        <v>432312402</v>
      </c>
      <c r="I662" s="357" t="s">
        <v>2527</v>
      </c>
      <c r="J662" s="357">
        <v>11773307</v>
      </c>
      <c r="K662" s="357">
        <v>100</v>
      </c>
      <c r="L662" s="357" t="s">
        <v>1077</v>
      </c>
      <c r="M662" s="357" t="s">
        <v>1078</v>
      </c>
      <c r="N662" s="357" t="s">
        <v>5025</v>
      </c>
      <c r="O662" s="358">
        <v>1</v>
      </c>
      <c r="P662" s="357">
        <v>96</v>
      </c>
      <c r="Q662" s="357">
        <v>30441.600000000002</v>
      </c>
      <c r="R662" s="357">
        <v>21115.199999999997</v>
      </c>
      <c r="S662" s="357">
        <f t="shared" si="20"/>
        <v>9326.4000000000051</v>
      </c>
      <c r="T662" s="359">
        <f t="shared" si="21"/>
        <v>0.30637023021128995</v>
      </c>
      <c r="U662" s="357"/>
    </row>
    <row r="663" spans="1:21" x14ac:dyDescent="0.25">
      <c r="A663" s="357" t="s">
        <v>483</v>
      </c>
      <c r="B663" s="357" t="s">
        <v>822</v>
      </c>
      <c r="C663" s="357" t="s">
        <v>1233</v>
      </c>
      <c r="D663" s="357" t="s">
        <v>1744</v>
      </c>
      <c r="E663" s="357" t="s">
        <v>1481</v>
      </c>
      <c r="F663" s="357">
        <v>4323124</v>
      </c>
      <c r="G663" s="357" t="s">
        <v>1097</v>
      </c>
      <c r="H663" s="357">
        <v>432312402</v>
      </c>
      <c r="I663" s="357" t="s">
        <v>2527</v>
      </c>
      <c r="J663" s="357">
        <v>11773323</v>
      </c>
      <c r="K663" s="357">
        <v>100</v>
      </c>
      <c r="L663" s="357" t="s">
        <v>1077</v>
      </c>
      <c r="M663" s="357" t="s">
        <v>1078</v>
      </c>
      <c r="N663" s="357" t="s">
        <v>5025</v>
      </c>
      <c r="O663" s="358">
        <v>1</v>
      </c>
      <c r="P663" s="357">
        <v>238</v>
      </c>
      <c r="Q663" s="357">
        <v>80158</v>
      </c>
      <c r="R663" s="357">
        <v>54022.5</v>
      </c>
      <c r="S663" s="357">
        <f t="shared" si="20"/>
        <v>26135.5</v>
      </c>
      <c r="T663" s="359">
        <f t="shared" si="21"/>
        <v>0.32604980164175751</v>
      </c>
      <c r="U663" s="357"/>
    </row>
    <row r="664" spans="1:21" x14ac:dyDescent="0.25">
      <c r="A664" s="357" t="s">
        <v>483</v>
      </c>
      <c r="B664" s="357" t="s">
        <v>822</v>
      </c>
      <c r="C664" s="357" t="s">
        <v>1233</v>
      </c>
      <c r="D664" s="357" t="s">
        <v>1744</v>
      </c>
      <c r="E664" s="357" t="s">
        <v>1481</v>
      </c>
      <c r="F664" s="357">
        <v>4323124</v>
      </c>
      <c r="G664" s="357" t="s">
        <v>1097</v>
      </c>
      <c r="H664" s="357">
        <v>432312402</v>
      </c>
      <c r="I664" s="357" t="s">
        <v>2528</v>
      </c>
      <c r="J664" s="357">
        <v>11773361</v>
      </c>
      <c r="K664" s="357">
        <v>100</v>
      </c>
      <c r="L664" s="357" t="s">
        <v>1077</v>
      </c>
      <c r="M664" s="357" t="s">
        <v>1078</v>
      </c>
      <c r="N664" s="357" t="s">
        <v>5025</v>
      </c>
      <c r="O664" s="358">
        <v>1</v>
      </c>
      <c r="P664" s="357">
        <v>107</v>
      </c>
      <c r="Q664" s="357">
        <v>41320.800000000003</v>
      </c>
      <c r="R664" s="357">
        <v>30343.289999999997</v>
      </c>
      <c r="S664" s="357">
        <f t="shared" si="20"/>
        <v>10977.510000000006</v>
      </c>
      <c r="T664" s="359">
        <f t="shared" si="21"/>
        <v>0.26566547598304013</v>
      </c>
      <c r="U664" s="357"/>
    </row>
    <row r="665" spans="1:21" x14ac:dyDescent="0.25">
      <c r="A665" s="357" t="s">
        <v>483</v>
      </c>
      <c r="B665" s="357" t="s">
        <v>822</v>
      </c>
      <c r="C665" s="357" t="s">
        <v>1233</v>
      </c>
      <c r="D665" s="357" t="s">
        <v>1744</v>
      </c>
      <c r="E665" s="357" t="s">
        <v>1481</v>
      </c>
      <c r="F665" s="357">
        <v>4323124</v>
      </c>
      <c r="G665" s="357" t="s">
        <v>1097</v>
      </c>
      <c r="H665" s="357">
        <v>432312402</v>
      </c>
      <c r="I665" s="357" t="s">
        <v>2529</v>
      </c>
      <c r="J665" s="357">
        <v>11773481</v>
      </c>
      <c r="K665" s="357">
        <v>100</v>
      </c>
      <c r="L665" s="357" t="s">
        <v>1077</v>
      </c>
      <c r="M665" s="357" t="s">
        <v>1078</v>
      </c>
      <c r="N665" s="357" t="s">
        <v>5025</v>
      </c>
      <c r="O665" s="358">
        <v>1</v>
      </c>
      <c r="P665" s="357">
        <v>83</v>
      </c>
      <c r="Q665" s="357">
        <v>33205.599999999999</v>
      </c>
      <c r="R665" s="357">
        <v>21099.45</v>
      </c>
      <c r="S665" s="357">
        <f t="shared" si="20"/>
        <v>12106.149999999998</v>
      </c>
      <c r="T665" s="359">
        <f t="shared" si="21"/>
        <v>0.36458157660153706</v>
      </c>
      <c r="U665" s="357"/>
    </row>
    <row r="666" spans="1:21" x14ac:dyDescent="0.25">
      <c r="A666" s="357" t="s">
        <v>483</v>
      </c>
      <c r="B666" s="357" t="s">
        <v>822</v>
      </c>
      <c r="C666" s="357" t="s">
        <v>1233</v>
      </c>
      <c r="D666" s="357" t="s">
        <v>1744</v>
      </c>
      <c r="E666" s="357" t="s">
        <v>1480</v>
      </c>
      <c r="F666" s="357">
        <v>4323121</v>
      </c>
      <c r="G666" s="357" t="s">
        <v>1366</v>
      </c>
      <c r="H666" s="357">
        <v>432312101</v>
      </c>
      <c r="I666" s="357" t="s">
        <v>2530</v>
      </c>
      <c r="J666" s="357">
        <v>7834424</v>
      </c>
      <c r="K666" s="357">
        <v>100</v>
      </c>
      <c r="L666" s="357" t="s">
        <v>1077</v>
      </c>
      <c r="M666" s="357" t="s">
        <v>1078</v>
      </c>
      <c r="N666" s="357" t="s">
        <v>5025</v>
      </c>
      <c r="O666" s="358">
        <v>1</v>
      </c>
      <c r="P666" s="357">
        <v>99</v>
      </c>
      <c r="Q666" s="357">
        <v>37454</v>
      </c>
      <c r="R666" s="357">
        <v>22851.89</v>
      </c>
      <c r="S666" s="357">
        <f t="shared" si="20"/>
        <v>14602.11</v>
      </c>
      <c r="T666" s="359">
        <f t="shared" si="21"/>
        <v>0.38986783788113422</v>
      </c>
      <c r="U666" s="357"/>
    </row>
    <row r="667" spans="1:21" x14ac:dyDescent="0.25">
      <c r="A667" s="357" t="s">
        <v>483</v>
      </c>
      <c r="B667" s="357" t="s">
        <v>822</v>
      </c>
      <c r="C667" s="357" t="s">
        <v>1233</v>
      </c>
      <c r="D667" s="357" t="s">
        <v>1744</v>
      </c>
      <c r="E667" s="357" t="s">
        <v>1480</v>
      </c>
      <c r="F667" s="357">
        <v>4323121</v>
      </c>
      <c r="G667" s="357" t="s">
        <v>1366</v>
      </c>
      <c r="H667" s="357">
        <v>432312101</v>
      </c>
      <c r="I667" s="357" t="s">
        <v>2531</v>
      </c>
      <c r="J667" s="357">
        <v>7834464</v>
      </c>
      <c r="K667" s="357">
        <v>100</v>
      </c>
      <c r="L667" s="357" t="s">
        <v>1077</v>
      </c>
      <c r="M667" s="357" t="s">
        <v>1078</v>
      </c>
      <c r="N667" s="357" t="s">
        <v>5025</v>
      </c>
      <c r="O667" s="358">
        <v>1</v>
      </c>
      <c r="P667" s="357">
        <v>94</v>
      </c>
      <c r="Q667" s="357">
        <v>24181.599999999999</v>
      </c>
      <c r="R667" s="357">
        <v>20429.239999999998</v>
      </c>
      <c r="S667" s="357">
        <f t="shared" ref="S667:S729" si="22">Q667-R667</f>
        <v>3752.3600000000006</v>
      </c>
      <c r="T667" s="359">
        <f t="shared" ref="T667:T729" si="23">S667/Q667</f>
        <v>0.15517418202269498</v>
      </c>
      <c r="U667" s="357"/>
    </row>
    <row r="668" spans="1:21" x14ac:dyDescent="0.25">
      <c r="A668" s="357" t="s">
        <v>483</v>
      </c>
      <c r="B668" s="357" t="s">
        <v>822</v>
      </c>
      <c r="C668" s="357" t="s">
        <v>1233</v>
      </c>
      <c r="D668" s="357" t="s">
        <v>1744</v>
      </c>
      <c r="E668" s="357" t="s">
        <v>1482</v>
      </c>
      <c r="F668" s="357">
        <v>4323135</v>
      </c>
      <c r="G668" s="357" t="s">
        <v>1309</v>
      </c>
      <c r="H668" s="357">
        <v>432313503</v>
      </c>
      <c r="I668" s="357" t="s">
        <v>5134</v>
      </c>
      <c r="J668" s="357">
        <v>6840119</v>
      </c>
      <c r="K668" s="357">
        <v>100</v>
      </c>
      <c r="L668" s="357" t="s">
        <v>1077</v>
      </c>
      <c r="M668" s="357" t="s">
        <v>1078</v>
      </c>
      <c r="N668" s="357" t="s">
        <v>5025</v>
      </c>
      <c r="O668" s="358">
        <v>1</v>
      </c>
      <c r="P668" s="357">
        <v>37</v>
      </c>
      <c r="Q668" s="357">
        <v>29081.599999999999</v>
      </c>
      <c r="R668" s="357">
        <v>14949.910000000002</v>
      </c>
      <c r="S668" s="357">
        <f t="shared" si="22"/>
        <v>14131.689999999997</v>
      </c>
      <c r="T668" s="359">
        <f t="shared" si="23"/>
        <v>0.48593234209947173</v>
      </c>
      <c r="U668" s="357"/>
    </row>
    <row r="669" spans="1:21" x14ac:dyDescent="0.25">
      <c r="A669" s="357" t="s">
        <v>483</v>
      </c>
      <c r="B669" s="357" t="s">
        <v>822</v>
      </c>
      <c r="C669" s="357" t="s">
        <v>1233</v>
      </c>
      <c r="D669" s="357" t="s">
        <v>1744</v>
      </c>
      <c r="E669" s="357" t="s">
        <v>1480</v>
      </c>
      <c r="F669" s="357">
        <v>4323121</v>
      </c>
      <c r="G669" s="357" t="s">
        <v>1366</v>
      </c>
      <c r="H669" s="357">
        <v>432312101</v>
      </c>
      <c r="I669" s="357" t="s">
        <v>2532</v>
      </c>
      <c r="J669" s="357">
        <v>7834494</v>
      </c>
      <c r="K669" s="357">
        <v>100</v>
      </c>
      <c r="L669" s="357" t="s">
        <v>1077</v>
      </c>
      <c r="M669" s="357" t="s">
        <v>1078</v>
      </c>
      <c r="N669" s="357" t="s">
        <v>5025</v>
      </c>
      <c r="O669" s="358">
        <v>1</v>
      </c>
      <c r="P669" s="357">
        <v>126</v>
      </c>
      <c r="Q669" s="357">
        <v>50145.599999999999</v>
      </c>
      <c r="R669" s="357">
        <v>32964.020000000004</v>
      </c>
      <c r="S669" s="357">
        <f t="shared" si="22"/>
        <v>17181.579999999994</v>
      </c>
      <c r="T669" s="359">
        <f t="shared" si="23"/>
        <v>0.34263385022813558</v>
      </c>
      <c r="U669" s="357"/>
    </row>
    <row r="670" spans="1:21" x14ac:dyDescent="0.25">
      <c r="A670" s="357" t="s">
        <v>483</v>
      </c>
      <c r="B670" s="357" t="s">
        <v>822</v>
      </c>
      <c r="C670" s="357" t="s">
        <v>1233</v>
      </c>
      <c r="D670" s="357" t="s">
        <v>1744</v>
      </c>
      <c r="E670" s="357" t="s">
        <v>1480</v>
      </c>
      <c r="F670" s="357">
        <v>4323121</v>
      </c>
      <c r="G670" s="357" t="s">
        <v>1366</v>
      </c>
      <c r="H670" s="357">
        <v>432312101</v>
      </c>
      <c r="I670" s="357" t="s">
        <v>2533</v>
      </c>
      <c r="J670" s="357">
        <v>7834498</v>
      </c>
      <c r="K670" s="357">
        <v>100</v>
      </c>
      <c r="L670" s="357" t="s">
        <v>1077</v>
      </c>
      <c r="M670" s="357" t="s">
        <v>1078</v>
      </c>
      <c r="N670" s="357" t="s">
        <v>5025</v>
      </c>
      <c r="O670" s="358">
        <v>1</v>
      </c>
      <c r="P670" s="357">
        <v>38</v>
      </c>
      <c r="Q670" s="357">
        <v>13516</v>
      </c>
      <c r="R670" s="357">
        <v>7958.01</v>
      </c>
      <c r="S670" s="357">
        <f t="shared" si="22"/>
        <v>5557.99</v>
      </c>
      <c r="T670" s="359">
        <f t="shared" si="23"/>
        <v>0.41121559633027521</v>
      </c>
      <c r="U670" s="357"/>
    </row>
    <row r="671" spans="1:21" x14ac:dyDescent="0.25">
      <c r="A671" s="357" t="s">
        <v>483</v>
      </c>
      <c r="B671" s="357" t="s">
        <v>822</v>
      </c>
      <c r="C671" s="357" t="s">
        <v>1233</v>
      </c>
      <c r="D671" s="357" t="s">
        <v>1744</v>
      </c>
      <c r="E671" s="357" t="s">
        <v>1480</v>
      </c>
      <c r="F671" s="357">
        <v>4323121</v>
      </c>
      <c r="G671" s="357" t="s">
        <v>1366</v>
      </c>
      <c r="H671" s="357">
        <v>432312101</v>
      </c>
      <c r="I671" s="357" t="s">
        <v>2534</v>
      </c>
      <c r="J671" s="357">
        <v>7834508</v>
      </c>
      <c r="K671" s="357">
        <v>100</v>
      </c>
      <c r="L671" s="357" t="s">
        <v>1077</v>
      </c>
      <c r="M671" s="357" t="s">
        <v>1078</v>
      </c>
      <c r="N671" s="357" t="s">
        <v>5025</v>
      </c>
      <c r="O671" s="358">
        <v>1</v>
      </c>
      <c r="P671" s="357">
        <v>193</v>
      </c>
      <c r="Q671" s="357">
        <v>66591.599999999991</v>
      </c>
      <c r="R671" s="357">
        <v>61517.16</v>
      </c>
      <c r="S671" s="357">
        <f t="shared" si="22"/>
        <v>5074.4399999999878</v>
      </c>
      <c r="T671" s="359">
        <f t="shared" si="23"/>
        <v>7.6202403906798888E-2</v>
      </c>
      <c r="U671" s="357"/>
    </row>
    <row r="672" spans="1:21" x14ac:dyDescent="0.25">
      <c r="A672" s="357" t="s">
        <v>483</v>
      </c>
      <c r="B672" s="357" t="s">
        <v>822</v>
      </c>
      <c r="C672" s="357" t="s">
        <v>1233</v>
      </c>
      <c r="D672" s="357" t="s">
        <v>1744</v>
      </c>
      <c r="E672" s="357" t="s">
        <v>1480</v>
      </c>
      <c r="F672" s="357">
        <v>4323121</v>
      </c>
      <c r="G672" s="357" t="s">
        <v>1366</v>
      </c>
      <c r="H672" s="357">
        <v>432312101</v>
      </c>
      <c r="I672" s="357" t="s">
        <v>2535</v>
      </c>
      <c r="J672" s="357">
        <v>7834522</v>
      </c>
      <c r="K672" s="357">
        <v>100</v>
      </c>
      <c r="L672" s="357" t="s">
        <v>1077</v>
      </c>
      <c r="M672" s="357" t="s">
        <v>1078</v>
      </c>
      <c r="N672" s="357" t="s">
        <v>5025</v>
      </c>
      <c r="O672" s="358">
        <v>1</v>
      </c>
      <c r="P672" s="357">
        <v>67</v>
      </c>
      <c r="Q672" s="357">
        <v>22679.599999999999</v>
      </c>
      <c r="R672" s="357">
        <v>15602.32</v>
      </c>
      <c r="S672" s="357">
        <f t="shared" si="22"/>
        <v>7077.2799999999988</v>
      </c>
      <c r="T672" s="359">
        <f t="shared" si="23"/>
        <v>0.31205488632956485</v>
      </c>
      <c r="U672" s="357"/>
    </row>
    <row r="673" spans="1:21" x14ac:dyDescent="0.25">
      <c r="A673" s="357" t="s">
        <v>483</v>
      </c>
      <c r="B673" s="357" t="s">
        <v>822</v>
      </c>
      <c r="C673" s="357" t="s">
        <v>1233</v>
      </c>
      <c r="D673" s="357" t="s">
        <v>1744</v>
      </c>
      <c r="E673" s="357" t="s">
        <v>1482</v>
      </c>
      <c r="F673" s="357">
        <v>4323135</v>
      </c>
      <c r="G673" s="357" t="s">
        <v>1309</v>
      </c>
      <c r="H673" s="357">
        <v>432313503</v>
      </c>
      <c r="I673" s="357" t="s">
        <v>2536</v>
      </c>
      <c r="J673" s="357">
        <v>6839701</v>
      </c>
      <c r="K673" s="357">
        <v>100</v>
      </c>
      <c r="L673" s="357" t="s">
        <v>1077</v>
      </c>
      <c r="M673" s="357" t="s">
        <v>1078</v>
      </c>
      <c r="N673" s="357" t="s">
        <v>5025</v>
      </c>
      <c r="O673" s="358">
        <v>1</v>
      </c>
      <c r="P673" s="357">
        <v>46</v>
      </c>
      <c r="Q673" s="357">
        <v>15794.400000000001</v>
      </c>
      <c r="R673" s="357">
        <v>10886.630000000001</v>
      </c>
      <c r="S673" s="357">
        <f t="shared" si="22"/>
        <v>4907.7700000000004</v>
      </c>
      <c r="T673" s="359">
        <f t="shared" si="23"/>
        <v>0.31072848604568709</v>
      </c>
      <c r="U673" s="357"/>
    </row>
    <row r="674" spans="1:21" x14ac:dyDescent="0.25">
      <c r="A674" s="357" t="s">
        <v>483</v>
      </c>
      <c r="B674" s="357" t="s">
        <v>822</v>
      </c>
      <c r="C674" s="357" t="s">
        <v>1233</v>
      </c>
      <c r="D674" s="357" t="s">
        <v>1744</v>
      </c>
      <c r="E674" s="357" t="s">
        <v>1482</v>
      </c>
      <c r="F674" s="357">
        <v>4323135</v>
      </c>
      <c r="G674" s="357" t="s">
        <v>1365</v>
      </c>
      <c r="H674" s="357">
        <v>432313502</v>
      </c>
      <c r="I674" s="357" t="s">
        <v>2537</v>
      </c>
      <c r="J674" s="357">
        <v>6839739</v>
      </c>
      <c r="K674" s="357">
        <v>100</v>
      </c>
      <c r="L674" s="357" t="s">
        <v>1077</v>
      </c>
      <c r="M674" s="357" t="s">
        <v>1078</v>
      </c>
      <c r="N674" s="357" t="s">
        <v>5025</v>
      </c>
      <c r="O674" s="358">
        <v>1</v>
      </c>
      <c r="P674" s="357">
        <v>38</v>
      </c>
      <c r="Q674" s="357">
        <v>15252.4</v>
      </c>
      <c r="R674" s="357">
        <v>10573</v>
      </c>
      <c r="S674" s="357">
        <f t="shared" si="22"/>
        <v>4679.3999999999996</v>
      </c>
      <c r="T674" s="359">
        <f t="shared" si="23"/>
        <v>0.30679761873541211</v>
      </c>
      <c r="U674" s="357"/>
    </row>
    <row r="675" spans="1:21" x14ac:dyDescent="0.25">
      <c r="A675" s="357" t="s">
        <v>483</v>
      </c>
      <c r="B675" s="357" t="s">
        <v>822</v>
      </c>
      <c r="C675" s="357" t="s">
        <v>1233</v>
      </c>
      <c r="D675" s="357" t="s">
        <v>1744</v>
      </c>
      <c r="E675" s="357" t="s">
        <v>1482</v>
      </c>
      <c r="F675" s="357">
        <v>4323135</v>
      </c>
      <c r="G675" s="357" t="s">
        <v>1309</v>
      </c>
      <c r="H675" s="357">
        <v>432313503</v>
      </c>
      <c r="I675" s="357" t="s">
        <v>2538</v>
      </c>
      <c r="J675" s="357">
        <v>6839741</v>
      </c>
      <c r="K675" s="357">
        <v>100</v>
      </c>
      <c r="L675" s="357" t="s">
        <v>1077</v>
      </c>
      <c r="M675" s="357" t="s">
        <v>1078</v>
      </c>
      <c r="N675" s="357" t="s">
        <v>5025</v>
      </c>
      <c r="O675" s="358">
        <v>1</v>
      </c>
      <c r="P675" s="357">
        <v>106</v>
      </c>
      <c r="Q675" s="357">
        <v>32962.400000000001</v>
      </c>
      <c r="R675" s="357">
        <v>20590.400000000001</v>
      </c>
      <c r="S675" s="357">
        <f t="shared" si="22"/>
        <v>12372</v>
      </c>
      <c r="T675" s="359">
        <f t="shared" si="23"/>
        <v>0.37533674732422395</v>
      </c>
      <c r="U675" s="357"/>
    </row>
    <row r="676" spans="1:21" x14ac:dyDescent="0.25">
      <c r="A676" s="357" t="s">
        <v>483</v>
      </c>
      <c r="B676" s="357" t="s">
        <v>822</v>
      </c>
      <c r="C676" s="357" t="s">
        <v>1233</v>
      </c>
      <c r="D676" s="357" t="s">
        <v>1744</v>
      </c>
      <c r="E676" s="357" t="s">
        <v>1482</v>
      </c>
      <c r="F676" s="357">
        <v>4323135</v>
      </c>
      <c r="G676" s="357" t="s">
        <v>1365</v>
      </c>
      <c r="H676" s="357">
        <v>432313502</v>
      </c>
      <c r="I676" s="357" t="s">
        <v>2539</v>
      </c>
      <c r="J676" s="357">
        <v>6839769</v>
      </c>
      <c r="K676" s="357">
        <v>63</v>
      </c>
      <c r="L676" s="357" t="s">
        <v>1077</v>
      </c>
      <c r="M676" s="357" t="s">
        <v>1078</v>
      </c>
      <c r="N676" s="357" t="s">
        <v>5025</v>
      </c>
      <c r="O676" s="358">
        <v>1</v>
      </c>
      <c r="P676" s="357">
        <v>6</v>
      </c>
      <c r="Q676" s="357">
        <v>3439.6</v>
      </c>
      <c r="R676" s="357">
        <v>2299.5000000000005</v>
      </c>
      <c r="S676" s="357">
        <f t="shared" si="22"/>
        <v>1140.0999999999995</v>
      </c>
      <c r="T676" s="359">
        <f t="shared" si="23"/>
        <v>0.3314629608093963</v>
      </c>
      <c r="U676" s="357"/>
    </row>
    <row r="677" spans="1:21" x14ac:dyDescent="0.25">
      <c r="A677" s="357" t="s">
        <v>483</v>
      </c>
      <c r="B677" s="357" t="s">
        <v>822</v>
      </c>
      <c r="C677" s="357" t="s">
        <v>1233</v>
      </c>
      <c r="D677" s="357" t="s">
        <v>1744</v>
      </c>
      <c r="E677" s="357" t="s">
        <v>1482</v>
      </c>
      <c r="F677" s="357">
        <v>4323135</v>
      </c>
      <c r="G677" s="357" t="s">
        <v>876</v>
      </c>
      <c r="H677" s="357">
        <v>432313501</v>
      </c>
      <c r="I677" s="357" t="s">
        <v>2540</v>
      </c>
      <c r="J677" s="357">
        <v>6839927</v>
      </c>
      <c r="K677" s="357">
        <v>100</v>
      </c>
      <c r="L677" s="357" t="s">
        <v>1077</v>
      </c>
      <c r="M677" s="357" t="s">
        <v>1078</v>
      </c>
      <c r="N677" s="357" t="s">
        <v>5025</v>
      </c>
      <c r="O677" s="358">
        <v>1</v>
      </c>
      <c r="P677" s="357">
        <v>71</v>
      </c>
      <c r="Q677" s="357">
        <v>35297.599999999999</v>
      </c>
      <c r="R677" s="357">
        <v>22296.31</v>
      </c>
      <c r="S677" s="357">
        <f t="shared" si="22"/>
        <v>13001.289999999997</v>
      </c>
      <c r="T677" s="359">
        <f t="shared" si="23"/>
        <v>0.36833354109061234</v>
      </c>
      <c r="U677" s="357"/>
    </row>
    <row r="678" spans="1:21" x14ac:dyDescent="0.25">
      <c r="A678" s="357" t="s">
        <v>483</v>
      </c>
      <c r="B678" s="357" t="s">
        <v>822</v>
      </c>
      <c r="C678" s="357" t="s">
        <v>1233</v>
      </c>
      <c r="D678" s="357" t="s">
        <v>1744</v>
      </c>
      <c r="E678" s="357" t="s">
        <v>1482</v>
      </c>
      <c r="F678" s="357">
        <v>4323135</v>
      </c>
      <c r="G678" s="357" t="s">
        <v>876</v>
      </c>
      <c r="H678" s="357">
        <v>432313501</v>
      </c>
      <c r="I678" s="357" t="s">
        <v>2541</v>
      </c>
      <c r="J678" s="357">
        <v>6840017</v>
      </c>
      <c r="K678" s="357">
        <v>100</v>
      </c>
      <c r="L678" s="357" t="s">
        <v>1077</v>
      </c>
      <c r="M678" s="357" t="s">
        <v>1078</v>
      </c>
      <c r="N678" s="357" t="s">
        <v>5025</v>
      </c>
      <c r="O678" s="358">
        <v>1</v>
      </c>
      <c r="P678" s="357">
        <v>100</v>
      </c>
      <c r="Q678" s="357">
        <v>48761.600000000006</v>
      </c>
      <c r="R678" s="357">
        <v>32571.530000000002</v>
      </c>
      <c r="S678" s="357">
        <f t="shared" si="22"/>
        <v>16190.070000000003</v>
      </c>
      <c r="T678" s="359">
        <f t="shared" si="23"/>
        <v>0.33202499507809424</v>
      </c>
      <c r="U678" s="357"/>
    </row>
    <row r="679" spans="1:21" x14ac:dyDescent="0.25">
      <c r="A679" s="357" t="s">
        <v>483</v>
      </c>
      <c r="B679" s="357" t="s">
        <v>822</v>
      </c>
      <c r="C679" s="357" t="s">
        <v>1233</v>
      </c>
      <c r="D679" s="357" t="s">
        <v>1744</v>
      </c>
      <c r="E679" s="357" t="s">
        <v>1482</v>
      </c>
      <c r="F679" s="357">
        <v>4323135</v>
      </c>
      <c r="G679" s="357" t="s">
        <v>876</v>
      </c>
      <c r="H679" s="357">
        <v>432313501</v>
      </c>
      <c r="I679" s="357" t="s">
        <v>1482</v>
      </c>
      <c r="J679" s="357">
        <v>6840019</v>
      </c>
      <c r="K679" s="357">
        <v>100</v>
      </c>
      <c r="L679" s="357" t="s">
        <v>1077</v>
      </c>
      <c r="M679" s="357" t="s">
        <v>1078</v>
      </c>
      <c r="N679" s="357" t="s">
        <v>5025</v>
      </c>
      <c r="O679" s="358">
        <v>1</v>
      </c>
      <c r="P679" s="357">
        <v>105</v>
      </c>
      <c r="Q679" s="357">
        <v>58396</v>
      </c>
      <c r="R679" s="357">
        <v>35665.74</v>
      </c>
      <c r="S679" s="357">
        <f t="shared" si="22"/>
        <v>22730.260000000002</v>
      </c>
      <c r="T679" s="359">
        <f t="shared" si="23"/>
        <v>0.38924344133159811</v>
      </c>
      <c r="U679" s="357"/>
    </row>
    <row r="680" spans="1:21" x14ac:dyDescent="0.25">
      <c r="A680" s="357" t="s">
        <v>483</v>
      </c>
      <c r="B680" s="357" t="s">
        <v>822</v>
      </c>
      <c r="C680" s="357" t="s">
        <v>1233</v>
      </c>
      <c r="D680" s="357" t="s">
        <v>1744</v>
      </c>
      <c r="E680" s="357" t="s">
        <v>1482</v>
      </c>
      <c r="F680" s="357">
        <v>4323135</v>
      </c>
      <c r="G680" s="357" t="s">
        <v>876</v>
      </c>
      <c r="H680" s="357">
        <v>432313501</v>
      </c>
      <c r="I680" s="357" t="s">
        <v>2542</v>
      </c>
      <c r="J680" s="357">
        <v>6840039</v>
      </c>
      <c r="K680" s="357">
        <v>100</v>
      </c>
      <c r="L680" s="357" t="s">
        <v>1077</v>
      </c>
      <c r="M680" s="357" t="s">
        <v>1078</v>
      </c>
      <c r="N680" s="357" t="s">
        <v>5025</v>
      </c>
      <c r="O680" s="358">
        <v>1</v>
      </c>
      <c r="P680" s="357">
        <v>65</v>
      </c>
      <c r="Q680" s="357">
        <v>18578</v>
      </c>
      <c r="R680" s="357">
        <v>11132.279999999999</v>
      </c>
      <c r="S680" s="357">
        <f t="shared" si="22"/>
        <v>7445.7200000000012</v>
      </c>
      <c r="T680" s="359">
        <f t="shared" si="23"/>
        <v>0.40078156959844985</v>
      </c>
      <c r="U680" s="357"/>
    </row>
    <row r="681" spans="1:21" x14ac:dyDescent="0.25">
      <c r="A681" s="357" t="s">
        <v>483</v>
      </c>
      <c r="B681" s="357" t="s">
        <v>822</v>
      </c>
      <c r="C681" s="357" t="s">
        <v>1233</v>
      </c>
      <c r="D681" s="357" t="s">
        <v>1744</v>
      </c>
      <c r="E681" s="357" t="s">
        <v>1483</v>
      </c>
      <c r="F681" s="357">
        <v>4323143</v>
      </c>
      <c r="G681" s="357" t="s">
        <v>1361</v>
      </c>
      <c r="H681" s="357">
        <v>432314305</v>
      </c>
      <c r="I681" s="357" t="s">
        <v>5135</v>
      </c>
      <c r="J681" s="357">
        <v>12915093</v>
      </c>
      <c r="K681" s="357">
        <v>100</v>
      </c>
      <c r="L681" s="357" t="s">
        <v>1077</v>
      </c>
      <c r="M681" s="357" t="s">
        <v>1078</v>
      </c>
      <c r="N681" s="357" t="s">
        <v>5025</v>
      </c>
      <c r="O681" s="358">
        <v>1</v>
      </c>
      <c r="P681" s="357">
        <v>21</v>
      </c>
      <c r="Q681" s="357">
        <v>6778.8</v>
      </c>
      <c r="R681" s="357">
        <v>3422.62</v>
      </c>
      <c r="S681" s="357">
        <f t="shared" si="22"/>
        <v>3356.1800000000003</v>
      </c>
      <c r="T681" s="359">
        <f t="shared" si="23"/>
        <v>0.49509942762730869</v>
      </c>
      <c r="U681" s="357"/>
    </row>
    <row r="682" spans="1:21" x14ac:dyDescent="0.25">
      <c r="A682" s="357" t="s">
        <v>483</v>
      </c>
      <c r="B682" s="357" t="s">
        <v>822</v>
      </c>
      <c r="C682" s="357" t="s">
        <v>1233</v>
      </c>
      <c r="D682" s="357" t="s">
        <v>1744</v>
      </c>
      <c r="E682" s="357" t="s">
        <v>1483</v>
      </c>
      <c r="F682" s="357">
        <v>4323143</v>
      </c>
      <c r="G682" s="357" t="s">
        <v>1361</v>
      </c>
      <c r="H682" s="357">
        <v>432314305</v>
      </c>
      <c r="I682" s="357" t="s">
        <v>5136</v>
      </c>
      <c r="J682" s="357">
        <v>12915105</v>
      </c>
      <c r="K682" s="357">
        <v>100</v>
      </c>
      <c r="L682" s="357" t="s">
        <v>1077</v>
      </c>
      <c r="M682" s="357" t="s">
        <v>1078</v>
      </c>
      <c r="N682" s="357" t="s">
        <v>5025</v>
      </c>
      <c r="O682" s="358">
        <v>1</v>
      </c>
      <c r="P682" s="357">
        <v>43</v>
      </c>
      <c r="Q682" s="357">
        <v>7188</v>
      </c>
      <c r="R682" s="357">
        <v>3722.3300000000004</v>
      </c>
      <c r="S682" s="357">
        <f t="shared" si="22"/>
        <v>3465.6699999999996</v>
      </c>
      <c r="T682" s="359">
        <f t="shared" si="23"/>
        <v>0.48214663327768498</v>
      </c>
      <c r="U682" s="357"/>
    </row>
    <row r="683" spans="1:21" x14ac:dyDescent="0.25">
      <c r="A683" s="357" t="s">
        <v>483</v>
      </c>
      <c r="B683" s="357" t="s">
        <v>822</v>
      </c>
      <c r="C683" s="357" t="s">
        <v>1233</v>
      </c>
      <c r="D683" s="357" t="s">
        <v>1744</v>
      </c>
      <c r="E683" s="357" t="s">
        <v>1482</v>
      </c>
      <c r="F683" s="357">
        <v>4323135</v>
      </c>
      <c r="G683" s="357" t="s">
        <v>1309</v>
      </c>
      <c r="H683" s="357">
        <v>432313503</v>
      </c>
      <c r="I683" s="357" t="s">
        <v>2543</v>
      </c>
      <c r="J683" s="357">
        <v>6840099</v>
      </c>
      <c r="K683" s="357">
        <v>100</v>
      </c>
      <c r="L683" s="357" t="s">
        <v>1077</v>
      </c>
      <c r="M683" s="357" t="s">
        <v>1078</v>
      </c>
      <c r="N683" s="357" t="s">
        <v>5025</v>
      </c>
      <c r="O683" s="358">
        <v>1</v>
      </c>
      <c r="P683" s="357">
        <v>62</v>
      </c>
      <c r="Q683" s="357">
        <v>54646.8</v>
      </c>
      <c r="R683" s="357">
        <v>30474.240000000002</v>
      </c>
      <c r="S683" s="357">
        <f t="shared" si="22"/>
        <v>24172.560000000001</v>
      </c>
      <c r="T683" s="359">
        <f t="shared" si="23"/>
        <v>0.44234172906739277</v>
      </c>
      <c r="U683" s="357"/>
    </row>
    <row r="684" spans="1:21" x14ac:dyDescent="0.25">
      <c r="A684" s="357" t="s">
        <v>483</v>
      </c>
      <c r="B684" s="357" t="s">
        <v>822</v>
      </c>
      <c r="C684" s="357" t="s">
        <v>1233</v>
      </c>
      <c r="D684" s="357" t="s">
        <v>1744</v>
      </c>
      <c r="E684" s="357" t="s">
        <v>1482</v>
      </c>
      <c r="F684" s="357">
        <v>4323135</v>
      </c>
      <c r="G684" s="357" t="s">
        <v>1309</v>
      </c>
      <c r="H684" s="357">
        <v>432313503</v>
      </c>
      <c r="I684" s="357" t="s">
        <v>2544</v>
      </c>
      <c r="J684" s="357">
        <v>6840103</v>
      </c>
      <c r="K684" s="357">
        <v>100</v>
      </c>
      <c r="L684" s="357" t="s">
        <v>1077</v>
      </c>
      <c r="M684" s="357" t="s">
        <v>1078</v>
      </c>
      <c r="N684" s="357" t="s">
        <v>5025</v>
      </c>
      <c r="O684" s="358">
        <v>1</v>
      </c>
      <c r="P684" s="357">
        <v>105</v>
      </c>
      <c r="Q684" s="357">
        <v>55180.800000000003</v>
      </c>
      <c r="R684" s="357">
        <v>36981.5</v>
      </c>
      <c r="S684" s="357">
        <f t="shared" si="22"/>
        <v>18199.300000000003</v>
      </c>
      <c r="T684" s="359">
        <f t="shared" si="23"/>
        <v>0.32981218104848065</v>
      </c>
      <c r="U684" s="357"/>
    </row>
    <row r="685" spans="1:21" x14ac:dyDescent="0.25">
      <c r="A685" s="357" t="s">
        <v>483</v>
      </c>
      <c r="B685" s="357" t="s">
        <v>822</v>
      </c>
      <c r="C685" s="357" t="s">
        <v>1233</v>
      </c>
      <c r="D685" s="357" t="s">
        <v>1744</v>
      </c>
      <c r="E685" s="357" t="s">
        <v>1482</v>
      </c>
      <c r="F685" s="357">
        <v>4323135</v>
      </c>
      <c r="G685" s="357" t="s">
        <v>1309</v>
      </c>
      <c r="H685" s="357">
        <v>432313503</v>
      </c>
      <c r="I685" s="357" t="s">
        <v>2545</v>
      </c>
      <c r="J685" s="357">
        <v>6840105</v>
      </c>
      <c r="K685" s="357">
        <v>100</v>
      </c>
      <c r="L685" s="357" t="s">
        <v>1077</v>
      </c>
      <c r="M685" s="357" t="s">
        <v>1078</v>
      </c>
      <c r="N685" s="357" t="s">
        <v>5025</v>
      </c>
      <c r="O685" s="358">
        <v>1</v>
      </c>
      <c r="P685" s="357">
        <v>88</v>
      </c>
      <c r="Q685" s="357">
        <v>36375.599999999999</v>
      </c>
      <c r="R685" s="357">
        <v>33687.589999999997</v>
      </c>
      <c r="S685" s="357">
        <f t="shared" si="22"/>
        <v>2688.010000000002</v>
      </c>
      <c r="T685" s="359">
        <f t="shared" si="23"/>
        <v>7.3895963228098022E-2</v>
      </c>
      <c r="U685" s="357"/>
    </row>
    <row r="686" spans="1:21" x14ac:dyDescent="0.25">
      <c r="A686" s="357" t="s">
        <v>483</v>
      </c>
      <c r="B686" s="357" t="s">
        <v>822</v>
      </c>
      <c r="C686" s="357" t="s">
        <v>1233</v>
      </c>
      <c r="D686" s="357" t="s">
        <v>1744</v>
      </c>
      <c r="E686" s="357" t="s">
        <v>1482</v>
      </c>
      <c r="F686" s="357">
        <v>4323135</v>
      </c>
      <c r="G686" s="357" t="s">
        <v>1365</v>
      </c>
      <c r="H686" s="357">
        <v>432313502</v>
      </c>
      <c r="I686" s="357" t="s">
        <v>2546</v>
      </c>
      <c r="J686" s="357">
        <v>6840107</v>
      </c>
      <c r="K686" s="357">
        <v>100</v>
      </c>
      <c r="L686" s="357" t="s">
        <v>1077</v>
      </c>
      <c r="M686" s="357" t="s">
        <v>1078</v>
      </c>
      <c r="N686" s="357" t="s">
        <v>5025</v>
      </c>
      <c r="O686" s="358">
        <v>1</v>
      </c>
      <c r="P686" s="357">
        <v>104</v>
      </c>
      <c r="Q686" s="357">
        <v>53385.599999999999</v>
      </c>
      <c r="R686" s="357">
        <v>42951.61</v>
      </c>
      <c r="S686" s="357">
        <f t="shared" si="22"/>
        <v>10433.989999999998</v>
      </c>
      <c r="T686" s="359">
        <f t="shared" si="23"/>
        <v>0.19544577563987289</v>
      </c>
      <c r="U686" s="357"/>
    </row>
    <row r="687" spans="1:21" x14ac:dyDescent="0.25">
      <c r="A687" s="357" t="s">
        <v>483</v>
      </c>
      <c r="B687" s="357" t="s">
        <v>822</v>
      </c>
      <c r="C687" s="357" t="s">
        <v>1233</v>
      </c>
      <c r="D687" s="357" t="s">
        <v>1744</v>
      </c>
      <c r="E687" s="357" t="s">
        <v>1482</v>
      </c>
      <c r="F687" s="357">
        <v>4323135</v>
      </c>
      <c r="G687" s="357" t="s">
        <v>1365</v>
      </c>
      <c r="H687" s="357">
        <v>432313502</v>
      </c>
      <c r="I687" s="357" t="s">
        <v>2547</v>
      </c>
      <c r="J687" s="357">
        <v>6840115</v>
      </c>
      <c r="K687" s="357">
        <v>100</v>
      </c>
      <c r="L687" s="357" t="s">
        <v>1077</v>
      </c>
      <c r="M687" s="357" t="s">
        <v>1078</v>
      </c>
      <c r="N687" s="357" t="s">
        <v>5025</v>
      </c>
      <c r="O687" s="358">
        <v>1</v>
      </c>
      <c r="P687" s="357">
        <v>109</v>
      </c>
      <c r="Q687" s="357">
        <v>53712.800000000003</v>
      </c>
      <c r="R687" s="357">
        <v>45500.54</v>
      </c>
      <c r="S687" s="357">
        <f t="shared" si="22"/>
        <v>8212.260000000002</v>
      </c>
      <c r="T687" s="359">
        <f t="shared" si="23"/>
        <v>0.15289204807792559</v>
      </c>
      <c r="U687" s="357"/>
    </row>
    <row r="688" spans="1:21" x14ac:dyDescent="0.25">
      <c r="A688" s="357" t="s">
        <v>483</v>
      </c>
      <c r="B688" s="357" t="s">
        <v>822</v>
      </c>
      <c r="C688" s="357" t="s">
        <v>1233</v>
      </c>
      <c r="D688" s="357" t="s">
        <v>1744</v>
      </c>
      <c r="E688" s="357" t="s">
        <v>1482</v>
      </c>
      <c r="F688" s="357">
        <v>4323135</v>
      </c>
      <c r="G688" s="357" t="s">
        <v>1309</v>
      </c>
      <c r="H688" s="357">
        <v>432313503</v>
      </c>
      <c r="I688" s="357" t="s">
        <v>2548</v>
      </c>
      <c r="J688" s="357">
        <v>6840121</v>
      </c>
      <c r="K688" s="357">
        <v>100</v>
      </c>
      <c r="L688" s="357" t="s">
        <v>1077</v>
      </c>
      <c r="M688" s="357" t="s">
        <v>1078</v>
      </c>
      <c r="N688" s="357" t="s">
        <v>5025</v>
      </c>
      <c r="O688" s="358">
        <v>1</v>
      </c>
      <c r="P688" s="357">
        <v>65</v>
      </c>
      <c r="Q688" s="357">
        <v>43265.600000000006</v>
      </c>
      <c r="R688" s="357">
        <v>35113.300000000003</v>
      </c>
      <c r="S688" s="357">
        <f t="shared" si="22"/>
        <v>8152.3000000000029</v>
      </c>
      <c r="T688" s="359">
        <f t="shared" si="23"/>
        <v>0.1884245220221146</v>
      </c>
      <c r="U688" s="357"/>
    </row>
    <row r="689" spans="1:21" x14ac:dyDescent="0.25">
      <c r="A689" s="357" t="s">
        <v>483</v>
      </c>
      <c r="B689" s="357" t="s">
        <v>822</v>
      </c>
      <c r="C689" s="357" t="s">
        <v>1233</v>
      </c>
      <c r="D689" s="357" t="s">
        <v>1744</v>
      </c>
      <c r="E689" s="357" t="s">
        <v>1482</v>
      </c>
      <c r="F689" s="357">
        <v>4323135</v>
      </c>
      <c r="G689" s="357" t="s">
        <v>1309</v>
      </c>
      <c r="H689" s="357">
        <v>432313503</v>
      </c>
      <c r="I689" s="357" t="s">
        <v>2549</v>
      </c>
      <c r="J689" s="357">
        <v>6840123</v>
      </c>
      <c r="K689" s="357">
        <v>100</v>
      </c>
      <c r="L689" s="357" t="s">
        <v>1077</v>
      </c>
      <c r="M689" s="357" t="s">
        <v>1078</v>
      </c>
      <c r="N689" s="357" t="s">
        <v>5025</v>
      </c>
      <c r="O689" s="358">
        <v>1</v>
      </c>
      <c r="P689" s="357">
        <v>60</v>
      </c>
      <c r="Q689" s="357">
        <v>21800</v>
      </c>
      <c r="R689" s="357">
        <v>16636.52</v>
      </c>
      <c r="S689" s="357">
        <f t="shared" si="22"/>
        <v>5163.4799999999996</v>
      </c>
      <c r="T689" s="359">
        <f t="shared" si="23"/>
        <v>0.23685688073394492</v>
      </c>
      <c r="U689" s="357"/>
    </row>
    <row r="690" spans="1:21" x14ac:dyDescent="0.25">
      <c r="A690" s="357" t="s">
        <v>483</v>
      </c>
      <c r="B690" s="357" t="s">
        <v>822</v>
      </c>
      <c r="C690" s="357" t="s">
        <v>1233</v>
      </c>
      <c r="D690" s="357" t="s">
        <v>1744</v>
      </c>
      <c r="E690" s="357" t="s">
        <v>1482</v>
      </c>
      <c r="F690" s="357">
        <v>4323135</v>
      </c>
      <c r="G690" s="357" t="s">
        <v>1365</v>
      </c>
      <c r="H690" s="357">
        <v>432313502</v>
      </c>
      <c r="I690" s="357" t="s">
        <v>2547</v>
      </c>
      <c r="J690" s="357">
        <v>6840125</v>
      </c>
      <c r="K690" s="357">
        <v>100</v>
      </c>
      <c r="L690" s="357" t="s">
        <v>1077</v>
      </c>
      <c r="M690" s="357" t="s">
        <v>1078</v>
      </c>
      <c r="N690" s="357" t="s">
        <v>5025</v>
      </c>
      <c r="O690" s="358">
        <v>1</v>
      </c>
      <c r="P690" s="357">
        <v>82</v>
      </c>
      <c r="Q690" s="357">
        <v>32494.000000000004</v>
      </c>
      <c r="R690" s="357">
        <v>22376.86</v>
      </c>
      <c r="S690" s="357">
        <f t="shared" si="22"/>
        <v>10117.140000000003</v>
      </c>
      <c r="T690" s="359">
        <f t="shared" si="23"/>
        <v>0.31135409614082604</v>
      </c>
      <c r="U690" s="357"/>
    </row>
    <row r="691" spans="1:21" x14ac:dyDescent="0.25">
      <c r="A691" s="357" t="s">
        <v>483</v>
      </c>
      <c r="B691" s="357" t="s">
        <v>822</v>
      </c>
      <c r="C691" s="357" t="s">
        <v>1233</v>
      </c>
      <c r="D691" s="357" t="s">
        <v>1744</v>
      </c>
      <c r="E691" s="357" t="s">
        <v>1482</v>
      </c>
      <c r="F691" s="357">
        <v>4323135</v>
      </c>
      <c r="G691" s="357" t="s">
        <v>1309</v>
      </c>
      <c r="H691" s="357">
        <v>432313503</v>
      </c>
      <c r="I691" s="357" t="s">
        <v>2550</v>
      </c>
      <c r="J691" s="357">
        <v>6840127</v>
      </c>
      <c r="K691" s="357">
        <v>100</v>
      </c>
      <c r="L691" s="357" t="s">
        <v>1077</v>
      </c>
      <c r="M691" s="357" t="s">
        <v>1078</v>
      </c>
      <c r="N691" s="357" t="s">
        <v>5025</v>
      </c>
      <c r="O691" s="358">
        <v>1</v>
      </c>
      <c r="P691" s="357">
        <v>62</v>
      </c>
      <c r="Q691" s="357">
        <v>26352.400000000001</v>
      </c>
      <c r="R691" s="357">
        <v>17687.690000000002</v>
      </c>
      <c r="S691" s="357">
        <f t="shared" si="22"/>
        <v>8664.7099999999991</v>
      </c>
      <c r="T691" s="359">
        <f t="shared" si="23"/>
        <v>0.32880155128185662</v>
      </c>
      <c r="U691" s="357"/>
    </row>
    <row r="692" spans="1:21" x14ac:dyDescent="0.25">
      <c r="A692" s="357" t="s">
        <v>483</v>
      </c>
      <c r="B692" s="357" t="s">
        <v>822</v>
      </c>
      <c r="C692" s="357" t="s">
        <v>1233</v>
      </c>
      <c r="D692" s="357" t="s">
        <v>1744</v>
      </c>
      <c r="E692" s="357" t="s">
        <v>1482</v>
      </c>
      <c r="F692" s="357">
        <v>4323135</v>
      </c>
      <c r="G692" s="357" t="s">
        <v>1309</v>
      </c>
      <c r="H692" s="357">
        <v>432313503</v>
      </c>
      <c r="I692" s="357" t="s">
        <v>2551</v>
      </c>
      <c r="J692" s="357">
        <v>6840129</v>
      </c>
      <c r="K692" s="357">
        <v>100</v>
      </c>
      <c r="L692" s="357" t="s">
        <v>1077</v>
      </c>
      <c r="M692" s="357" t="s">
        <v>1078</v>
      </c>
      <c r="N692" s="357" t="s">
        <v>5025</v>
      </c>
      <c r="O692" s="358">
        <v>1</v>
      </c>
      <c r="P692" s="357">
        <v>61</v>
      </c>
      <c r="Q692" s="357">
        <v>22675.200000000001</v>
      </c>
      <c r="R692" s="357">
        <v>17956.599999999999</v>
      </c>
      <c r="S692" s="357">
        <f t="shared" si="22"/>
        <v>4718.6000000000022</v>
      </c>
      <c r="T692" s="359">
        <f t="shared" si="23"/>
        <v>0.2080951876940447</v>
      </c>
      <c r="U692" s="357"/>
    </row>
    <row r="693" spans="1:21" x14ac:dyDescent="0.25">
      <c r="A693" s="357" t="s">
        <v>483</v>
      </c>
      <c r="B693" s="357" t="s">
        <v>822</v>
      </c>
      <c r="C693" s="357" t="s">
        <v>1233</v>
      </c>
      <c r="D693" s="357" t="s">
        <v>1744</v>
      </c>
      <c r="E693" s="357" t="s">
        <v>1482</v>
      </c>
      <c r="F693" s="357">
        <v>4323135</v>
      </c>
      <c r="G693" s="357" t="s">
        <v>1309</v>
      </c>
      <c r="H693" s="357">
        <v>432313503</v>
      </c>
      <c r="I693" s="357" t="s">
        <v>2552</v>
      </c>
      <c r="J693" s="357">
        <v>6840139</v>
      </c>
      <c r="K693" s="357">
        <v>100</v>
      </c>
      <c r="L693" s="357" t="s">
        <v>1077</v>
      </c>
      <c r="M693" s="357" t="s">
        <v>1078</v>
      </c>
      <c r="N693" s="357" t="s">
        <v>5025</v>
      </c>
      <c r="O693" s="358">
        <v>1</v>
      </c>
      <c r="P693" s="357">
        <v>93</v>
      </c>
      <c r="Q693" s="357">
        <v>50525.600000000006</v>
      </c>
      <c r="R693" s="357">
        <v>36168.1</v>
      </c>
      <c r="S693" s="357">
        <f t="shared" si="22"/>
        <v>14357.500000000007</v>
      </c>
      <c r="T693" s="359">
        <f t="shared" si="23"/>
        <v>0.28416287980746407</v>
      </c>
      <c r="U693" s="357"/>
    </row>
    <row r="694" spans="1:21" x14ac:dyDescent="0.25">
      <c r="A694" s="357" t="s">
        <v>483</v>
      </c>
      <c r="B694" s="357" t="s">
        <v>822</v>
      </c>
      <c r="C694" s="357" t="s">
        <v>1233</v>
      </c>
      <c r="D694" s="357" t="s">
        <v>1744</v>
      </c>
      <c r="E694" s="357" t="s">
        <v>1482</v>
      </c>
      <c r="F694" s="357">
        <v>4323135</v>
      </c>
      <c r="G694" s="357" t="s">
        <v>1309</v>
      </c>
      <c r="H694" s="357">
        <v>432313503</v>
      </c>
      <c r="I694" s="357" t="s">
        <v>2553</v>
      </c>
      <c r="J694" s="357">
        <v>6840141</v>
      </c>
      <c r="K694" s="357">
        <v>100</v>
      </c>
      <c r="L694" s="357" t="s">
        <v>1077</v>
      </c>
      <c r="M694" s="357" t="s">
        <v>1078</v>
      </c>
      <c r="N694" s="357" t="s">
        <v>5025</v>
      </c>
      <c r="O694" s="358">
        <v>1</v>
      </c>
      <c r="P694" s="357">
        <v>70</v>
      </c>
      <c r="Q694" s="357">
        <v>19444</v>
      </c>
      <c r="R694" s="357">
        <v>16440.18</v>
      </c>
      <c r="S694" s="357">
        <f t="shared" si="22"/>
        <v>3003.8199999999997</v>
      </c>
      <c r="T694" s="359">
        <f t="shared" si="23"/>
        <v>0.15448570253034355</v>
      </c>
      <c r="U694" s="357"/>
    </row>
    <row r="695" spans="1:21" x14ac:dyDescent="0.25">
      <c r="A695" s="357" t="s">
        <v>483</v>
      </c>
      <c r="B695" s="357" t="s">
        <v>822</v>
      </c>
      <c r="C695" s="357" t="s">
        <v>1233</v>
      </c>
      <c r="D695" s="357" t="s">
        <v>1744</v>
      </c>
      <c r="E695" s="357" t="s">
        <v>1482</v>
      </c>
      <c r="F695" s="357">
        <v>4323135</v>
      </c>
      <c r="G695" s="357" t="s">
        <v>1309</v>
      </c>
      <c r="H695" s="357">
        <v>432313503</v>
      </c>
      <c r="I695" s="357" t="s">
        <v>2554</v>
      </c>
      <c r="J695" s="357">
        <v>6840145</v>
      </c>
      <c r="K695" s="357">
        <v>100</v>
      </c>
      <c r="L695" s="357" t="s">
        <v>1077</v>
      </c>
      <c r="M695" s="357" t="s">
        <v>1078</v>
      </c>
      <c r="N695" s="357" t="s">
        <v>5025</v>
      </c>
      <c r="O695" s="358">
        <v>1</v>
      </c>
      <c r="P695" s="357">
        <v>108</v>
      </c>
      <c r="Q695" s="357">
        <v>31376.800000000003</v>
      </c>
      <c r="R695" s="357">
        <v>26466.210000000003</v>
      </c>
      <c r="S695" s="357">
        <f t="shared" si="22"/>
        <v>4910.59</v>
      </c>
      <c r="T695" s="359">
        <f t="shared" si="23"/>
        <v>0.15650384997832792</v>
      </c>
      <c r="U695" s="357"/>
    </row>
    <row r="696" spans="1:21" x14ac:dyDescent="0.25">
      <c r="A696" s="357" t="s">
        <v>483</v>
      </c>
      <c r="B696" s="357" t="s">
        <v>822</v>
      </c>
      <c r="C696" s="357" t="s">
        <v>1233</v>
      </c>
      <c r="D696" s="357" t="s">
        <v>1744</v>
      </c>
      <c r="E696" s="357" t="s">
        <v>1483</v>
      </c>
      <c r="F696" s="357">
        <v>4323143</v>
      </c>
      <c r="G696" s="357" t="s">
        <v>1363</v>
      </c>
      <c r="H696" s="357">
        <v>432314304</v>
      </c>
      <c r="I696" s="357" t="s">
        <v>5137</v>
      </c>
      <c r="J696" s="357">
        <v>13627916</v>
      </c>
      <c r="K696" s="357">
        <v>100</v>
      </c>
      <c r="L696" s="357" t="s">
        <v>1077</v>
      </c>
      <c r="M696" s="357" t="s">
        <v>1078</v>
      </c>
      <c r="N696" s="357" t="s">
        <v>5025</v>
      </c>
      <c r="O696" s="358">
        <v>1</v>
      </c>
      <c r="P696" s="357">
        <v>94</v>
      </c>
      <c r="Q696" s="357">
        <v>38425.199999999997</v>
      </c>
      <c r="R696" s="357">
        <v>20231.82</v>
      </c>
      <c r="S696" s="357">
        <f t="shared" si="22"/>
        <v>18193.379999999997</v>
      </c>
      <c r="T696" s="359">
        <f t="shared" si="23"/>
        <v>0.47347521938727705</v>
      </c>
      <c r="U696" s="357"/>
    </row>
    <row r="697" spans="1:21" ht="30" x14ac:dyDescent="0.25">
      <c r="A697" s="357" t="s">
        <v>483</v>
      </c>
      <c r="B697" s="357" t="s">
        <v>822</v>
      </c>
      <c r="C697" s="357" t="s">
        <v>1233</v>
      </c>
      <c r="D697" s="357" t="s">
        <v>1744</v>
      </c>
      <c r="E697" s="357" t="s">
        <v>1842</v>
      </c>
      <c r="F697" s="357">
        <v>4323142</v>
      </c>
      <c r="G697" s="357" t="s">
        <v>1360</v>
      </c>
      <c r="H697" s="357">
        <v>432314201</v>
      </c>
      <c r="I697" s="357" t="s">
        <v>2555</v>
      </c>
      <c r="J697" s="357">
        <v>12914899</v>
      </c>
      <c r="K697" s="357">
        <v>100</v>
      </c>
      <c r="L697" s="357" t="s">
        <v>1077</v>
      </c>
      <c r="M697" s="357" t="s">
        <v>1078</v>
      </c>
      <c r="N697" s="357" t="s">
        <v>5025</v>
      </c>
      <c r="O697" s="358">
        <v>1</v>
      </c>
      <c r="P697" s="357">
        <v>66</v>
      </c>
      <c r="Q697" s="357">
        <v>21876.400000000001</v>
      </c>
      <c r="R697" s="357">
        <v>14489.619999999999</v>
      </c>
      <c r="S697" s="357">
        <f t="shared" si="22"/>
        <v>7386.7800000000025</v>
      </c>
      <c r="T697" s="359">
        <f t="shared" si="23"/>
        <v>0.33765976120385449</v>
      </c>
      <c r="U697" s="357"/>
    </row>
    <row r="698" spans="1:21" x14ac:dyDescent="0.25">
      <c r="A698" s="357" t="s">
        <v>483</v>
      </c>
      <c r="B698" s="357" t="s">
        <v>822</v>
      </c>
      <c r="C698" s="357" t="s">
        <v>1233</v>
      </c>
      <c r="D698" s="357" t="s">
        <v>1744</v>
      </c>
      <c r="E698" s="357" t="s">
        <v>2119</v>
      </c>
      <c r="F698" s="357">
        <v>4323147</v>
      </c>
      <c r="G698" s="357" t="s">
        <v>1364</v>
      </c>
      <c r="H698" s="357">
        <v>432314701</v>
      </c>
      <c r="I698" s="357" t="s">
        <v>5138</v>
      </c>
      <c r="J698" s="357">
        <v>13627954</v>
      </c>
      <c r="K698" s="357">
        <v>100</v>
      </c>
      <c r="L698" s="357" t="s">
        <v>1077</v>
      </c>
      <c r="M698" s="357" t="s">
        <v>1078</v>
      </c>
      <c r="N698" s="357" t="s">
        <v>5025</v>
      </c>
      <c r="O698" s="358">
        <v>1</v>
      </c>
      <c r="P698" s="357">
        <v>46</v>
      </c>
      <c r="Q698" s="357">
        <v>18545.599999999999</v>
      </c>
      <c r="R698" s="357">
        <v>9677.42</v>
      </c>
      <c r="S698" s="357">
        <f t="shared" si="22"/>
        <v>8868.1799999999985</v>
      </c>
      <c r="T698" s="359">
        <f t="shared" si="23"/>
        <v>0.47818242602018801</v>
      </c>
      <c r="U698" s="357"/>
    </row>
    <row r="699" spans="1:21" ht="30" x14ac:dyDescent="0.25">
      <c r="A699" s="357" t="s">
        <v>483</v>
      </c>
      <c r="B699" s="357" t="s">
        <v>822</v>
      </c>
      <c r="C699" s="357" t="s">
        <v>1233</v>
      </c>
      <c r="D699" s="357" t="s">
        <v>1744</v>
      </c>
      <c r="E699" s="357" t="s">
        <v>1842</v>
      </c>
      <c r="F699" s="357">
        <v>4323142</v>
      </c>
      <c r="G699" s="357" t="s">
        <v>1360</v>
      </c>
      <c r="H699" s="357">
        <v>432314201</v>
      </c>
      <c r="I699" s="357" t="s">
        <v>2556</v>
      </c>
      <c r="J699" s="357">
        <v>12914937</v>
      </c>
      <c r="K699" s="357">
        <v>100</v>
      </c>
      <c r="L699" s="357" t="s">
        <v>1077</v>
      </c>
      <c r="M699" s="357" t="s">
        <v>1078</v>
      </c>
      <c r="N699" s="357" t="s">
        <v>5025</v>
      </c>
      <c r="O699" s="358">
        <v>1</v>
      </c>
      <c r="P699" s="357">
        <v>91</v>
      </c>
      <c r="Q699" s="357">
        <v>25968.400000000001</v>
      </c>
      <c r="R699" s="357">
        <v>18681.03</v>
      </c>
      <c r="S699" s="357">
        <f t="shared" si="22"/>
        <v>7287.3700000000026</v>
      </c>
      <c r="T699" s="359">
        <f t="shared" si="23"/>
        <v>0.28062452827282397</v>
      </c>
      <c r="U699" s="357"/>
    </row>
    <row r="700" spans="1:21" ht="30" x14ac:dyDescent="0.25">
      <c r="A700" s="357" t="s">
        <v>483</v>
      </c>
      <c r="B700" s="357" t="s">
        <v>822</v>
      </c>
      <c r="C700" s="357" t="s">
        <v>1233</v>
      </c>
      <c r="D700" s="357" t="s">
        <v>1744</v>
      </c>
      <c r="E700" s="357" t="s">
        <v>1842</v>
      </c>
      <c r="F700" s="357">
        <v>4323142</v>
      </c>
      <c r="G700" s="357" t="s">
        <v>1360</v>
      </c>
      <c r="H700" s="357">
        <v>432314201</v>
      </c>
      <c r="I700" s="357" t="s">
        <v>2557</v>
      </c>
      <c r="J700" s="357">
        <v>12914979</v>
      </c>
      <c r="K700" s="357">
        <v>100</v>
      </c>
      <c r="L700" s="357" t="s">
        <v>1077</v>
      </c>
      <c r="M700" s="357" t="s">
        <v>1078</v>
      </c>
      <c r="N700" s="357" t="s">
        <v>5025</v>
      </c>
      <c r="O700" s="358">
        <v>1</v>
      </c>
      <c r="P700" s="357">
        <v>64</v>
      </c>
      <c r="Q700" s="357">
        <v>17536</v>
      </c>
      <c r="R700" s="357">
        <v>13587.380000000001</v>
      </c>
      <c r="S700" s="357">
        <f t="shared" si="22"/>
        <v>3948.619999999999</v>
      </c>
      <c r="T700" s="359">
        <f t="shared" si="23"/>
        <v>0.22517221715328462</v>
      </c>
      <c r="U700" s="357"/>
    </row>
    <row r="701" spans="1:21" x14ac:dyDescent="0.25">
      <c r="A701" s="357" t="s">
        <v>483</v>
      </c>
      <c r="B701" s="357" t="s">
        <v>822</v>
      </c>
      <c r="C701" s="357" t="s">
        <v>1233</v>
      </c>
      <c r="D701" s="357" t="s">
        <v>1744</v>
      </c>
      <c r="E701" s="357" t="s">
        <v>1483</v>
      </c>
      <c r="F701" s="357">
        <v>4323143</v>
      </c>
      <c r="G701" s="357" t="s">
        <v>1361</v>
      </c>
      <c r="H701" s="357">
        <v>432314305</v>
      </c>
      <c r="I701" s="357" t="s">
        <v>2558</v>
      </c>
      <c r="J701" s="357">
        <v>12915073</v>
      </c>
      <c r="K701" s="357">
        <v>100</v>
      </c>
      <c r="L701" s="357" t="s">
        <v>1077</v>
      </c>
      <c r="M701" s="357" t="s">
        <v>1078</v>
      </c>
      <c r="N701" s="357" t="s">
        <v>5025</v>
      </c>
      <c r="O701" s="358">
        <v>1</v>
      </c>
      <c r="P701" s="357">
        <v>110</v>
      </c>
      <c r="Q701" s="357">
        <v>38846.400000000001</v>
      </c>
      <c r="R701" s="357">
        <v>27145.83</v>
      </c>
      <c r="S701" s="357">
        <f t="shared" si="22"/>
        <v>11700.57</v>
      </c>
      <c r="T701" s="359">
        <f t="shared" si="23"/>
        <v>0.30120088347955021</v>
      </c>
      <c r="U701" s="357"/>
    </row>
    <row r="702" spans="1:21" x14ac:dyDescent="0.25">
      <c r="A702" s="357" t="s">
        <v>483</v>
      </c>
      <c r="B702" s="357" t="s">
        <v>822</v>
      </c>
      <c r="C702" s="357" t="s">
        <v>1233</v>
      </c>
      <c r="D702" s="357" t="s">
        <v>1744</v>
      </c>
      <c r="E702" s="357" t="s">
        <v>1483</v>
      </c>
      <c r="F702" s="357">
        <v>4323143</v>
      </c>
      <c r="G702" s="357" t="s">
        <v>1361</v>
      </c>
      <c r="H702" s="357">
        <v>432314305</v>
      </c>
      <c r="I702" s="357" t="s">
        <v>2559</v>
      </c>
      <c r="J702" s="357">
        <v>12915079</v>
      </c>
      <c r="K702" s="357">
        <v>100</v>
      </c>
      <c r="L702" s="357" t="s">
        <v>1077</v>
      </c>
      <c r="M702" s="357" t="s">
        <v>1078</v>
      </c>
      <c r="N702" s="357" t="s">
        <v>5025</v>
      </c>
      <c r="O702" s="358">
        <v>1</v>
      </c>
      <c r="P702" s="357">
        <v>103</v>
      </c>
      <c r="Q702" s="357">
        <v>51902.400000000001</v>
      </c>
      <c r="R702" s="357">
        <v>37208.770000000004</v>
      </c>
      <c r="S702" s="357">
        <f t="shared" si="22"/>
        <v>14693.629999999997</v>
      </c>
      <c r="T702" s="359">
        <f t="shared" si="23"/>
        <v>0.28310116680538849</v>
      </c>
      <c r="U702" s="357"/>
    </row>
    <row r="703" spans="1:21" x14ac:dyDescent="0.25">
      <c r="A703" s="357" t="s">
        <v>483</v>
      </c>
      <c r="B703" s="357" t="s">
        <v>822</v>
      </c>
      <c r="C703" s="357" t="s">
        <v>1233</v>
      </c>
      <c r="D703" s="357" t="s">
        <v>1744</v>
      </c>
      <c r="E703" s="357" t="s">
        <v>1483</v>
      </c>
      <c r="F703" s="357">
        <v>4323143</v>
      </c>
      <c r="G703" s="357" t="s">
        <v>1361</v>
      </c>
      <c r="H703" s="357">
        <v>432314305</v>
      </c>
      <c r="I703" s="357" t="s">
        <v>2560</v>
      </c>
      <c r="J703" s="357">
        <v>12915119</v>
      </c>
      <c r="K703" s="357">
        <v>100</v>
      </c>
      <c r="L703" s="357" t="s">
        <v>1077</v>
      </c>
      <c r="M703" s="357" t="s">
        <v>1078</v>
      </c>
      <c r="N703" s="357" t="s">
        <v>5025</v>
      </c>
      <c r="O703" s="358">
        <v>1</v>
      </c>
      <c r="P703" s="357">
        <v>63</v>
      </c>
      <c r="Q703" s="357">
        <v>24400</v>
      </c>
      <c r="R703" s="357">
        <v>22014.059999999998</v>
      </c>
      <c r="S703" s="357">
        <f t="shared" si="22"/>
        <v>2385.9400000000023</v>
      </c>
      <c r="T703" s="359">
        <f t="shared" si="23"/>
        <v>9.7784426229508295E-2</v>
      </c>
      <c r="U703" s="357"/>
    </row>
    <row r="704" spans="1:21" x14ac:dyDescent="0.25">
      <c r="A704" s="357" t="s">
        <v>483</v>
      </c>
      <c r="B704" s="357" t="s">
        <v>822</v>
      </c>
      <c r="C704" s="357" t="s">
        <v>1233</v>
      </c>
      <c r="D704" s="357" t="s">
        <v>1744</v>
      </c>
      <c r="E704" s="357" t="s">
        <v>1483</v>
      </c>
      <c r="F704" s="357">
        <v>4323143</v>
      </c>
      <c r="G704" s="357" t="s">
        <v>1361</v>
      </c>
      <c r="H704" s="357">
        <v>432314305</v>
      </c>
      <c r="I704" s="357" t="s">
        <v>2561</v>
      </c>
      <c r="J704" s="357">
        <v>12915125</v>
      </c>
      <c r="K704" s="357">
        <v>100</v>
      </c>
      <c r="L704" s="357" t="s">
        <v>1077</v>
      </c>
      <c r="M704" s="357" t="s">
        <v>1078</v>
      </c>
      <c r="N704" s="357" t="s">
        <v>5025</v>
      </c>
      <c r="O704" s="358">
        <v>1</v>
      </c>
      <c r="P704" s="357">
        <v>89</v>
      </c>
      <c r="Q704" s="357">
        <v>29198.399999999998</v>
      </c>
      <c r="R704" s="357">
        <v>24584.980000000003</v>
      </c>
      <c r="S704" s="357">
        <f t="shared" si="22"/>
        <v>4613.4199999999946</v>
      </c>
      <c r="T704" s="359">
        <f t="shared" si="23"/>
        <v>0.15800249328730323</v>
      </c>
      <c r="U704" s="357"/>
    </row>
    <row r="705" spans="1:21" ht="30" x14ac:dyDescent="0.25">
      <c r="A705" s="357" t="s">
        <v>483</v>
      </c>
      <c r="B705" s="357" t="s">
        <v>822</v>
      </c>
      <c r="C705" s="357" t="s">
        <v>1233</v>
      </c>
      <c r="D705" s="357" t="s">
        <v>1744</v>
      </c>
      <c r="E705" s="357" t="s">
        <v>1842</v>
      </c>
      <c r="F705" s="357">
        <v>4323142</v>
      </c>
      <c r="G705" s="357" t="s">
        <v>1362</v>
      </c>
      <c r="H705" s="357">
        <v>432314202</v>
      </c>
      <c r="I705" s="357" t="s">
        <v>2562</v>
      </c>
      <c r="J705" s="357">
        <v>13035325</v>
      </c>
      <c r="K705" s="357">
        <v>63</v>
      </c>
      <c r="L705" s="357" t="s">
        <v>1077</v>
      </c>
      <c r="M705" s="357" t="s">
        <v>1078</v>
      </c>
      <c r="N705" s="357" t="s">
        <v>5025</v>
      </c>
      <c r="O705" s="358">
        <v>1</v>
      </c>
      <c r="P705" s="357">
        <v>17</v>
      </c>
      <c r="Q705" s="357">
        <v>2034</v>
      </c>
      <c r="R705" s="357">
        <v>1420.4099999999999</v>
      </c>
      <c r="S705" s="357">
        <f t="shared" si="22"/>
        <v>613.59000000000015</v>
      </c>
      <c r="T705" s="359">
        <f t="shared" si="23"/>
        <v>0.30166666666666675</v>
      </c>
      <c r="U705" s="357"/>
    </row>
    <row r="706" spans="1:21" ht="30" x14ac:dyDescent="0.25">
      <c r="A706" s="357" t="s">
        <v>483</v>
      </c>
      <c r="B706" s="357" t="s">
        <v>822</v>
      </c>
      <c r="C706" s="357" t="s">
        <v>1233</v>
      </c>
      <c r="D706" s="357" t="s">
        <v>1744</v>
      </c>
      <c r="E706" s="357" t="s">
        <v>1842</v>
      </c>
      <c r="F706" s="357">
        <v>4323142</v>
      </c>
      <c r="G706" s="357" t="s">
        <v>1360</v>
      </c>
      <c r="H706" s="357">
        <v>432314201</v>
      </c>
      <c r="I706" s="357" t="s">
        <v>2563</v>
      </c>
      <c r="J706" s="357">
        <v>13035503</v>
      </c>
      <c r="K706" s="357">
        <v>100</v>
      </c>
      <c r="L706" s="357" t="s">
        <v>1077</v>
      </c>
      <c r="M706" s="357" t="s">
        <v>1078</v>
      </c>
      <c r="N706" s="357" t="s">
        <v>5025</v>
      </c>
      <c r="O706" s="358">
        <v>1</v>
      </c>
      <c r="P706" s="357">
        <v>34</v>
      </c>
      <c r="Q706" s="357">
        <v>7464</v>
      </c>
      <c r="R706" s="357">
        <v>5030.34</v>
      </c>
      <c r="S706" s="357">
        <f t="shared" si="22"/>
        <v>2433.66</v>
      </c>
      <c r="T706" s="359">
        <f t="shared" si="23"/>
        <v>0.32605305466237938</v>
      </c>
      <c r="U706" s="357"/>
    </row>
    <row r="707" spans="1:21" x14ac:dyDescent="0.25">
      <c r="A707" s="357" t="s">
        <v>483</v>
      </c>
      <c r="B707" s="357" t="s">
        <v>822</v>
      </c>
      <c r="C707" s="357" t="s">
        <v>1233</v>
      </c>
      <c r="D707" s="357" t="s">
        <v>1744</v>
      </c>
      <c r="E707" s="357" t="s">
        <v>1483</v>
      </c>
      <c r="F707" s="357">
        <v>4323143</v>
      </c>
      <c r="G707" s="357" t="s">
        <v>1095</v>
      </c>
      <c r="H707" s="357">
        <v>432314301</v>
      </c>
      <c r="I707" s="357" t="s">
        <v>2564</v>
      </c>
      <c r="J707" s="357">
        <v>13627502</v>
      </c>
      <c r="K707" s="357">
        <v>100</v>
      </c>
      <c r="L707" s="357" t="s">
        <v>1077</v>
      </c>
      <c r="M707" s="357" t="s">
        <v>1078</v>
      </c>
      <c r="N707" s="357" t="s">
        <v>5025</v>
      </c>
      <c r="O707" s="358">
        <v>1</v>
      </c>
      <c r="P707" s="357">
        <v>85</v>
      </c>
      <c r="Q707" s="357">
        <v>28389.199999999997</v>
      </c>
      <c r="R707" s="357">
        <v>16480.309999999998</v>
      </c>
      <c r="S707" s="357">
        <f t="shared" si="22"/>
        <v>11908.89</v>
      </c>
      <c r="T707" s="359">
        <f t="shared" si="23"/>
        <v>0.4194866357628958</v>
      </c>
      <c r="U707" s="357"/>
    </row>
    <row r="708" spans="1:21" x14ac:dyDescent="0.25">
      <c r="A708" s="357" t="s">
        <v>483</v>
      </c>
      <c r="B708" s="357" t="s">
        <v>822</v>
      </c>
      <c r="C708" s="357" t="s">
        <v>1233</v>
      </c>
      <c r="D708" s="357" t="s">
        <v>1744</v>
      </c>
      <c r="E708" s="357" t="s">
        <v>1483</v>
      </c>
      <c r="F708" s="357">
        <v>4323143</v>
      </c>
      <c r="G708" s="357" t="s">
        <v>1095</v>
      </c>
      <c r="H708" s="357">
        <v>432314301</v>
      </c>
      <c r="I708" s="357" t="s">
        <v>2565</v>
      </c>
      <c r="J708" s="357">
        <v>13627544</v>
      </c>
      <c r="K708" s="357">
        <v>100</v>
      </c>
      <c r="L708" s="357" t="s">
        <v>1077</v>
      </c>
      <c r="M708" s="357" t="s">
        <v>1078</v>
      </c>
      <c r="N708" s="357" t="s">
        <v>5025</v>
      </c>
      <c r="O708" s="358">
        <v>1</v>
      </c>
      <c r="P708" s="357">
        <v>233</v>
      </c>
      <c r="Q708" s="357">
        <v>79469.600000000006</v>
      </c>
      <c r="R708" s="357">
        <v>61634.45</v>
      </c>
      <c r="S708" s="357">
        <f t="shared" si="22"/>
        <v>17835.150000000009</v>
      </c>
      <c r="T708" s="359">
        <f t="shared" si="23"/>
        <v>0.22442732818587244</v>
      </c>
      <c r="U708" s="357"/>
    </row>
    <row r="709" spans="1:21" x14ac:dyDescent="0.25">
      <c r="A709" s="357" t="s">
        <v>483</v>
      </c>
      <c r="B709" s="357" t="s">
        <v>822</v>
      </c>
      <c r="C709" s="357" t="s">
        <v>1233</v>
      </c>
      <c r="D709" s="357" t="s">
        <v>1744</v>
      </c>
      <c r="E709" s="357" t="s">
        <v>1483</v>
      </c>
      <c r="F709" s="357">
        <v>4323143</v>
      </c>
      <c r="G709" s="357" t="s">
        <v>1095</v>
      </c>
      <c r="H709" s="357">
        <v>432314301</v>
      </c>
      <c r="I709" s="357" t="s">
        <v>2566</v>
      </c>
      <c r="J709" s="357">
        <v>13627550</v>
      </c>
      <c r="K709" s="357">
        <v>100</v>
      </c>
      <c r="L709" s="357" t="s">
        <v>1077</v>
      </c>
      <c r="M709" s="357" t="s">
        <v>1078</v>
      </c>
      <c r="N709" s="357" t="s">
        <v>5025</v>
      </c>
      <c r="O709" s="358">
        <v>1</v>
      </c>
      <c r="P709" s="357">
        <v>72</v>
      </c>
      <c r="Q709" s="357">
        <v>33029.199999999997</v>
      </c>
      <c r="R709" s="357">
        <v>24413.23</v>
      </c>
      <c r="S709" s="357">
        <f t="shared" si="22"/>
        <v>8615.9699999999975</v>
      </c>
      <c r="T709" s="359">
        <f t="shared" si="23"/>
        <v>0.26085917915056972</v>
      </c>
      <c r="U709" s="357"/>
    </row>
    <row r="710" spans="1:21" x14ac:dyDescent="0.25">
      <c r="A710" s="357" t="s">
        <v>483</v>
      </c>
      <c r="B710" s="357" t="s">
        <v>822</v>
      </c>
      <c r="C710" s="357" t="s">
        <v>1233</v>
      </c>
      <c r="D710" s="357" t="s">
        <v>1744</v>
      </c>
      <c r="E710" s="357" t="s">
        <v>1483</v>
      </c>
      <c r="F710" s="357">
        <v>4323143</v>
      </c>
      <c r="G710" s="357" t="s">
        <v>1096</v>
      </c>
      <c r="H710" s="357">
        <v>432314302</v>
      </c>
      <c r="I710" s="357" t="s">
        <v>2567</v>
      </c>
      <c r="J710" s="357">
        <v>13627764</v>
      </c>
      <c r="K710" s="357">
        <v>100</v>
      </c>
      <c r="L710" s="357" t="s">
        <v>1077</v>
      </c>
      <c r="M710" s="357" t="s">
        <v>1078</v>
      </c>
      <c r="N710" s="357" t="s">
        <v>5025</v>
      </c>
      <c r="O710" s="358">
        <v>1</v>
      </c>
      <c r="P710" s="357">
        <v>101</v>
      </c>
      <c r="Q710" s="357">
        <v>30617.199999999997</v>
      </c>
      <c r="R710" s="357">
        <v>19539.75</v>
      </c>
      <c r="S710" s="357">
        <f t="shared" si="22"/>
        <v>11077.449999999997</v>
      </c>
      <c r="T710" s="359">
        <f t="shared" si="23"/>
        <v>0.3618048025292972</v>
      </c>
      <c r="U710" s="357"/>
    </row>
    <row r="711" spans="1:21" x14ac:dyDescent="0.25">
      <c r="A711" s="357" t="s">
        <v>483</v>
      </c>
      <c r="B711" s="357" t="s">
        <v>822</v>
      </c>
      <c r="C711" s="357" t="s">
        <v>1233</v>
      </c>
      <c r="D711" s="357" t="s">
        <v>1744</v>
      </c>
      <c r="E711" s="357" t="s">
        <v>1483</v>
      </c>
      <c r="F711" s="357">
        <v>4323143</v>
      </c>
      <c r="G711" s="357" t="s">
        <v>1096</v>
      </c>
      <c r="H711" s="357">
        <v>432314302</v>
      </c>
      <c r="I711" s="357" t="s">
        <v>2568</v>
      </c>
      <c r="J711" s="357">
        <v>13627826</v>
      </c>
      <c r="K711" s="357">
        <v>100</v>
      </c>
      <c r="L711" s="357" t="s">
        <v>1077</v>
      </c>
      <c r="M711" s="357" t="s">
        <v>1078</v>
      </c>
      <c r="N711" s="357" t="s">
        <v>5025</v>
      </c>
      <c r="O711" s="358">
        <v>1</v>
      </c>
      <c r="P711" s="357">
        <v>47</v>
      </c>
      <c r="Q711" s="357">
        <v>11405.2</v>
      </c>
      <c r="R711" s="357">
        <v>10068.560000000001</v>
      </c>
      <c r="S711" s="357">
        <f t="shared" si="22"/>
        <v>1336.6399999999994</v>
      </c>
      <c r="T711" s="359">
        <f t="shared" si="23"/>
        <v>0.11719566513520142</v>
      </c>
      <c r="U711" s="357"/>
    </row>
    <row r="712" spans="1:21" x14ac:dyDescent="0.25">
      <c r="A712" s="357" t="s">
        <v>483</v>
      </c>
      <c r="B712" s="357" t="s">
        <v>822</v>
      </c>
      <c r="C712" s="357" t="s">
        <v>1233</v>
      </c>
      <c r="D712" s="357" t="s">
        <v>1744</v>
      </c>
      <c r="E712" s="357" t="s">
        <v>1483</v>
      </c>
      <c r="F712" s="357">
        <v>4323143</v>
      </c>
      <c r="G712" s="357" t="s">
        <v>1096</v>
      </c>
      <c r="H712" s="357">
        <v>432314302</v>
      </c>
      <c r="I712" s="357" t="s">
        <v>2569</v>
      </c>
      <c r="J712" s="357">
        <v>13627854</v>
      </c>
      <c r="K712" s="357">
        <v>100</v>
      </c>
      <c r="L712" s="357" t="s">
        <v>1077</v>
      </c>
      <c r="M712" s="357" t="s">
        <v>1078</v>
      </c>
      <c r="N712" s="357" t="s">
        <v>5025</v>
      </c>
      <c r="O712" s="358">
        <v>1</v>
      </c>
      <c r="P712" s="357">
        <v>213</v>
      </c>
      <c r="Q712" s="357">
        <v>77237.200000000012</v>
      </c>
      <c r="R712" s="357">
        <v>44284.520000000004</v>
      </c>
      <c r="S712" s="357">
        <f t="shared" si="22"/>
        <v>32952.680000000008</v>
      </c>
      <c r="T712" s="359">
        <f t="shared" si="23"/>
        <v>0.42664260226937284</v>
      </c>
      <c r="U712" s="357"/>
    </row>
    <row r="713" spans="1:21" x14ac:dyDescent="0.25">
      <c r="A713" s="357" t="s">
        <v>483</v>
      </c>
      <c r="B713" s="357" t="s">
        <v>822</v>
      </c>
      <c r="C713" s="357" t="s">
        <v>1233</v>
      </c>
      <c r="D713" s="357" t="s">
        <v>1744</v>
      </c>
      <c r="E713" s="357" t="s">
        <v>1483</v>
      </c>
      <c r="F713" s="357">
        <v>4323143</v>
      </c>
      <c r="G713" s="357" t="s">
        <v>1096</v>
      </c>
      <c r="H713" s="357">
        <v>432314302</v>
      </c>
      <c r="I713" s="357" t="s">
        <v>2570</v>
      </c>
      <c r="J713" s="357">
        <v>13627858</v>
      </c>
      <c r="K713" s="357">
        <v>100</v>
      </c>
      <c r="L713" s="357" t="s">
        <v>1077</v>
      </c>
      <c r="M713" s="357" t="s">
        <v>1078</v>
      </c>
      <c r="N713" s="357" t="s">
        <v>5025</v>
      </c>
      <c r="O713" s="358">
        <v>1</v>
      </c>
      <c r="P713" s="357">
        <v>76</v>
      </c>
      <c r="Q713" s="357">
        <v>16889.199999999997</v>
      </c>
      <c r="R713" s="357">
        <v>13377.71</v>
      </c>
      <c r="S713" s="357">
        <f t="shared" si="22"/>
        <v>3511.489999999998</v>
      </c>
      <c r="T713" s="359">
        <f t="shared" si="23"/>
        <v>0.20791334107003284</v>
      </c>
      <c r="U713" s="357"/>
    </row>
    <row r="714" spans="1:21" x14ac:dyDescent="0.25">
      <c r="A714" s="357" t="s">
        <v>483</v>
      </c>
      <c r="B714" s="357" t="s">
        <v>822</v>
      </c>
      <c r="C714" s="357" t="s">
        <v>1233</v>
      </c>
      <c r="D714" s="357" t="s">
        <v>1744</v>
      </c>
      <c r="E714" s="357" t="s">
        <v>1483</v>
      </c>
      <c r="F714" s="357">
        <v>4323143</v>
      </c>
      <c r="G714" s="357" t="s">
        <v>1096</v>
      </c>
      <c r="H714" s="357">
        <v>432314302</v>
      </c>
      <c r="I714" s="357" t="s">
        <v>2571</v>
      </c>
      <c r="J714" s="357">
        <v>13627862</v>
      </c>
      <c r="K714" s="357">
        <v>100</v>
      </c>
      <c r="L714" s="357" t="s">
        <v>1077</v>
      </c>
      <c r="M714" s="357" t="s">
        <v>1078</v>
      </c>
      <c r="N714" s="357" t="s">
        <v>5025</v>
      </c>
      <c r="O714" s="358">
        <v>1</v>
      </c>
      <c r="P714" s="357">
        <v>96</v>
      </c>
      <c r="Q714" s="357">
        <v>21225.200000000001</v>
      </c>
      <c r="R714" s="357">
        <v>16976.79</v>
      </c>
      <c r="S714" s="357">
        <f t="shared" si="22"/>
        <v>4248.41</v>
      </c>
      <c r="T714" s="359">
        <f t="shared" si="23"/>
        <v>0.20015877353334713</v>
      </c>
      <c r="U714" s="357"/>
    </row>
    <row r="715" spans="1:21" x14ac:dyDescent="0.25">
      <c r="A715" s="357" t="s">
        <v>483</v>
      </c>
      <c r="B715" s="357" t="s">
        <v>822</v>
      </c>
      <c r="C715" s="357" t="s">
        <v>1233</v>
      </c>
      <c r="D715" s="357" t="s">
        <v>1744</v>
      </c>
      <c r="E715" s="357" t="s">
        <v>1483</v>
      </c>
      <c r="F715" s="357">
        <v>4323143</v>
      </c>
      <c r="G715" s="357" t="s">
        <v>1096</v>
      </c>
      <c r="H715" s="357">
        <v>432314302</v>
      </c>
      <c r="I715" s="357" t="s">
        <v>2572</v>
      </c>
      <c r="J715" s="357">
        <v>13627892</v>
      </c>
      <c r="K715" s="357">
        <v>100</v>
      </c>
      <c r="L715" s="357" t="s">
        <v>1077</v>
      </c>
      <c r="M715" s="357" t="s">
        <v>1078</v>
      </c>
      <c r="N715" s="357" t="s">
        <v>5025</v>
      </c>
      <c r="O715" s="358">
        <v>1</v>
      </c>
      <c r="P715" s="357">
        <v>159</v>
      </c>
      <c r="Q715" s="357">
        <v>62606.399999999994</v>
      </c>
      <c r="R715" s="357">
        <v>39554.36</v>
      </c>
      <c r="S715" s="357">
        <f t="shared" si="22"/>
        <v>23052.039999999994</v>
      </c>
      <c r="T715" s="359">
        <f t="shared" si="23"/>
        <v>0.36820580643512479</v>
      </c>
      <c r="U715" s="357"/>
    </row>
    <row r="716" spans="1:21" x14ac:dyDescent="0.25">
      <c r="A716" s="357" t="s">
        <v>483</v>
      </c>
      <c r="B716" s="357" t="s">
        <v>822</v>
      </c>
      <c r="C716" s="357" t="s">
        <v>1233</v>
      </c>
      <c r="D716" s="357" t="s">
        <v>1744</v>
      </c>
      <c r="E716" s="357" t="s">
        <v>1483</v>
      </c>
      <c r="F716" s="357">
        <v>4323143</v>
      </c>
      <c r="G716" s="357" t="s">
        <v>1363</v>
      </c>
      <c r="H716" s="357">
        <v>432314304</v>
      </c>
      <c r="I716" s="357" t="s">
        <v>2573</v>
      </c>
      <c r="J716" s="357">
        <v>13627926</v>
      </c>
      <c r="K716" s="357">
        <v>100</v>
      </c>
      <c r="L716" s="357" t="s">
        <v>1077</v>
      </c>
      <c r="M716" s="357" t="s">
        <v>1078</v>
      </c>
      <c r="N716" s="357" t="s">
        <v>5025</v>
      </c>
      <c r="O716" s="358">
        <v>1</v>
      </c>
      <c r="P716" s="357">
        <v>176</v>
      </c>
      <c r="Q716" s="357">
        <v>67967.200000000012</v>
      </c>
      <c r="R716" s="357">
        <v>47698.460000000006</v>
      </c>
      <c r="S716" s="357">
        <f t="shared" si="22"/>
        <v>20268.740000000005</v>
      </c>
      <c r="T716" s="359">
        <f t="shared" si="23"/>
        <v>0.29821355006532563</v>
      </c>
      <c r="U716" s="357"/>
    </row>
    <row r="717" spans="1:21" x14ac:dyDescent="0.25">
      <c r="A717" s="357" t="s">
        <v>483</v>
      </c>
      <c r="B717" s="357" t="s">
        <v>822</v>
      </c>
      <c r="C717" s="357" t="s">
        <v>1233</v>
      </c>
      <c r="D717" s="357" t="s">
        <v>1744</v>
      </c>
      <c r="E717" s="357" t="s">
        <v>1483</v>
      </c>
      <c r="F717" s="357">
        <v>4323143</v>
      </c>
      <c r="G717" s="357" t="s">
        <v>1363</v>
      </c>
      <c r="H717" s="357">
        <v>432314304</v>
      </c>
      <c r="I717" s="357" t="s">
        <v>2574</v>
      </c>
      <c r="J717" s="357">
        <v>13627972</v>
      </c>
      <c r="K717" s="357">
        <v>100</v>
      </c>
      <c r="L717" s="357" t="s">
        <v>1077</v>
      </c>
      <c r="M717" s="357" t="s">
        <v>1078</v>
      </c>
      <c r="N717" s="357" t="s">
        <v>5025</v>
      </c>
      <c r="O717" s="358">
        <v>1</v>
      </c>
      <c r="P717" s="357">
        <v>140</v>
      </c>
      <c r="Q717" s="357">
        <v>47632</v>
      </c>
      <c r="R717" s="357">
        <v>41727.300000000003</v>
      </c>
      <c r="S717" s="357">
        <f t="shared" si="22"/>
        <v>5904.6999999999971</v>
      </c>
      <c r="T717" s="359">
        <f t="shared" si="23"/>
        <v>0.12396498152502514</v>
      </c>
      <c r="U717" s="357"/>
    </row>
    <row r="718" spans="1:21" x14ac:dyDescent="0.25">
      <c r="A718" s="357" t="s">
        <v>483</v>
      </c>
      <c r="B718" s="357" t="s">
        <v>822</v>
      </c>
      <c r="C718" s="357" t="s">
        <v>1233</v>
      </c>
      <c r="D718" s="357" t="s">
        <v>1744</v>
      </c>
      <c r="E718" s="357" t="s">
        <v>1483</v>
      </c>
      <c r="F718" s="357">
        <v>4323143</v>
      </c>
      <c r="G718" s="357" t="s">
        <v>1363</v>
      </c>
      <c r="H718" s="357">
        <v>432314304</v>
      </c>
      <c r="I718" s="357" t="s">
        <v>2575</v>
      </c>
      <c r="J718" s="357">
        <v>13627982</v>
      </c>
      <c r="K718" s="357">
        <v>100</v>
      </c>
      <c r="L718" s="357" t="s">
        <v>1077</v>
      </c>
      <c r="M718" s="357" t="s">
        <v>1078</v>
      </c>
      <c r="N718" s="357" t="s">
        <v>5025</v>
      </c>
      <c r="O718" s="358">
        <v>1</v>
      </c>
      <c r="P718" s="357">
        <v>24</v>
      </c>
      <c r="Q718" s="357">
        <v>10709.2</v>
      </c>
      <c r="R718" s="357">
        <v>9141.1</v>
      </c>
      <c r="S718" s="357">
        <f t="shared" si="22"/>
        <v>1568.1000000000004</v>
      </c>
      <c r="T718" s="359">
        <f t="shared" si="23"/>
        <v>0.14642550330556905</v>
      </c>
      <c r="U718" s="357"/>
    </row>
    <row r="719" spans="1:21" x14ac:dyDescent="0.25">
      <c r="A719" s="357" t="s">
        <v>483</v>
      </c>
      <c r="B719" s="357" t="s">
        <v>822</v>
      </c>
      <c r="C719" s="357" t="s">
        <v>1233</v>
      </c>
      <c r="D719" s="357" t="s">
        <v>1744</v>
      </c>
      <c r="E719" s="357" t="s">
        <v>1483</v>
      </c>
      <c r="F719" s="357">
        <v>4323143</v>
      </c>
      <c r="G719" s="357" t="s">
        <v>1363</v>
      </c>
      <c r="H719" s="357">
        <v>432314304</v>
      </c>
      <c r="I719" s="357" t="s">
        <v>2576</v>
      </c>
      <c r="J719" s="357">
        <v>13628018</v>
      </c>
      <c r="K719" s="357">
        <v>100</v>
      </c>
      <c r="L719" s="357" t="s">
        <v>1077</v>
      </c>
      <c r="M719" s="357" t="s">
        <v>1078</v>
      </c>
      <c r="N719" s="357" t="s">
        <v>5025</v>
      </c>
      <c r="O719" s="358">
        <v>1</v>
      </c>
      <c r="P719" s="357">
        <v>68</v>
      </c>
      <c r="Q719" s="357">
        <v>30170.800000000003</v>
      </c>
      <c r="R719" s="357">
        <v>24745.68</v>
      </c>
      <c r="S719" s="357">
        <f t="shared" si="22"/>
        <v>5425.1200000000026</v>
      </c>
      <c r="T719" s="359">
        <f t="shared" si="23"/>
        <v>0.17981359460140275</v>
      </c>
      <c r="U719" s="357"/>
    </row>
    <row r="720" spans="1:21" x14ac:dyDescent="0.25">
      <c r="A720" s="357" t="s">
        <v>483</v>
      </c>
      <c r="B720" s="357" t="s">
        <v>822</v>
      </c>
      <c r="C720" s="357" t="s">
        <v>1233</v>
      </c>
      <c r="D720" s="357" t="s">
        <v>1744</v>
      </c>
      <c r="E720" s="357" t="s">
        <v>1483</v>
      </c>
      <c r="F720" s="357">
        <v>4323143</v>
      </c>
      <c r="G720" s="357" t="s">
        <v>1363</v>
      </c>
      <c r="H720" s="357">
        <v>432314304</v>
      </c>
      <c r="I720" s="357" t="s">
        <v>2577</v>
      </c>
      <c r="J720" s="357">
        <v>13628136</v>
      </c>
      <c r="K720" s="357">
        <v>100</v>
      </c>
      <c r="L720" s="357" t="s">
        <v>1077</v>
      </c>
      <c r="M720" s="357" t="s">
        <v>1078</v>
      </c>
      <c r="N720" s="357" t="s">
        <v>5025</v>
      </c>
      <c r="O720" s="358">
        <v>1</v>
      </c>
      <c r="P720" s="357">
        <v>95</v>
      </c>
      <c r="Q720" s="357">
        <v>46604.800000000003</v>
      </c>
      <c r="R720" s="357">
        <v>33802.740000000005</v>
      </c>
      <c r="S720" s="357">
        <f t="shared" si="22"/>
        <v>12802.059999999998</v>
      </c>
      <c r="T720" s="359">
        <f t="shared" si="23"/>
        <v>0.27469402293326001</v>
      </c>
      <c r="U720" s="357"/>
    </row>
    <row r="721" spans="1:21" x14ac:dyDescent="0.25">
      <c r="A721" s="357" t="s">
        <v>483</v>
      </c>
      <c r="B721" s="357" t="s">
        <v>822</v>
      </c>
      <c r="C721" s="357" t="s">
        <v>1233</v>
      </c>
      <c r="D721" s="357" t="s">
        <v>1744</v>
      </c>
      <c r="E721" s="357" t="s">
        <v>1483</v>
      </c>
      <c r="F721" s="357">
        <v>4323143</v>
      </c>
      <c r="G721" s="357" t="s">
        <v>1363</v>
      </c>
      <c r="H721" s="357">
        <v>432314304</v>
      </c>
      <c r="I721" s="357" t="s">
        <v>2578</v>
      </c>
      <c r="J721" s="357">
        <v>13628270</v>
      </c>
      <c r="K721" s="357">
        <v>100</v>
      </c>
      <c r="L721" s="357" t="s">
        <v>1077</v>
      </c>
      <c r="M721" s="357" t="s">
        <v>1078</v>
      </c>
      <c r="N721" s="357" t="s">
        <v>5025</v>
      </c>
      <c r="O721" s="358">
        <v>1</v>
      </c>
      <c r="P721" s="357">
        <v>143</v>
      </c>
      <c r="Q721" s="357">
        <v>58563.199999999997</v>
      </c>
      <c r="R721" s="357">
        <v>36425.879999999997</v>
      </c>
      <c r="S721" s="357">
        <f t="shared" si="22"/>
        <v>22137.32</v>
      </c>
      <c r="T721" s="359">
        <f t="shared" si="23"/>
        <v>0.37800734932517349</v>
      </c>
      <c r="U721" s="357"/>
    </row>
    <row r="722" spans="1:21" x14ac:dyDescent="0.25">
      <c r="A722" s="357" t="s">
        <v>483</v>
      </c>
      <c r="B722" s="357" t="s">
        <v>822</v>
      </c>
      <c r="C722" s="357" t="s">
        <v>1233</v>
      </c>
      <c r="D722" s="357" t="s">
        <v>1744</v>
      </c>
      <c r="E722" s="357" t="s">
        <v>1483</v>
      </c>
      <c r="F722" s="357">
        <v>4323143</v>
      </c>
      <c r="G722" s="357" t="s">
        <v>1363</v>
      </c>
      <c r="H722" s="357">
        <v>432314304</v>
      </c>
      <c r="I722" s="357" t="s">
        <v>2579</v>
      </c>
      <c r="J722" s="357">
        <v>13628308</v>
      </c>
      <c r="K722" s="357">
        <v>100</v>
      </c>
      <c r="L722" s="357" t="s">
        <v>1077</v>
      </c>
      <c r="M722" s="357" t="s">
        <v>1078</v>
      </c>
      <c r="N722" s="357" t="s">
        <v>5025</v>
      </c>
      <c r="O722" s="358">
        <v>1</v>
      </c>
      <c r="P722" s="357">
        <v>74</v>
      </c>
      <c r="Q722" s="357">
        <v>35517.199999999997</v>
      </c>
      <c r="R722" s="357">
        <v>30335.969999999998</v>
      </c>
      <c r="S722" s="357">
        <f t="shared" si="22"/>
        <v>5181.2299999999996</v>
      </c>
      <c r="T722" s="359">
        <f t="shared" si="23"/>
        <v>0.14587946121878978</v>
      </c>
      <c r="U722" s="357"/>
    </row>
    <row r="723" spans="1:21" x14ac:dyDescent="0.25">
      <c r="A723" s="357" t="s">
        <v>483</v>
      </c>
      <c r="B723" s="357" t="s">
        <v>822</v>
      </c>
      <c r="C723" s="357" t="s">
        <v>1233</v>
      </c>
      <c r="D723" s="357" t="s">
        <v>1744</v>
      </c>
      <c r="E723" s="357" t="s">
        <v>1483</v>
      </c>
      <c r="F723" s="357">
        <v>4323143</v>
      </c>
      <c r="G723" s="357" t="s">
        <v>1363</v>
      </c>
      <c r="H723" s="357">
        <v>432314304</v>
      </c>
      <c r="I723" s="357" t="s">
        <v>2580</v>
      </c>
      <c r="J723" s="357">
        <v>13628316</v>
      </c>
      <c r="K723" s="357">
        <v>100</v>
      </c>
      <c r="L723" s="357" t="s">
        <v>1077</v>
      </c>
      <c r="M723" s="357" t="s">
        <v>1078</v>
      </c>
      <c r="N723" s="357" t="s">
        <v>5025</v>
      </c>
      <c r="O723" s="358">
        <v>1</v>
      </c>
      <c r="P723" s="357">
        <v>120</v>
      </c>
      <c r="Q723" s="357">
        <v>47098</v>
      </c>
      <c r="R723" s="357">
        <v>39096.979999999996</v>
      </c>
      <c r="S723" s="357">
        <f t="shared" si="22"/>
        <v>8001.0200000000041</v>
      </c>
      <c r="T723" s="359">
        <f t="shared" si="23"/>
        <v>0.16988024969213139</v>
      </c>
      <c r="U723" s="357"/>
    </row>
    <row r="724" spans="1:21" x14ac:dyDescent="0.25">
      <c r="A724" s="357" t="s">
        <v>483</v>
      </c>
      <c r="B724" s="357" t="s">
        <v>822</v>
      </c>
      <c r="C724" s="357" t="s">
        <v>1233</v>
      </c>
      <c r="D724" s="357" t="s">
        <v>1744</v>
      </c>
      <c r="E724" s="357" t="s">
        <v>2119</v>
      </c>
      <c r="F724" s="357">
        <v>4323147</v>
      </c>
      <c r="G724" s="357" t="s">
        <v>1364</v>
      </c>
      <c r="H724" s="357">
        <v>432314701</v>
      </c>
      <c r="I724" s="357" t="s">
        <v>2581</v>
      </c>
      <c r="J724" s="357">
        <v>13628332</v>
      </c>
      <c r="K724" s="357">
        <v>100</v>
      </c>
      <c r="L724" s="357" t="s">
        <v>1077</v>
      </c>
      <c r="M724" s="357" t="s">
        <v>1078</v>
      </c>
      <c r="N724" s="357" t="s">
        <v>5025</v>
      </c>
      <c r="O724" s="358">
        <v>1</v>
      </c>
      <c r="P724" s="357">
        <v>135</v>
      </c>
      <c r="Q724" s="357">
        <v>49053.599999999999</v>
      </c>
      <c r="R724" s="357">
        <v>29663.059999999998</v>
      </c>
      <c r="S724" s="357">
        <f t="shared" si="22"/>
        <v>19390.54</v>
      </c>
      <c r="T724" s="359">
        <f t="shared" si="23"/>
        <v>0.39529290408858886</v>
      </c>
      <c r="U724" s="357"/>
    </row>
    <row r="725" spans="1:21" x14ac:dyDescent="0.25">
      <c r="A725" s="357" t="s">
        <v>483</v>
      </c>
      <c r="B725" s="357" t="s">
        <v>822</v>
      </c>
      <c r="C725" s="357" t="s">
        <v>1233</v>
      </c>
      <c r="D725" s="357" t="s">
        <v>1744</v>
      </c>
      <c r="E725" s="357" t="s">
        <v>2119</v>
      </c>
      <c r="F725" s="357">
        <v>4323147</v>
      </c>
      <c r="G725" s="357" t="s">
        <v>1364</v>
      </c>
      <c r="H725" s="357">
        <v>432314701</v>
      </c>
      <c r="I725" s="357" t="s">
        <v>2582</v>
      </c>
      <c r="J725" s="357">
        <v>13628354</v>
      </c>
      <c r="K725" s="357">
        <v>100</v>
      </c>
      <c r="L725" s="357" t="s">
        <v>1077</v>
      </c>
      <c r="M725" s="357" t="s">
        <v>1078</v>
      </c>
      <c r="N725" s="357" t="s">
        <v>5025</v>
      </c>
      <c r="O725" s="358">
        <v>1</v>
      </c>
      <c r="P725" s="357">
        <v>135</v>
      </c>
      <c r="Q725" s="357">
        <v>39152.800000000003</v>
      </c>
      <c r="R725" s="357">
        <v>27287.62</v>
      </c>
      <c r="S725" s="357">
        <f t="shared" si="22"/>
        <v>11865.180000000004</v>
      </c>
      <c r="T725" s="359">
        <f t="shared" si="23"/>
        <v>0.30304805786559336</v>
      </c>
      <c r="U725" s="357"/>
    </row>
    <row r="726" spans="1:21" x14ac:dyDescent="0.25">
      <c r="A726" s="357" t="s">
        <v>483</v>
      </c>
      <c r="B726" s="357" t="s">
        <v>822</v>
      </c>
      <c r="C726" s="357" t="s">
        <v>1233</v>
      </c>
      <c r="D726" s="357" t="s">
        <v>1744</v>
      </c>
      <c r="E726" s="357" t="s">
        <v>1483</v>
      </c>
      <c r="F726" s="357">
        <v>4323143</v>
      </c>
      <c r="G726" s="357" t="s">
        <v>1363</v>
      </c>
      <c r="H726" s="357">
        <v>432314304</v>
      </c>
      <c r="I726" s="357" t="s">
        <v>2583</v>
      </c>
      <c r="J726" s="357">
        <v>13628378</v>
      </c>
      <c r="K726" s="357">
        <v>100</v>
      </c>
      <c r="L726" s="357" t="s">
        <v>1077</v>
      </c>
      <c r="M726" s="357" t="s">
        <v>1078</v>
      </c>
      <c r="N726" s="357" t="s">
        <v>5025</v>
      </c>
      <c r="O726" s="358">
        <v>1</v>
      </c>
      <c r="P726" s="357">
        <v>113</v>
      </c>
      <c r="Q726" s="357">
        <v>37237.199999999997</v>
      </c>
      <c r="R726" s="357">
        <v>27134.879999999997</v>
      </c>
      <c r="S726" s="357">
        <f t="shared" si="22"/>
        <v>10102.32</v>
      </c>
      <c r="T726" s="359">
        <f t="shared" si="23"/>
        <v>0.27129644548999388</v>
      </c>
      <c r="U726" s="357"/>
    </row>
    <row r="727" spans="1:21" x14ac:dyDescent="0.25">
      <c r="A727" s="357" t="s">
        <v>483</v>
      </c>
      <c r="B727" s="357" t="s">
        <v>822</v>
      </c>
      <c r="C727" s="357" t="s">
        <v>1233</v>
      </c>
      <c r="D727" s="357" t="s">
        <v>1744</v>
      </c>
      <c r="E727" s="357" t="s">
        <v>1483</v>
      </c>
      <c r="F727" s="357">
        <v>4323143</v>
      </c>
      <c r="G727" s="357" t="s">
        <v>1363</v>
      </c>
      <c r="H727" s="357">
        <v>432314304</v>
      </c>
      <c r="I727" s="357" t="s">
        <v>2584</v>
      </c>
      <c r="J727" s="357">
        <v>13628408</v>
      </c>
      <c r="K727" s="357">
        <v>100</v>
      </c>
      <c r="L727" s="357" t="s">
        <v>1077</v>
      </c>
      <c r="M727" s="357" t="s">
        <v>1078</v>
      </c>
      <c r="N727" s="357" t="s">
        <v>5025</v>
      </c>
      <c r="O727" s="358">
        <v>1</v>
      </c>
      <c r="P727" s="357">
        <v>136</v>
      </c>
      <c r="Q727" s="357">
        <v>58492.800000000003</v>
      </c>
      <c r="R727" s="357">
        <v>43100.68</v>
      </c>
      <c r="S727" s="357">
        <f t="shared" si="22"/>
        <v>15392.120000000003</v>
      </c>
      <c r="T727" s="359">
        <f t="shared" si="23"/>
        <v>0.2631455495377209</v>
      </c>
      <c r="U727" s="357"/>
    </row>
    <row r="728" spans="1:21" x14ac:dyDescent="0.25">
      <c r="A728" s="357" t="s">
        <v>483</v>
      </c>
      <c r="B728" s="357" t="s">
        <v>822</v>
      </c>
      <c r="C728" s="357" t="s">
        <v>1233</v>
      </c>
      <c r="D728" s="357" t="s">
        <v>1744</v>
      </c>
      <c r="E728" s="357" t="s">
        <v>2119</v>
      </c>
      <c r="F728" s="357">
        <v>4323147</v>
      </c>
      <c r="G728" s="357" t="s">
        <v>1364</v>
      </c>
      <c r="H728" s="357">
        <v>432314701</v>
      </c>
      <c r="I728" s="357" t="s">
        <v>2585</v>
      </c>
      <c r="J728" s="357">
        <v>13628414</v>
      </c>
      <c r="K728" s="357">
        <v>100</v>
      </c>
      <c r="L728" s="357" t="s">
        <v>1077</v>
      </c>
      <c r="M728" s="357" t="s">
        <v>1078</v>
      </c>
      <c r="N728" s="357" t="s">
        <v>5025</v>
      </c>
      <c r="O728" s="358">
        <v>1</v>
      </c>
      <c r="P728" s="357">
        <v>66</v>
      </c>
      <c r="Q728" s="357">
        <v>29704.400000000001</v>
      </c>
      <c r="R728" s="357">
        <v>22013.03</v>
      </c>
      <c r="S728" s="357">
        <f t="shared" si="22"/>
        <v>7691.3700000000026</v>
      </c>
      <c r="T728" s="359">
        <f t="shared" si="23"/>
        <v>0.25893032682026912</v>
      </c>
      <c r="U728" s="357"/>
    </row>
    <row r="729" spans="1:21" x14ac:dyDescent="0.25">
      <c r="A729" s="357" t="s">
        <v>483</v>
      </c>
      <c r="B729" s="357" t="s">
        <v>822</v>
      </c>
      <c r="C729" s="357" t="s">
        <v>1233</v>
      </c>
      <c r="D729" s="357" t="s">
        <v>1745</v>
      </c>
      <c r="E729" s="357" t="s">
        <v>5030</v>
      </c>
      <c r="F729" s="357">
        <v>4323215</v>
      </c>
      <c r="G729" s="357" t="s">
        <v>870</v>
      </c>
      <c r="H729" s="357">
        <v>432321506</v>
      </c>
      <c r="I729" s="357" t="s">
        <v>5139</v>
      </c>
      <c r="J729" s="357">
        <v>7834886</v>
      </c>
      <c r="K729" s="357">
        <v>100</v>
      </c>
      <c r="L729" s="357" t="s">
        <v>1077</v>
      </c>
      <c r="M729" s="357" t="s">
        <v>1078</v>
      </c>
      <c r="N729" s="357" t="s">
        <v>5025</v>
      </c>
      <c r="O729" s="358">
        <v>1</v>
      </c>
      <c r="P729" s="357">
        <v>62</v>
      </c>
      <c r="Q729" s="357">
        <v>37112</v>
      </c>
      <c r="R729" s="357">
        <v>19010.399999999998</v>
      </c>
      <c r="S729" s="357">
        <f t="shared" si="22"/>
        <v>18101.600000000002</v>
      </c>
      <c r="T729" s="359">
        <f t="shared" si="23"/>
        <v>0.48775598189264935</v>
      </c>
      <c r="U729" s="357"/>
    </row>
    <row r="730" spans="1:21" x14ac:dyDescent="0.25">
      <c r="A730" s="357" t="s">
        <v>483</v>
      </c>
      <c r="B730" s="357" t="s">
        <v>822</v>
      </c>
      <c r="C730" s="357" t="s">
        <v>1233</v>
      </c>
      <c r="D730" s="357" t="s">
        <v>1744</v>
      </c>
      <c r="E730" s="357" t="s">
        <v>2119</v>
      </c>
      <c r="F730" s="357">
        <v>4323147</v>
      </c>
      <c r="G730" s="357" t="s">
        <v>1364</v>
      </c>
      <c r="H730" s="357">
        <v>432314701</v>
      </c>
      <c r="I730" s="357" t="s">
        <v>2586</v>
      </c>
      <c r="J730" s="357">
        <v>13628438</v>
      </c>
      <c r="K730" s="357">
        <v>100</v>
      </c>
      <c r="L730" s="357" t="s">
        <v>1077</v>
      </c>
      <c r="M730" s="357" t="s">
        <v>1078</v>
      </c>
      <c r="N730" s="357" t="s">
        <v>5025</v>
      </c>
      <c r="O730" s="358">
        <v>1</v>
      </c>
      <c r="P730" s="357">
        <v>39</v>
      </c>
      <c r="Q730" s="357">
        <v>11903.199999999999</v>
      </c>
      <c r="R730" s="357">
        <v>7509.5700000000006</v>
      </c>
      <c r="S730" s="357">
        <f t="shared" ref="S730:S793" si="24">Q730-R730</f>
        <v>4393.6299999999983</v>
      </c>
      <c r="T730" s="359">
        <f t="shared" ref="T730:T793" si="25">S730/Q730</f>
        <v>0.36911334767121434</v>
      </c>
      <c r="U730" s="357"/>
    </row>
    <row r="731" spans="1:21" x14ac:dyDescent="0.25">
      <c r="A731" s="357" t="s">
        <v>483</v>
      </c>
      <c r="B731" s="357" t="s">
        <v>822</v>
      </c>
      <c r="C731" s="357" t="s">
        <v>1233</v>
      </c>
      <c r="D731" s="357" t="s">
        <v>1744</v>
      </c>
      <c r="E731" s="357" t="s">
        <v>1483</v>
      </c>
      <c r="F731" s="357">
        <v>4323143</v>
      </c>
      <c r="G731" s="357" t="s">
        <v>1363</v>
      </c>
      <c r="H731" s="357">
        <v>432314304</v>
      </c>
      <c r="I731" s="357" t="s">
        <v>914</v>
      </c>
      <c r="J731" s="357">
        <v>13628484</v>
      </c>
      <c r="K731" s="357">
        <v>100</v>
      </c>
      <c r="L731" s="357" t="s">
        <v>1077</v>
      </c>
      <c r="M731" s="357" t="s">
        <v>1078</v>
      </c>
      <c r="N731" s="357" t="s">
        <v>5025</v>
      </c>
      <c r="O731" s="358">
        <v>1</v>
      </c>
      <c r="P731" s="357">
        <v>87</v>
      </c>
      <c r="Q731" s="357">
        <v>32574.799999999996</v>
      </c>
      <c r="R731" s="357">
        <v>27506.14</v>
      </c>
      <c r="S731" s="357">
        <f t="shared" si="24"/>
        <v>5068.6599999999962</v>
      </c>
      <c r="T731" s="359">
        <f t="shared" si="25"/>
        <v>0.15560064835394222</v>
      </c>
      <c r="U731" s="357"/>
    </row>
    <row r="732" spans="1:21" x14ac:dyDescent="0.25">
      <c r="A732" s="357" t="s">
        <v>483</v>
      </c>
      <c r="B732" s="357" t="s">
        <v>822</v>
      </c>
      <c r="C732" s="357" t="s">
        <v>1233</v>
      </c>
      <c r="D732" s="357" t="s">
        <v>1744</v>
      </c>
      <c r="E732" s="357" t="s">
        <v>2119</v>
      </c>
      <c r="F732" s="357">
        <v>4323147</v>
      </c>
      <c r="G732" s="357" t="s">
        <v>1364</v>
      </c>
      <c r="H732" s="357">
        <v>432314701</v>
      </c>
      <c r="I732" s="357" t="s">
        <v>2587</v>
      </c>
      <c r="J732" s="357">
        <v>13628508</v>
      </c>
      <c r="K732" s="357">
        <v>100</v>
      </c>
      <c r="L732" s="357" t="s">
        <v>1077</v>
      </c>
      <c r="M732" s="357" t="s">
        <v>1078</v>
      </c>
      <c r="N732" s="357" t="s">
        <v>5025</v>
      </c>
      <c r="O732" s="358">
        <v>1</v>
      </c>
      <c r="P732" s="357">
        <v>112</v>
      </c>
      <c r="Q732" s="357">
        <v>39492</v>
      </c>
      <c r="R732" s="357">
        <v>29493.43</v>
      </c>
      <c r="S732" s="357">
        <f t="shared" si="24"/>
        <v>9998.57</v>
      </c>
      <c r="T732" s="359">
        <f t="shared" si="25"/>
        <v>0.25317963131773524</v>
      </c>
      <c r="U732" s="357"/>
    </row>
    <row r="733" spans="1:21" x14ac:dyDescent="0.25">
      <c r="A733" s="357" t="s">
        <v>483</v>
      </c>
      <c r="B733" s="357" t="s">
        <v>822</v>
      </c>
      <c r="C733" s="357" t="s">
        <v>1233</v>
      </c>
      <c r="D733" s="357" t="s">
        <v>1745</v>
      </c>
      <c r="E733" s="357" t="s">
        <v>5030</v>
      </c>
      <c r="F733" s="357">
        <v>4323215</v>
      </c>
      <c r="G733" s="357" t="s">
        <v>1310</v>
      </c>
      <c r="H733" s="357">
        <v>432321504</v>
      </c>
      <c r="I733" s="357" t="s">
        <v>2588</v>
      </c>
      <c r="J733" s="357">
        <v>2540840</v>
      </c>
      <c r="K733" s="357">
        <v>250</v>
      </c>
      <c r="L733" s="357" t="s">
        <v>1077</v>
      </c>
      <c r="M733" s="357" t="s">
        <v>1078</v>
      </c>
      <c r="N733" s="357" t="s">
        <v>5025</v>
      </c>
      <c r="O733" s="358">
        <v>1</v>
      </c>
      <c r="P733" s="357">
        <v>174</v>
      </c>
      <c r="Q733" s="357">
        <v>94980.800000000003</v>
      </c>
      <c r="R733" s="357">
        <v>71440.03</v>
      </c>
      <c r="S733" s="357">
        <f t="shared" si="24"/>
        <v>23540.770000000004</v>
      </c>
      <c r="T733" s="359">
        <f t="shared" si="25"/>
        <v>0.24784767026599064</v>
      </c>
      <c r="U733" s="357"/>
    </row>
    <row r="734" spans="1:21" x14ac:dyDescent="0.25">
      <c r="A734" s="357" t="s">
        <v>483</v>
      </c>
      <c r="B734" s="357" t="s">
        <v>822</v>
      </c>
      <c r="C734" s="357" t="s">
        <v>1233</v>
      </c>
      <c r="D734" s="357" t="s">
        <v>1745</v>
      </c>
      <c r="E734" s="357" t="s">
        <v>5030</v>
      </c>
      <c r="F734" s="357">
        <v>4323215</v>
      </c>
      <c r="G734" s="357" t="s">
        <v>869</v>
      </c>
      <c r="H734" s="357">
        <v>432321502</v>
      </c>
      <c r="I734" s="357" t="s">
        <v>2589</v>
      </c>
      <c r="J734" s="357">
        <v>7832946</v>
      </c>
      <c r="K734" s="357">
        <v>100</v>
      </c>
      <c r="L734" s="357" t="s">
        <v>1077</v>
      </c>
      <c r="M734" s="357" t="s">
        <v>1078</v>
      </c>
      <c r="N734" s="357" t="s">
        <v>5025</v>
      </c>
      <c r="O734" s="358">
        <v>1</v>
      </c>
      <c r="P734" s="357">
        <v>107</v>
      </c>
      <c r="Q734" s="357">
        <v>33079.199999999997</v>
      </c>
      <c r="R734" s="357">
        <v>31387.879999999997</v>
      </c>
      <c r="S734" s="357">
        <f t="shared" si="24"/>
        <v>1691.3199999999997</v>
      </c>
      <c r="T734" s="359">
        <f t="shared" si="25"/>
        <v>5.1129410626617328E-2</v>
      </c>
      <c r="U734" s="357"/>
    </row>
    <row r="735" spans="1:21" x14ac:dyDescent="0.25">
      <c r="A735" s="357" t="s">
        <v>483</v>
      </c>
      <c r="B735" s="357" t="s">
        <v>822</v>
      </c>
      <c r="C735" s="357" t="s">
        <v>1233</v>
      </c>
      <c r="D735" s="357" t="s">
        <v>1745</v>
      </c>
      <c r="E735" s="357" t="s">
        <v>5030</v>
      </c>
      <c r="F735" s="357">
        <v>4323215</v>
      </c>
      <c r="G735" s="357" t="s">
        <v>869</v>
      </c>
      <c r="H735" s="357">
        <v>432321502</v>
      </c>
      <c r="I735" s="357" t="s">
        <v>2590</v>
      </c>
      <c r="J735" s="357">
        <v>7832960</v>
      </c>
      <c r="K735" s="357">
        <v>100</v>
      </c>
      <c r="L735" s="357" t="s">
        <v>1077</v>
      </c>
      <c r="M735" s="357" t="s">
        <v>1078</v>
      </c>
      <c r="N735" s="357" t="s">
        <v>5025</v>
      </c>
      <c r="O735" s="358">
        <v>1</v>
      </c>
      <c r="P735" s="357">
        <v>123</v>
      </c>
      <c r="Q735" s="357">
        <v>41174.800000000003</v>
      </c>
      <c r="R735" s="357">
        <v>33425.56</v>
      </c>
      <c r="S735" s="357">
        <f t="shared" si="24"/>
        <v>7749.2400000000052</v>
      </c>
      <c r="T735" s="359">
        <f t="shared" si="25"/>
        <v>0.18820346425483558</v>
      </c>
      <c r="U735" s="357"/>
    </row>
    <row r="736" spans="1:21" x14ac:dyDescent="0.25">
      <c r="A736" s="357" t="s">
        <v>483</v>
      </c>
      <c r="B736" s="357" t="s">
        <v>822</v>
      </c>
      <c r="C736" s="357" t="s">
        <v>1233</v>
      </c>
      <c r="D736" s="357" t="s">
        <v>1745</v>
      </c>
      <c r="E736" s="357" t="s">
        <v>1843</v>
      </c>
      <c r="F736" s="357">
        <v>4323213</v>
      </c>
      <c r="G736" s="357" t="s">
        <v>1093</v>
      </c>
      <c r="H736" s="357">
        <v>432321301</v>
      </c>
      <c r="I736" s="357" t="s">
        <v>2591</v>
      </c>
      <c r="J736" s="357">
        <v>7833746</v>
      </c>
      <c r="K736" s="357">
        <v>100</v>
      </c>
      <c r="L736" s="357" t="s">
        <v>1077</v>
      </c>
      <c r="M736" s="357" t="s">
        <v>1078</v>
      </c>
      <c r="N736" s="357" t="s">
        <v>5025</v>
      </c>
      <c r="O736" s="358">
        <v>1</v>
      </c>
      <c r="P736" s="357">
        <v>43</v>
      </c>
      <c r="Q736" s="357">
        <v>20896.400000000001</v>
      </c>
      <c r="R736" s="357">
        <v>14015.83</v>
      </c>
      <c r="S736" s="357">
        <f t="shared" si="24"/>
        <v>6880.5700000000015</v>
      </c>
      <c r="T736" s="359">
        <f t="shared" si="25"/>
        <v>0.32927059206370479</v>
      </c>
      <c r="U736" s="357"/>
    </row>
    <row r="737" spans="1:21" x14ac:dyDescent="0.25">
      <c r="A737" s="357" t="s">
        <v>483</v>
      </c>
      <c r="B737" s="357" t="s">
        <v>822</v>
      </c>
      <c r="C737" s="357" t="s">
        <v>1233</v>
      </c>
      <c r="D737" s="357" t="s">
        <v>1745</v>
      </c>
      <c r="E737" s="357" t="s">
        <v>1843</v>
      </c>
      <c r="F737" s="357">
        <v>4323213</v>
      </c>
      <c r="G737" s="357" t="s">
        <v>1093</v>
      </c>
      <c r="H737" s="357">
        <v>432321301</v>
      </c>
      <c r="I737" s="357" t="s">
        <v>2592</v>
      </c>
      <c r="J737" s="357">
        <v>7833774</v>
      </c>
      <c r="K737" s="357">
        <v>100</v>
      </c>
      <c r="L737" s="357" t="s">
        <v>1077</v>
      </c>
      <c r="M737" s="357" t="s">
        <v>1078</v>
      </c>
      <c r="N737" s="357" t="s">
        <v>5025</v>
      </c>
      <c r="O737" s="358">
        <v>1</v>
      </c>
      <c r="P737" s="357">
        <v>90</v>
      </c>
      <c r="Q737" s="357">
        <v>38043.599999999999</v>
      </c>
      <c r="R737" s="357">
        <v>27714.75</v>
      </c>
      <c r="S737" s="357">
        <f t="shared" si="24"/>
        <v>10328.849999999999</v>
      </c>
      <c r="T737" s="359">
        <f t="shared" si="25"/>
        <v>0.27150033119894013</v>
      </c>
      <c r="U737" s="357"/>
    </row>
    <row r="738" spans="1:21" x14ac:dyDescent="0.25">
      <c r="A738" s="357" t="s">
        <v>483</v>
      </c>
      <c r="B738" s="357" t="s">
        <v>822</v>
      </c>
      <c r="C738" s="357" t="s">
        <v>1233</v>
      </c>
      <c r="D738" s="357" t="s">
        <v>1745</v>
      </c>
      <c r="E738" s="357" t="s">
        <v>1843</v>
      </c>
      <c r="F738" s="357">
        <v>4323213</v>
      </c>
      <c r="G738" s="357" t="s">
        <v>1093</v>
      </c>
      <c r="H738" s="357">
        <v>432321301</v>
      </c>
      <c r="I738" s="357" t="s">
        <v>2593</v>
      </c>
      <c r="J738" s="357">
        <v>7833792</v>
      </c>
      <c r="K738" s="357">
        <v>100</v>
      </c>
      <c r="L738" s="357" t="s">
        <v>1077</v>
      </c>
      <c r="M738" s="357" t="s">
        <v>1078</v>
      </c>
      <c r="N738" s="357" t="s">
        <v>5025</v>
      </c>
      <c r="O738" s="358">
        <v>1</v>
      </c>
      <c r="P738" s="357">
        <v>73</v>
      </c>
      <c r="Q738" s="357">
        <v>21240.799999999999</v>
      </c>
      <c r="R738" s="357">
        <v>16361.08</v>
      </c>
      <c r="S738" s="357">
        <f t="shared" si="24"/>
        <v>4879.7199999999993</v>
      </c>
      <c r="T738" s="359">
        <f t="shared" si="25"/>
        <v>0.22973334337689727</v>
      </c>
      <c r="U738" s="357"/>
    </row>
    <row r="739" spans="1:21" x14ac:dyDescent="0.25">
      <c r="A739" s="357" t="s">
        <v>483</v>
      </c>
      <c r="B739" s="357" t="s">
        <v>822</v>
      </c>
      <c r="C739" s="357" t="s">
        <v>1233</v>
      </c>
      <c r="D739" s="357" t="s">
        <v>1745</v>
      </c>
      <c r="E739" s="357" t="s">
        <v>1843</v>
      </c>
      <c r="F739" s="357">
        <v>4323213</v>
      </c>
      <c r="G739" s="357" t="s">
        <v>1093</v>
      </c>
      <c r="H739" s="357">
        <v>432321301</v>
      </c>
      <c r="I739" s="357" t="s">
        <v>2594</v>
      </c>
      <c r="J739" s="357">
        <v>7833800</v>
      </c>
      <c r="K739" s="357">
        <v>100</v>
      </c>
      <c r="L739" s="357" t="s">
        <v>1077</v>
      </c>
      <c r="M739" s="357" t="s">
        <v>1078</v>
      </c>
      <c r="N739" s="357" t="s">
        <v>5025</v>
      </c>
      <c r="O739" s="358">
        <v>1</v>
      </c>
      <c r="P739" s="357">
        <v>66</v>
      </c>
      <c r="Q739" s="357">
        <v>19638.129999999997</v>
      </c>
      <c r="R739" s="357">
        <v>15757.08</v>
      </c>
      <c r="S739" s="357">
        <f t="shared" si="24"/>
        <v>3881.0499999999975</v>
      </c>
      <c r="T739" s="359">
        <f t="shared" si="25"/>
        <v>0.1976282874184048</v>
      </c>
      <c r="U739" s="357"/>
    </row>
    <row r="740" spans="1:21" x14ac:dyDescent="0.25">
      <c r="A740" s="357" t="s">
        <v>483</v>
      </c>
      <c r="B740" s="357" t="s">
        <v>822</v>
      </c>
      <c r="C740" s="357" t="s">
        <v>1233</v>
      </c>
      <c r="D740" s="357" t="s">
        <v>1745</v>
      </c>
      <c r="E740" s="357" t="s">
        <v>1843</v>
      </c>
      <c r="F740" s="357">
        <v>4323213</v>
      </c>
      <c r="G740" s="357" t="s">
        <v>1093</v>
      </c>
      <c r="H740" s="357">
        <v>432321301</v>
      </c>
      <c r="I740" s="357" t="s">
        <v>2595</v>
      </c>
      <c r="J740" s="357">
        <v>7833814</v>
      </c>
      <c r="K740" s="357">
        <v>100</v>
      </c>
      <c r="L740" s="357" t="s">
        <v>1077</v>
      </c>
      <c r="M740" s="357" t="s">
        <v>1078</v>
      </c>
      <c r="N740" s="357" t="s">
        <v>5025</v>
      </c>
      <c r="O740" s="358">
        <v>1</v>
      </c>
      <c r="P740" s="357">
        <v>65</v>
      </c>
      <c r="Q740" s="357">
        <v>29288</v>
      </c>
      <c r="R740" s="357">
        <v>19009.010000000002</v>
      </c>
      <c r="S740" s="357">
        <f t="shared" si="24"/>
        <v>10278.989999999998</v>
      </c>
      <c r="T740" s="359">
        <f t="shared" si="25"/>
        <v>0.35096251024310293</v>
      </c>
      <c r="U740" s="357"/>
    </row>
    <row r="741" spans="1:21" x14ac:dyDescent="0.25">
      <c r="A741" s="357" t="s">
        <v>483</v>
      </c>
      <c r="B741" s="357" t="s">
        <v>822</v>
      </c>
      <c r="C741" s="357" t="s">
        <v>1233</v>
      </c>
      <c r="D741" s="357" t="s">
        <v>1745</v>
      </c>
      <c r="E741" s="357" t="s">
        <v>1843</v>
      </c>
      <c r="F741" s="357">
        <v>4323213</v>
      </c>
      <c r="G741" s="357" t="s">
        <v>1093</v>
      </c>
      <c r="H741" s="357">
        <v>432321301</v>
      </c>
      <c r="I741" s="357" t="s">
        <v>2596</v>
      </c>
      <c r="J741" s="357">
        <v>7834042</v>
      </c>
      <c r="K741" s="357">
        <v>100</v>
      </c>
      <c r="L741" s="357" t="s">
        <v>1077</v>
      </c>
      <c r="M741" s="357" t="s">
        <v>1078</v>
      </c>
      <c r="N741" s="357" t="s">
        <v>5025</v>
      </c>
      <c r="O741" s="358">
        <v>1</v>
      </c>
      <c r="P741" s="357">
        <v>129</v>
      </c>
      <c r="Q741" s="357">
        <v>39986.400000000001</v>
      </c>
      <c r="R741" s="357">
        <v>28913.910000000003</v>
      </c>
      <c r="S741" s="357">
        <f t="shared" si="24"/>
        <v>11072.489999999998</v>
      </c>
      <c r="T741" s="359">
        <f t="shared" si="25"/>
        <v>0.27690639817537954</v>
      </c>
      <c r="U741" s="357"/>
    </row>
    <row r="742" spans="1:21" x14ac:dyDescent="0.25">
      <c r="A742" s="357" t="s">
        <v>483</v>
      </c>
      <c r="B742" s="357" t="s">
        <v>822</v>
      </c>
      <c r="C742" s="357" t="s">
        <v>1233</v>
      </c>
      <c r="D742" s="357" t="s">
        <v>1745</v>
      </c>
      <c r="E742" s="357" t="s">
        <v>5030</v>
      </c>
      <c r="F742" s="357">
        <v>4323215</v>
      </c>
      <c r="G742" s="357" t="s">
        <v>1359</v>
      </c>
      <c r="H742" s="357">
        <v>432321505</v>
      </c>
      <c r="I742" s="357" t="s">
        <v>2597</v>
      </c>
      <c r="J742" s="357">
        <v>7834294</v>
      </c>
      <c r="K742" s="357">
        <v>100</v>
      </c>
      <c r="L742" s="357" t="s">
        <v>1077</v>
      </c>
      <c r="M742" s="357" t="s">
        <v>1078</v>
      </c>
      <c r="N742" s="357" t="s">
        <v>5025</v>
      </c>
      <c r="O742" s="358">
        <v>1</v>
      </c>
      <c r="P742" s="357">
        <v>17</v>
      </c>
      <c r="Q742" s="357">
        <v>10282</v>
      </c>
      <c r="R742" s="357">
        <v>7855.54</v>
      </c>
      <c r="S742" s="357">
        <f t="shared" si="24"/>
        <v>2426.46</v>
      </c>
      <c r="T742" s="359">
        <f t="shared" si="25"/>
        <v>0.2359910523244505</v>
      </c>
      <c r="U742" s="357"/>
    </row>
    <row r="743" spans="1:21" x14ac:dyDescent="0.25">
      <c r="A743" s="357" t="s">
        <v>483</v>
      </c>
      <c r="B743" s="357" t="s">
        <v>822</v>
      </c>
      <c r="C743" s="357" t="s">
        <v>1233</v>
      </c>
      <c r="D743" s="357" t="s">
        <v>1745</v>
      </c>
      <c r="E743" s="357" t="s">
        <v>5030</v>
      </c>
      <c r="F743" s="357">
        <v>4323215</v>
      </c>
      <c r="G743" s="357" t="s">
        <v>1359</v>
      </c>
      <c r="H743" s="357">
        <v>432321505</v>
      </c>
      <c r="I743" s="357" t="s">
        <v>2598</v>
      </c>
      <c r="J743" s="357">
        <v>7834304</v>
      </c>
      <c r="K743" s="357">
        <v>100</v>
      </c>
      <c r="L743" s="357" t="s">
        <v>1077</v>
      </c>
      <c r="M743" s="357" t="s">
        <v>1078</v>
      </c>
      <c r="N743" s="357" t="s">
        <v>5025</v>
      </c>
      <c r="O743" s="358">
        <v>1</v>
      </c>
      <c r="P743" s="357">
        <v>59</v>
      </c>
      <c r="Q743" s="357">
        <v>30108.800000000003</v>
      </c>
      <c r="R743" s="357">
        <v>22807.46</v>
      </c>
      <c r="S743" s="357">
        <f t="shared" si="24"/>
        <v>7301.3400000000038</v>
      </c>
      <c r="T743" s="359">
        <f t="shared" si="25"/>
        <v>0.2424985386332236</v>
      </c>
      <c r="U743" s="357"/>
    </row>
    <row r="744" spans="1:21" x14ac:dyDescent="0.25">
      <c r="A744" s="357" t="s">
        <v>483</v>
      </c>
      <c r="B744" s="357" t="s">
        <v>822</v>
      </c>
      <c r="C744" s="357" t="s">
        <v>1233</v>
      </c>
      <c r="D744" s="357" t="s">
        <v>1745</v>
      </c>
      <c r="E744" s="357" t="s">
        <v>5030</v>
      </c>
      <c r="F744" s="357">
        <v>4323215</v>
      </c>
      <c r="G744" s="357" t="s">
        <v>870</v>
      </c>
      <c r="H744" s="357">
        <v>432321506</v>
      </c>
      <c r="I744" s="357" t="s">
        <v>2599</v>
      </c>
      <c r="J744" s="357">
        <v>7834312</v>
      </c>
      <c r="K744" s="357">
        <v>100</v>
      </c>
      <c r="L744" s="357" t="s">
        <v>1077</v>
      </c>
      <c r="M744" s="357" t="s">
        <v>1078</v>
      </c>
      <c r="N744" s="357" t="s">
        <v>5025</v>
      </c>
      <c r="O744" s="358">
        <v>1</v>
      </c>
      <c r="P744" s="357">
        <v>71</v>
      </c>
      <c r="Q744" s="357">
        <v>46631.600000000006</v>
      </c>
      <c r="R744" s="357">
        <v>35270.11</v>
      </c>
      <c r="S744" s="357">
        <f t="shared" si="24"/>
        <v>11361.490000000005</v>
      </c>
      <c r="T744" s="359">
        <f t="shared" si="25"/>
        <v>0.24364358074781917</v>
      </c>
      <c r="U744" s="357"/>
    </row>
    <row r="745" spans="1:21" x14ac:dyDescent="0.25">
      <c r="A745" s="357" t="s">
        <v>483</v>
      </c>
      <c r="B745" s="357" t="s">
        <v>822</v>
      </c>
      <c r="C745" s="357" t="s">
        <v>1233</v>
      </c>
      <c r="D745" s="357" t="s">
        <v>1745</v>
      </c>
      <c r="E745" s="357" t="s">
        <v>5030</v>
      </c>
      <c r="F745" s="357">
        <v>4323215</v>
      </c>
      <c r="G745" s="357" t="s">
        <v>870</v>
      </c>
      <c r="H745" s="357">
        <v>432321506</v>
      </c>
      <c r="I745" s="357" t="s">
        <v>2600</v>
      </c>
      <c r="J745" s="357">
        <v>7834682</v>
      </c>
      <c r="K745" s="357">
        <v>100</v>
      </c>
      <c r="L745" s="357" t="s">
        <v>1077</v>
      </c>
      <c r="M745" s="357" t="s">
        <v>1078</v>
      </c>
      <c r="N745" s="357" t="s">
        <v>5025</v>
      </c>
      <c r="O745" s="358">
        <v>1</v>
      </c>
      <c r="P745" s="357">
        <v>59</v>
      </c>
      <c r="Q745" s="357">
        <v>18266.400000000001</v>
      </c>
      <c r="R745" s="357">
        <v>11694.09</v>
      </c>
      <c r="S745" s="357">
        <f t="shared" si="24"/>
        <v>6572.3100000000013</v>
      </c>
      <c r="T745" s="359">
        <f t="shared" si="25"/>
        <v>0.35980324530285118</v>
      </c>
      <c r="U745" s="357"/>
    </row>
    <row r="746" spans="1:21" x14ac:dyDescent="0.25">
      <c r="A746" s="357" t="s">
        <v>483</v>
      </c>
      <c r="B746" s="357" t="s">
        <v>822</v>
      </c>
      <c r="C746" s="357" t="s">
        <v>1233</v>
      </c>
      <c r="D746" s="357" t="s">
        <v>1745</v>
      </c>
      <c r="E746" s="357" t="s">
        <v>5030</v>
      </c>
      <c r="F746" s="357">
        <v>4323215</v>
      </c>
      <c r="G746" s="357" t="s">
        <v>870</v>
      </c>
      <c r="H746" s="357">
        <v>432321506</v>
      </c>
      <c r="I746" s="357" t="s">
        <v>2601</v>
      </c>
      <c r="J746" s="357">
        <v>7834722</v>
      </c>
      <c r="K746" s="357">
        <v>100</v>
      </c>
      <c r="L746" s="357" t="s">
        <v>1077</v>
      </c>
      <c r="M746" s="357" t="s">
        <v>1078</v>
      </c>
      <c r="N746" s="357" t="s">
        <v>5025</v>
      </c>
      <c r="O746" s="358">
        <v>1</v>
      </c>
      <c r="P746" s="357">
        <v>35</v>
      </c>
      <c r="Q746" s="357">
        <v>7357.2000000000007</v>
      </c>
      <c r="R746" s="357">
        <v>4406.16</v>
      </c>
      <c r="S746" s="357">
        <f t="shared" si="24"/>
        <v>2951.0400000000009</v>
      </c>
      <c r="T746" s="359">
        <f t="shared" si="25"/>
        <v>0.40110911759908668</v>
      </c>
      <c r="U746" s="357"/>
    </row>
    <row r="747" spans="1:21" x14ac:dyDescent="0.25">
      <c r="A747" s="357" t="s">
        <v>483</v>
      </c>
      <c r="B747" s="357" t="s">
        <v>822</v>
      </c>
      <c r="C747" s="357" t="s">
        <v>1233</v>
      </c>
      <c r="D747" s="357" t="s">
        <v>1745</v>
      </c>
      <c r="E747" s="357" t="s">
        <v>5030</v>
      </c>
      <c r="F747" s="357">
        <v>4323215</v>
      </c>
      <c r="G747" s="357" t="s">
        <v>1310</v>
      </c>
      <c r="H747" s="357">
        <v>432321504</v>
      </c>
      <c r="I747" s="357" t="s">
        <v>2602</v>
      </c>
      <c r="J747" s="357">
        <v>7834828</v>
      </c>
      <c r="K747" s="357">
        <v>100</v>
      </c>
      <c r="L747" s="357" t="s">
        <v>1077</v>
      </c>
      <c r="M747" s="357" t="s">
        <v>1078</v>
      </c>
      <c r="N747" s="357" t="s">
        <v>5025</v>
      </c>
      <c r="O747" s="358">
        <v>1</v>
      </c>
      <c r="P747" s="357">
        <v>39</v>
      </c>
      <c r="Q747" s="357">
        <v>9872.8000000000011</v>
      </c>
      <c r="R747" s="357">
        <v>9365.9</v>
      </c>
      <c r="S747" s="357">
        <f t="shared" si="24"/>
        <v>506.90000000000146</v>
      </c>
      <c r="T747" s="359">
        <f t="shared" si="25"/>
        <v>5.1343084028847075E-2</v>
      </c>
      <c r="U747" s="357"/>
    </row>
    <row r="748" spans="1:21" x14ac:dyDescent="0.25">
      <c r="A748" s="357" t="s">
        <v>483</v>
      </c>
      <c r="B748" s="357" t="s">
        <v>822</v>
      </c>
      <c r="C748" s="357" t="s">
        <v>1233</v>
      </c>
      <c r="D748" s="357" t="s">
        <v>1745</v>
      </c>
      <c r="E748" s="357" t="s">
        <v>5030</v>
      </c>
      <c r="F748" s="357">
        <v>4323215</v>
      </c>
      <c r="G748" s="357" t="s">
        <v>870</v>
      </c>
      <c r="H748" s="357">
        <v>432321506</v>
      </c>
      <c r="I748" s="357" t="s">
        <v>2603</v>
      </c>
      <c r="J748" s="357">
        <v>7834856</v>
      </c>
      <c r="K748" s="357">
        <v>100</v>
      </c>
      <c r="L748" s="357" t="s">
        <v>1077</v>
      </c>
      <c r="M748" s="357" t="s">
        <v>1078</v>
      </c>
      <c r="N748" s="357" t="s">
        <v>5025</v>
      </c>
      <c r="O748" s="358">
        <v>1</v>
      </c>
      <c r="P748" s="357">
        <v>82</v>
      </c>
      <c r="Q748" s="357">
        <v>42131.199999999997</v>
      </c>
      <c r="R748" s="357">
        <v>23219.75</v>
      </c>
      <c r="S748" s="357">
        <f t="shared" si="24"/>
        <v>18911.449999999997</v>
      </c>
      <c r="T748" s="359">
        <f t="shared" si="25"/>
        <v>0.44887043331307913</v>
      </c>
      <c r="U748" s="357"/>
    </row>
    <row r="749" spans="1:21" x14ac:dyDescent="0.25">
      <c r="A749" s="357" t="s">
        <v>483</v>
      </c>
      <c r="B749" s="357" t="s">
        <v>822</v>
      </c>
      <c r="C749" s="357" t="s">
        <v>1233</v>
      </c>
      <c r="D749" s="357" t="s">
        <v>1745</v>
      </c>
      <c r="E749" s="357" t="s">
        <v>5030</v>
      </c>
      <c r="F749" s="357">
        <v>4323215</v>
      </c>
      <c r="G749" s="357" t="s">
        <v>870</v>
      </c>
      <c r="H749" s="357">
        <v>432321506</v>
      </c>
      <c r="I749" s="357" t="s">
        <v>2604</v>
      </c>
      <c r="J749" s="357">
        <v>7834926</v>
      </c>
      <c r="K749" s="357">
        <v>100</v>
      </c>
      <c r="L749" s="357" t="s">
        <v>1077</v>
      </c>
      <c r="M749" s="357" t="s">
        <v>1078</v>
      </c>
      <c r="N749" s="357" t="s">
        <v>5025</v>
      </c>
      <c r="O749" s="358">
        <v>1</v>
      </c>
      <c r="P749" s="357">
        <v>98</v>
      </c>
      <c r="Q749" s="357">
        <v>44650.400000000001</v>
      </c>
      <c r="R749" s="357">
        <v>34741.040000000001</v>
      </c>
      <c r="S749" s="357">
        <f t="shared" si="24"/>
        <v>9909.36</v>
      </c>
      <c r="T749" s="359">
        <f t="shared" si="25"/>
        <v>0.22193216634117499</v>
      </c>
      <c r="U749" s="357"/>
    </row>
    <row r="750" spans="1:21" x14ac:dyDescent="0.25">
      <c r="A750" s="357" t="s">
        <v>483</v>
      </c>
      <c r="B750" s="357" t="s">
        <v>822</v>
      </c>
      <c r="C750" s="357" t="s">
        <v>1233</v>
      </c>
      <c r="D750" s="357" t="s">
        <v>1745</v>
      </c>
      <c r="E750" s="357" t="s">
        <v>5030</v>
      </c>
      <c r="F750" s="357">
        <v>4323215</v>
      </c>
      <c r="G750" s="357" t="s">
        <v>870</v>
      </c>
      <c r="H750" s="357">
        <v>432321506</v>
      </c>
      <c r="I750" s="357" t="s">
        <v>2605</v>
      </c>
      <c r="J750" s="357">
        <v>7834974</v>
      </c>
      <c r="K750" s="357">
        <v>100</v>
      </c>
      <c r="L750" s="357" t="s">
        <v>1077</v>
      </c>
      <c r="M750" s="357" t="s">
        <v>1078</v>
      </c>
      <c r="N750" s="357" t="s">
        <v>5025</v>
      </c>
      <c r="O750" s="358">
        <v>1</v>
      </c>
      <c r="P750" s="357">
        <v>75</v>
      </c>
      <c r="Q750" s="357">
        <v>15685.199999999999</v>
      </c>
      <c r="R750" s="357">
        <v>13983.9</v>
      </c>
      <c r="S750" s="357">
        <f t="shared" si="24"/>
        <v>1701.2999999999993</v>
      </c>
      <c r="T750" s="359">
        <f t="shared" si="25"/>
        <v>0.10846530487338379</v>
      </c>
      <c r="U750" s="357"/>
    </row>
    <row r="751" spans="1:21" x14ac:dyDescent="0.25">
      <c r="A751" s="357" t="s">
        <v>483</v>
      </c>
      <c r="B751" s="357" t="s">
        <v>822</v>
      </c>
      <c r="C751" s="357" t="s">
        <v>1233</v>
      </c>
      <c r="D751" s="357" t="s">
        <v>1745</v>
      </c>
      <c r="E751" s="357" t="s">
        <v>5030</v>
      </c>
      <c r="F751" s="357">
        <v>4323215</v>
      </c>
      <c r="G751" s="357" t="s">
        <v>870</v>
      </c>
      <c r="H751" s="357">
        <v>432321506</v>
      </c>
      <c r="I751" s="357" t="s">
        <v>2606</v>
      </c>
      <c r="J751" s="357">
        <v>7834988</v>
      </c>
      <c r="K751" s="357">
        <v>100</v>
      </c>
      <c r="L751" s="357" t="s">
        <v>1077</v>
      </c>
      <c r="M751" s="357" t="s">
        <v>1078</v>
      </c>
      <c r="N751" s="357" t="s">
        <v>5025</v>
      </c>
      <c r="O751" s="358">
        <v>1</v>
      </c>
      <c r="P751" s="357">
        <v>47</v>
      </c>
      <c r="Q751" s="357">
        <v>15202</v>
      </c>
      <c r="R751" s="357">
        <v>10874.5</v>
      </c>
      <c r="S751" s="357">
        <f t="shared" si="24"/>
        <v>4327.5</v>
      </c>
      <c r="T751" s="359">
        <f t="shared" si="25"/>
        <v>0.28466649125115118</v>
      </c>
      <c r="U751" s="357"/>
    </row>
    <row r="752" spans="1:21" x14ac:dyDescent="0.25">
      <c r="A752" s="357" t="s">
        <v>483</v>
      </c>
      <c r="B752" s="357" t="s">
        <v>822</v>
      </c>
      <c r="C752" s="357" t="s">
        <v>1233</v>
      </c>
      <c r="D752" s="357" t="s">
        <v>1745</v>
      </c>
      <c r="E752" s="357" t="s">
        <v>1484</v>
      </c>
      <c r="F752" s="357">
        <v>4323222</v>
      </c>
      <c r="G752" s="357" t="s">
        <v>1485</v>
      </c>
      <c r="H752" s="357">
        <v>432322203</v>
      </c>
      <c r="I752" s="357" t="s">
        <v>2607</v>
      </c>
      <c r="J752" s="357">
        <v>2615648</v>
      </c>
      <c r="K752" s="357">
        <v>100</v>
      </c>
      <c r="L752" s="357" t="s">
        <v>1077</v>
      </c>
      <c r="M752" s="357" t="s">
        <v>1078</v>
      </c>
      <c r="N752" s="357" t="s">
        <v>5025</v>
      </c>
      <c r="O752" s="358">
        <v>1</v>
      </c>
      <c r="P752" s="357">
        <v>101</v>
      </c>
      <c r="Q752" s="357">
        <v>29222</v>
      </c>
      <c r="R752" s="357">
        <v>21546.18</v>
      </c>
      <c r="S752" s="357">
        <f t="shared" si="24"/>
        <v>7675.82</v>
      </c>
      <c r="T752" s="359">
        <f t="shared" si="25"/>
        <v>0.2626726438984327</v>
      </c>
      <c r="U752" s="357"/>
    </row>
    <row r="753" spans="1:21" x14ac:dyDescent="0.25">
      <c r="A753" s="357" t="s">
        <v>483</v>
      </c>
      <c r="B753" s="357" t="s">
        <v>822</v>
      </c>
      <c r="C753" s="357" t="s">
        <v>1233</v>
      </c>
      <c r="D753" s="357" t="s">
        <v>1745</v>
      </c>
      <c r="E753" s="357" t="s">
        <v>1484</v>
      </c>
      <c r="F753" s="357">
        <v>4323222</v>
      </c>
      <c r="G753" s="357" t="s">
        <v>1485</v>
      </c>
      <c r="H753" s="357">
        <v>432322203</v>
      </c>
      <c r="I753" s="357" t="s">
        <v>2608</v>
      </c>
      <c r="J753" s="357">
        <v>2615652</v>
      </c>
      <c r="K753" s="357">
        <v>100</v>
      </c>
      <c r="L753" s="357" t="s">
        <v>1077</v>
      </c>
      <c r="M753" s="357" t="s">
        <v>1078</v>
      </c>
      <c r="N753" s="357" t="s">
        <v>5025</v>
      </c>
      <c r="O753" s="358">
        <v>1</v>
      </c>
      <c r="P753" s="357">
        <v>151</v>
      </c>
      <c r="Q753" s="357">
        <v>35527.199999999997</v>
      </c>
      <c r="R753" s="357">
        <v>32877.410000000003</v>
      </c>
      <c r="S753" s="357">
        <f t="shared" si="24"/>
        <v>2649.7899999999936</v>
      </c>
      <c r="T753" s="359">
        <f t="shared" si="25"/>
        <v>7.4584825148055395E-2</v>
      </c>
      <c r="U753" s="357"/>
    </row>
    <row r="754" spans="1:21" x14ac:dyDescent="0.25">
      <c r="A754" s="357" t="s">
        <v>483</v>
      </c>
      <c r="B754" s="357" t="s">
        <v>822</v>
      </c>
      <c r="C754" s="357" t="s">
        <v>1233</v>
      </c>
      <c r="D754" s="357" t="s">
        <v>1745</v>
      </c>
      <c r="E754" s="357" t="s">
        <v>1484</v>
      </c>
      <c r="F754" s="357">
        <v>4323222</v>
      </c>
      <c r="G754" s="357" t="s">
        <v>1485</v>
      </c>
      <c r="H754" s="357">
        <v>432322203</v>
      </c>
      <c r="I754" s="357" t="s">
        <v>2609</v>
      </c>
      <c r="J754" s="357">
        <v>2615658</v>
      </c>
      <c r="K754" s="357">
        <v>100</v>
      </c>
      <c r="L754" s="357" t="s">
        <v>1077</v>
      </c>
      <c r="M754" s="357" t="s">
        <v>1078</v>
      </c>
      <c r="N754" s="357" t="s">
        <v>5025</v>
      </c>
      <c r="O754" s="358">
        <v>1</v>
      </c>
      <c r="P754" s="357">
        <v>277</v>
      </c>
      <c r="Q754" s="357">
        <v>80172.800000000003</v>
      </c>
      <c r="R754" s="357">
        <v>64590.770000000004</v>
      </c>
      <c r="S754" s="357">
        <f t="shared" si="24"/>
        <v>15582.029999999999</v>
      </c>
      <c r="T754" s="359">
        <f t="shared" si="25"/>
        <v>0.19435556697533327</v>
      </c>
      <c r="U754" s="357"/>
    </row>
    <row r="755" spans="1:21" x14ac:dyDescent="0.25">
      <c r="A755" s="357" t="s">
        <v>483</v>
      </c>
      <c r="B755" s="357" t="s">
        <v>822</v>
      </c>
      <c r="C755" s="357" t="s">
        <v>1233</v>
      </c>
      <c r="D755" s="357" t="s">
        <v>1745</v>
      </c>
      <c r="E755" s="357" t="s">
        <v>1484</v>
      </c>
      <c r="F755" s="357">
        <v>4323222</v>
      </c>
      <c r="G755" s="357" t="s">
        <v>1485</v>
      </c>
      <c r="H755" s="357">
        <v>432322203</v>
      </c>
      <c r="I755" s="357" t="s">
        <v>2610</v>
      </c>
      <c r="J755" s="357">
        <v>2615680</v>
      </c>
      <c r="K755" s="357">
        <v>100</v>
      </c>
      <c r="L755" s="357" t="s">
        <v>1077</v>
      </c>
      <c r="M755" s="357" t="s">
        <v>1078</v>
      </c>
      <c r="N755" s="357" t="s">
        <v>5025</v>
      </c>
      <c r="O755" s="358">
        <v>1</v>
      </c>
      <c r="P755" s="357">
        <v>256</v>
      </c>
      <c r="Q755" s="357">
        <v>97282.4</v>
      </c>
      <c r="R755" s="357">
        <v>69935.209999999992</v>
      </c>
      <c r="S755" s="357">
        <f t="shared" si="24"/>
        <v>27347.190000000002</v>
      </c>
      <c r="T755" s="359">
        <f t="shared" si="25"/>
        <v>0.28111138294285509</v>
      </c>
      <c r="U755" s="357"/>
    </row>
    <row r="756" spans="1:21" x14ac:dyDescent="0.25">
      <c r="A756" s="357" t="s">
        <v>483</v>
      </c>
      <c r="B756" s="357" t="s">
        <v>822</v>
      </c>
      <c r="C756" s="357" t="s">
        <v>1233</v>
      </c>
      <c r="D756" s="357" t="s">
        <v>1745</v>
      </c>
      <c r="E756" s="357" t="s">
        <v>1484</v>
      </c>
      <c r="F756" s="357">
        <v>4323222</v>
      </c>
      <c r="G756" s="357" t="s">
        <v>1092</v>
      </c>
      <c r="H756" s="357">
        <v>432322202</v>
      </c>
      <c r="I756" s="357" t="s">
        <v>2612</v>
      </c>
      <c r="J756" s="357">
        <v>2615720</v>
      </c>
      <c r="K756" s="357">
        <v>250</v>
      </c>
      <c r="L756" s="357" t="s">
        <v>1077</v>
      </c>
      <c r="M756" s="357" t="s">
        <v>1078</v>
      </c>
      <c r="N756" s="357" t="s">
        <v>5025</v>
      </c>
      <c r="O756" s="358">
        <v>1</v>
      </c>
      <c r="P756" s="357">
        <v>180</v>
      </c>
      <c r="Q756" s="357">
        <v>146696.4</v>
      </c>
      <c r="R756" s="357">
        <v>93289.75</v>
      </c>
      <c r="S756" s="357">
        <f t="shared" si="24"/>
        <v>53406.649999999994</v>
      </c>
      <c r="T756" s="359">
        <f t="shared" si="25"/>
        <v>0.36406244461350107</v>
      </c>
      <c r="U756" s="357"/>
    </row>
    <row r="757" spans="1:21" x14ac:dyDescent="0.25">
      <c r="A757" s="357" t="s">
        <v>483</v>
      </c>
      <c r="B757" s="357" t="s">
        <v>822</v>
      </c>
      <c r="C757" s="357" t="s">
        <v>1233</v>
      </c>
      <c r="D757" s="357" t="s">
        <v>1745</v>
      </c>
      <c r="E757" s="357" t="s">
        <v>1484</v>
      </c>
      <c r="F757" s="357">
        <v>4323222</v>
      </c>
      <c r="G757" s="357" t="s">
        <v>1092</v>
      </c>
      <c r="H757" s="357">
        <v>432322202</v>
      </c>
      <c r="I757" s="357" t="s">
        <v>2613</v>
      </c>
      <c r="J757" s="357">
        <v>2615746</v>
      </c>
      <c r="K757" s="357">
        <v>100</v>
      </c>
      <c r="L757" s="357" t="s">
        <v>1077</v>
      </c>
      <c r="M757" s="357" t="s">
        <v>1078</v>
      </c>
      <c r="N757" s="357" t="s">
        <v>5025</v>
      </c>
      <c r="O757" s="358">
        <v>1</v>
      </c>
      <c r="P757" s="357">
        <v>75</v>
      </c>
      <c r="Q757" s="357">
        <v>39113.600000000006</v>
      </c>
      <c r="R757" s="357">
        <v>22518.03</v>
      </c>
      <c r="S757" s="357">
        <f t="shared" si="24"/>
        <v>16595.570000000007</v>
      </c>
      <c r="T757" s="359">
        <f t="shared" si="25"/>
        <v>0.42429155076495145</v>
      </c>
      <c r="U757" s="357"/>
    </row>
    <row r="758" spans="1:21" x14ac:dyDescent="0.25">
      <c r="A758" s="357" t="s">
        <v>483</v>
      </c>
      <c r="B758" s="357" t="s">
        <v>822</v>
      </c>
      <c r="C758" s="357" t="s">
        <v>1233</v>
      </c>
      <c r="D758" s="357" t="s">
        <v>1745</v>
      </c>
      <c r="E758" s="357" t="s">
        <v>1484</v>
      </c>
      <c r="F758" s="357">
        <v>4323222</v>
      </c>
      <c r="G758" s="357" t="s">
        <v>1092</v>
      </c>
      <c r="H758" s="357">
        <v>432322202</v>
      </c>
      <c r="I758" s="357" t="s">
        <v>2529</v>
      </c>
      <c r="J758" s="357">
        <v>2615770</v>
      </c>
      <c r="K758" s="357">
        <v>100</v>
      </c>
      <c r="L758" s="357" t="s">
        <v>1077</v>
      </c>
      <c r="M758" s="357" t="s">
        <v>1078</v>
      </c>
      <c r="N758" s="357" t="s">
        <v>5025</v>
      </c>
      <c r="O758" s="358">
        <v>1</v>
      </c>
      <c r="P758" s="357">
        <v>81</v>
      </c>
      <c r="Q758" s="357">
        <v>48049.599999999999</v>
      </c>
      <c r="R758" s="357">
        <v>39542.620000000003</v>
      </c>
      <c r="S758" s="357">
        <f t="shared" si="24"/>
        <v>8506.9799999999959</v>
      </c>
      <c r="T758" s="359">
        <f t="shared" si="25"/>
        <v>0.17704580267057365</v>
      </c>
      <c r="U758" s="357"/>
    </row>
    <row r="759" spans="1:21" x14ac:dyDescent="0.25">
      <c r="A759" s="357" t="s">
        <v>483</v>
      </c>
      <c r="B759" s="357" t="s">
        <v>822</v>
      </c>
      <c r="C759" s="357" t="s">
        <v>1233</v>
      </c>
      <c r="D759" s="357" t="s">
        <v>1745</v>
      </c>
      <c r="E759" s="357" t="s">
        <v>1484</v>
      </c>
      <c r="F759" s="357">
        <v>4323222</v>
      </c>
      <c r="G759" s="357" t="s">
        <v>1092</v>
      </c>
      <c r="H759" s="357">
        <v>432322202</v>
      </c>
      <c r="I759" s="357" t="s">
        <v>2614</v>
      </c>
      <c r="J759" s="357">
        <v>2615778</v>
      </c>
      <c r="K759" s="357">
        <v>250</v>
      </c>
      <c r="L759" s="357" t="s">
        <v>1077</v>
      </c>
      <c r="M759" s="357" t="s">
        <v>1078</v>
      </c>
      <c r="N759" s="357" t="s">
        <v>5025</v>
      </c>
      <c r="O759" s="358">
        <v>1</v>
      </c>
      <c r="P759" s="357">
        <v>202</v>
      </c>
      <c r="Q759" s="357">
        <v>179529.60000000001</v>
      </c>
      <c r="R759" s="357">
        <v>143012.34</v>
      </c>
      <c r="S759" s="357">
        <f t="shared" si="24"/>
        <v>36517.260000000009</v>
      </c>
      <c r="T759" s="359">
        <f t="shared" si="25"/>
        <v>0.20340523234051661</v>
      </c>
      <c r="U759" s="357"/>
    </row>
    <row r="760" spans="1:21" x14ac:dyDescent="0.25">
      <c r="A760" s="357" t="s">
        <v>483</v>
      </c>
      <c r="B760" s="357" t="s">
        <v>822</v>
      </c>
      <c r="C760" s="357" t="s">
        <v>1233</v>
      </c>
      <c r="D760" s="357" t="s">
        <v>1745</v>
      </c>
      <c r="E760" s="357" t="s">
        <v>1484</v>
      </c>
      <c r="F760" s="357">
        <v>4323222</v>
      </c>
      <c r="G760" s="357" t="s">
        <v>1092</v>
      </c>
      <c r="H760" s="357">
        <v>432322202</v>
      </c>
      <c r="I760" s="357" t="s">
        <v>2615</v>
      </c>
      <c r="J760" s="357">
        <v>2615796</v>
      </c>
      <c r="K760" s="357">
        <v>100</v>
      </c>
      <c r="L760" s="357" t="s">
        <v>1077</v>
      </c>
      <c r="M760" s="357" t="s">
        <v>1078</v>
      </c>
      <c r="N760" s="357" t="s">
        <v>5025</v>
      </c>
      <c r="O760" s="358">
        <v>1</v>
      </c>
      <c r="P760" s="357">
        <v>267</v>
      </c>
      <c r="Q760" s="357">
        <v>95313.600000000006</v>
      </c>
      <c r="R760" s="357">
        <v>71055.349999999991</v>
      </c>
      <c r="S760" s="357">
        <f t="shared" si="24"/>
        <v>24258.250000000015</v>
      </c>
      <c r="T760" s="359">
        <f t="shared" si="25"/>
        <v>0.25450984959124417</v>
      </c>
      <c r="U760" s="357"/>
    </row>
    <row r="761" spans="1:21" x14ac:dyDescent="0.25">
      <c r="A761" s="357" t="s">
        <v>483</v>
      </c>
      <c r="B761" s="357" t="s">
        <v>822</v>
      </c>
      <c r="C761" s="357" t="s">
        <v>1233</v>
      </c>
      <c r="D761" s="357" t="s">
        <v>1745</v>
      </c>
      <c r="E761" s="357" t="s">
        <v>1484</v>
      </c>
      <c r="F761" s="357">
        <v>4323222</v>
      </c>
      <c r="G761" s="357" t="s">
        <v>1486</v>
      </c>
      <c r="H761" s="357">
        <v>432322205</v>
      </c>
      <c r="I761" s="357" t="s">
        <v>2616</v>
      </c>
      <c r="J761" s="357">
        <v>2615928</v>
      </c>
      <c r="K761" s="357">
        <v>100</v>
      </c>
      <c r="L761" s="357" t="s">
        <v>1077</v>
      </c>
      <c r="M761" s="357" t="s">
        <v>1078</v>
      </c>
      <c r="N761" s="357" t="s">
        <v>5025</v>
      </c>
      <c r="O761" s="358">
        <v>1</v>
      </c>
      <c r="P761" s="357">
        <v>146</v>
      </c>
      <c r="Q761" s="357">
        <v>53048.800000000003</v>
      </c>
      <c r="R761" s="357">
        <v>34940.76</v>
      </c>
      <c r="S761" s="357">
        <f t="shared" si="24"/>
        <v>18108.04</v>
      </c>
      <c r="T761" s="359">
        <f t="shared" si="25"/>
        <v>0.34134683536668126</v>
      </c>
      <c r="U761" s="357"/>
    </row>
    <row r="762" spans="1:21" x14ac:dyDescent="0.25">
      <c r="A762" s="357" t="s">
        <v>483</v>
      </c>
      <c r="B762" s="357" t="s">
        <v>822</v>
      </c>
      <c r="C762" s="357" t="s">
        <v>1233</v>
      </c>
      <c r="D762" s="357" t="s">
        <v>1745</v>
      </c>
      <c r="E762" s="357" t="s">
        <v>1484</v>
      </c>
      <c r="F762" s="357">
        <v>4323222</v>
      </c>
      <c r="G762" s="357" t="s">
        <v>1486</v>
      </c>
      <c r="H762" s="357">
        <v>432322205</v>
      </c>
      <c r="I762" s="357" t="s">
        <v>2617</v>
      </c>
      <c r="J762" s="357">
        <v>2615936</v>
      </c>
      <c r="K762" s="357">
        <v>100</v>
      </c>
      <c r="L762" s="357" t="s">
        <v>1077</v>
      </c>
      <c r="M762" s="357" t="s">
        <v>1078</v>
      </c>
      <c r="N762" s="357" t="s">
        <v>5025</v>
      </c>
      <c r="O762" s="358">
        <v>1</v>
      </c>
      <c r="P762" s="357">
        <v>145</v>
      </c>
      <c r="Q762" s="357">
        <v>56734</v>
      </c>
      <c r="R762" s="357">
        <v>39930.379999999997</v>
      </c>
      <c r="S762" s="357">
        <f t="shared" si="24"/>
        <v>16803.620000000003</v>
      </c>
      <c r="T762" s="359">
        <f t="shared" si="25"/>
        <v>0.2961825360454049</v>
      </c>
      <c r="U762" s="357"/>
    </row>
    <row r="763" spans="1:21" x14ac:dyDescent="0.25">
      <c r="A763" s="357" t="s">
        <v>483</v>
      </c>
      <c r="B763" s="357" t="s">
        <v>822</v>
      </c>
      <c r="C763" s="357" t="s">
        <v>1233</v>
      </c>
      <c r="D763" s="357" t="s">
        <v>1745</v>
      </c>
      <c r="E763" s="357" t="s">
        <v>1484</v>
      </c>
      <c r="F763" s="357">
        <v>4323222</v>
      </c>
      <c r="G763" s="357" t="s">
        <v>1486</v>
      </c>
      <c r="H763" s="357">
        <v>432322205</v>
      </c>
      <c r="I763" s="357" t="s">
        <v>2618</v>
      </c>
      <c r="J763" s="357">
        <v>2615978</v>
      </c>
      <c r="K763" s="357">
        <v>100</v>
      </c>
      <c r="L763" s="357" t="s">
        <v>1077</v>
      </c>
      <c r="M763" s="357" t="s">
        <v>1078</v>
      </c>
      <c r="N763" s="357" t="s">
        <v>5025</v>
      </c>
      <c r="O763" s="358">
        <v>1</v>
      </c>
      <c r="P763" s="357">
        <v>98</v>
      </c>
      <c r="Q763" s="357">
        <v>32815.199999999997</v>
      </c>
      <c r="R763" s="357">
        <v>30823.84</v>
      </c>
      <c r="S763" s="357">
        <f t="shared" si="24"/>
        <v>1991.3599999999969</v>
      </c>
      <c r="T763" s="359">
        <f t="shared" si="25"/>
        <v>6.0684073234354721E-2</v>
      </c>
      <c r="U763" s="357"/>
    </row>
    <row r="764" spans="1:21" x14ac:dyDescent="0.25">
      <c r="A764" s="357" t="s">
        <v>483</v>
      </c>
      <c r="B764" s="357" t="s">
        <v>822</v>
      </c>
      <c r="C764" s="357" t="s">
        <v>1233</v>
      </c>
      <c r="D764" s="357" t="s">
        <v>1745</v>
      </c>
      <c r="E764" s="357" t="s">
        <v>1484</v>
      </c>
      <c r="F764" s="357">
        <v>4323222</v>
      </c>
      <c r="G764" s="357" t="s">
        <v>1486</v>
      </c>
      <c r="H764" s="357">
        <v>432322205</v>
      </c>
      <c r="I764" s="357" t="s">
        <v>2619</v>
      </c>
      <c r="J764" s="357">
        <v>2615982</v>
      </c>
      <c r="K764" s="357">
        <v>100</v>
      </c>
      <c r="L764" s="357" t="s">
        <v>1077</v>
      </c>
      <c r="M764" s="357" t="s">
        <v>1078</v>
      </c>
      <c r="N764" s="357" t="s">
        <v>5025</v>
      </c>
      <c r="O764" s="358">
        <v>1</v>
      </c>
      <c r="P764" s="357">
        <v>138</v>
      </c>
      <c r="Q764" s="357">
        <v>49162</v>
      </c>
      <c r="R764" s="357">
        <v>34340.53</v>
      </c>
      <c r="S764" s="357">
        <f t="shared" si="24"/>
        <v>14821.470000000001</v>
      </c>
      <c r="T764" s="359">
        <f t="shared" si="25"/>
        <v>0.30148224238232785</v>
      </c>
      <c r="U764" s="357"/>
    </row>
    <row r="765" spans="1:21" x14ac:dyDescent="0.25">
      <c r="A765" s="357" t="s">
        <v>483</v>
      </c>
      <c r="B765" s="357" t="s">
        <v>822</v>
      </c>
      <c r="C765" s="357" t="s">
        <v>1233</v>
      </c>
      <c r="D765" s="357" t="s">
        <v>1745</v>
      </c>
      <c r="E765" s="357" t="s">
        <v>1484</v>
      </c>
      <c r="F765" s="357">
        <v>4323222</v>
      </c>
      <c r="G765" s="357" t="s">
        <v>1486</v>
      </c>
      <c r="H765" s="357">
        <v>432322205</v>
      </c>
      <c r="I765" s="357" t="s">
        <v>2613</v>
      </c>
      <c r="J765" s="357">
        <v>2615996</v>
      </c>
      <c r="K765" s="357">
        <v>100</v>
      </c>
      <c r="L765" s="357" t="s">
        <v>1077</v>
      </c>
      <c r="M765" s="357" t="s">
        <v>1078</v>
      </c>
      <c r="N765" s="357" t="s">
        <v>5025</v>
      </c>
      <c r="O765" s="358">
        <v>1</v>
      </c>
      <c r="P765" s="357">
        <v>59</v>
      </c>
      <c r="Q765" s="357">
        <v>20567.2</v>
      </c>
      <c r="R765" s="357">
        <v>18517.57</v>
      </c>
      <c r="S765" s="357">
        <f t="shared" si="24"/>
        <v>2049.630000000001</v>
      </c>
      <c r="T765" s="359">
        <f t="shared" si="25"/>
        <v>9.9655276362363418E-2</v>
      </c>
      <c r="U765" s="357"/>
    </row>
    <row r="766" spans="1:21" x14ac:dyDescent="0.25">
      <c r="A766" s="357" t="s">
        <v>483</v>
      </c>
      <c r="B766" s="357" t="s">
        <v>822</v>
      </c>
      <c r="C766" s="357" t="s">
        <v>1233</v>
      </c>
      <c r="D766" s="357" t="s">
        <v>1745</v>
      </c>
      <c r="E766" s="357" t="s">
        <v>1484</v>
      </c>
      <c r="F766" s="357">
        <v>4323222</v>
      </c>
      <c r="G766" s="357" t="s">
        <v>1091</v>
      </c>
      <c r="H766" s="357">
        <v>432322201</v>
      </c>
      <c r="I766" s="357" t="s">
        <v>2620</v>
      </c>
      <c r="J766" s="357">
        <v>2616118</v>
      </c>
      <c r="K766" s="357">
        <v>100</v>
      </c>
      <c r="L766" s="357" t="s">
        <v>1077</v>
      </c>
      <c r="M766" s="357" t="s">
        <v>1078</v>
      </c>
      <c r="N766" s="357" t="s">
        <v>5025</v>
      </c>
      <c r="O766" s="358">
        <v>1</v>
      </c>
      <c r="P766" s="357">
        <v>124</v>
      </c>
      <c r="Q766" s="357">
        <v>45654.400000000001</v>
      </c>
      <c r="R766" s="357">
        <v>39981.25</v>
      </c>
      <c r="S766" s="357">
        <f t="shared" si="24"/>
        <v>5673.1500000000015</v>
      </c>
      <c r="T766" s="359">
        <f t="shared" si="25"/>
        <v>0.12426294070232007</v>
      </c>
      <c r="U766" s="357"/>
    </row>
    <row r="767" spans="1:21" x14ac:dyDescent="0.25">
      <c r="A767" s="357" t="s">
        <v>483</v>
      </c>
      <c r="B767" s="357" t="s">
        <v>822</v>
      </c>
      <c r="C767" s="357" t="s">
        <v>1233</v>
      </c>
      <c r="D767" s="357" t="s">
        <v>1745</v>
      </c>
      <c r="E767" s="357" t="s">
        <v>1484</v>
      </c>
      <c r="F767" s="357">
        <v>4323222</v>
      </c>
      <c r="G767" s="357" t="s">
        <v>1091</v>
      </c>
      <c r="H767" s="357">
        <v>432322201</v>
      </c>
      <c r="I767" s="357" t="s">
        <v>2621</v>
      </c>
      <c r="J767" s="357">
        <v>2616130</v>
      </c>
      <c r="K767" s="357">
        <v>100</v>
      </c>
      <c r="L767" s="357" t="s">
        <v>1077</v>
      </c>
      <c r="M767" s="357" t="s">
        <v>1078</v>
      </c>
      <c r="N767" s="357" t="s">
        <v>5025</v>
      </c>
      <c r="O767" s="358">
        <v>1</v>
      </c>
      <c r="P767" s="357">
        <v>82</v>
      </c>
      <c r="Q767" s="357">
        <v>21331.599999999999</v>
      </c>
      <c r="R767" s="357">
        <v>19538.78</v>
      </c>
      <c r="S767" s="357">
        <f t="shared" si="24"/>
        <v>1792.8199999999997</v>
      </c>
      <c r="T767" s="359">
        <f t="shared" si="25"/>
        <v>8.4045266177876943E-2</v>
      </c>
      <c r="U767" s="357"/>
    </row>
    <row r="768" spans="1:21" x14ac:dyDescent="0.25">
      <c r="A768" s="357" t="s">
        <v>483</v>
      </c>
      <c r="B768" s="357" t="s">
        <v>822</v>
      </c>
      <c r="C768" s="357" t="s">
        <v>1233</v>
      </c>
      <c r="D768" s="357" t="s">
        <v>1745</v>
      </c>
      <c r="E768" s="357" t="s">
        <v>1484</v>
      </c>
      <c r="F768" s="357">
        <v>4323222</v>
      </c>
      <c r="G768" s="357" t="s">
        <v>1091</v>
      </c>
      <c r="H768" s="357">
        <v>432322201</v>
      </c>
      <c r="I768" s="357" t="s">
        <v>2622</v>
      </c>
      <c r="J768" s="357">
        <v>2616138</v>
      </c>
      <c r="K768" s="357">
        <v>100</v>
      </c>
      <c r="L768" s="357" t="s">
        <v>1077</v>
      </c>
      <c r="M768" s="357" t="s">
        <v>1078</v>
      </c>
      <c r="N768" s="357" t="s">
        <v>5025</v>
      </c>
      <c r="O768" s="358">
        <v>1</v>
      </c>
      <c r="P768" s="357">
        <v>160</v>
      </c>
      <c r="Q768" s="357">
        <v>48162.8</v>
      </c>
      <c r="R768" s="357">
        <v>33873.599999999999</v>
      </c>
      <c r="S768" s="357">
        <f t="shared" si="24"/>
        <v>14289.200000000004</v>
      </c>
      <c r="T768" s="359">
        <f t="shared" si="25"/>
        <v>0.29668540865564302</v>
      </c>
      <c r="U768" s="357"/>
    </row>
    <row r="769" spans="1:21" x14ac:dyDescent="0.25">
      <c r="A769" s="357" t="s">
        <v>483</v>
      </c>
      <c r="B769" s="357" t="s">
        <v>822</v>
      </c>
      <c r="C769" s="357" t="s">
        <v>1233</v>
      </c>
      <c r="D769" s="357" t="s">
        <v>1745</v>
      </c>
      <c r="E769" s="357" t="s">
        <v>1484</v>
      </c>
      <c r="F769" s="357">
        <v>4323222</v>
      </c>
      <c r="G769" s="357" t="s">
        <v>1091</v>
      </c>
      <c r="H769" s="357">
        <v>432322201</v>
      </c>
      <c r="I769" s="357" t="s">
        <v>2623</v>
      </c>
      <c r="J769" s="357">
        <v>2616164</v>
      </c>
      <c r="K769" s="357">
        <v>100</v>
      </c>
      <c r="L769" s="357" t="s">
        <v>1077</v>
      </c>
      <c r="M769" s="357" t="s">
        <v>1078</v>
      </c>
      <c r="N769" s="357" t="s">
        <v>5025</v>
      </c>
      <c r="O769" s="358">
        <v>1</v>
      </c>
      <c r="P769" s="357">
        <v>146</v>
      </c>
      <c r="Q769" s="357">
        <v>42801.599999999999</v>
      </c>
      <c r="R769" s="357">
        <v>36132.130000000005</v>
      </c>
      <c r="S769" s="357">
        <f t="shared" si="24"/>
        <v>6669.4699999999939</v>
      </c>
      <c r="T769" s="359">
        <f t="shared" si="25"/>
        <v>0.15582291316212465</v>
      </c>
      <c r="U769" s="357"/>
    </row>
    <row r="770" spans="1:21" x14ac:dyDescent="0.25">
      <c r="A770" s="357" t="s">
        <v>483</v>
      </c>
      <c r="B770" s="357" t="s">
        <v>822</v>
      </c>
      <c r="C770" s="357" t="s">
        <v>1233</v>
      </c>
      <c r="D770" s="357" t="s">
        <v>1745</v>
      </c>
      <c r="E770" s="357" t="s">
        <v>1484</v>
      </c>
      <c r="F770" s="357">
        <v>4323222</v>
      </c>
      <c r="G770" s="357" t="s">
        <v>1091</v>
      </c>
      <c r="H770" s="357">
        <v>432322201</v>
      </c>
      <c r="I770" s="357" t="s">
        <v>2624</v>
      </c>
      <c r="J770" s="357">
        <v>2616180</v>
      </c>
      <c r="K770" s="357">
        <v>100</v>
      </c>
      <c r="L770" s="357" t="s">
        <v>1077</v>
      </c>
      <c r="M770" s="357" t="s">
        <v>1078</v>
      </c>
      <c r="N770" s="357" t="s">
        <v>5025</v>
      </c>
      <c r="O770" s="358">
        <v>1</v>
      </c>
      <c r="P770" s="357">
        <v>109</v>
      </c>
      <c r="Q770" s="357">
        <v>38073.599999999999</v>
      </c>
      <c r="R770" s="357">
        <v>32931.39</v>
      </c>
      <c r="S770" s="357">
        <f t="shared" si="24"/>
        <v>5142.2099999999991</v>
      </c>
      <c r="T770" s="359">
        <f t="shared" si="25"/>
        <v>0.13505972642460917</v>
      </c>
      <c r="U770" s="357"/>
    </row>
    <row r="771" spans="1:21" x14ac:dyDescent="0.25">
      <c r="A771" s="357" t="s">
        <v>483</v>
      </c>
      <c r="B771" s="357" t="s">
        <v>822</v>
      </c>
      <c r="C771" s="357" t="s">
        <v>1233</v>
      </c>
      <c r="D771" s="357" t="s">
        <v>1745</v>
      </c>
      <c r="E771" s="357" t="s">
        <v>1484</v>
      </c>
      <c r="F771" s="357">
        <v>4323222</v>
      </c>
      <c r="G771" s="357" t="s">
        <v>1091</v>
      </c>
      <c r="H771" s="357">
        <v>432322201</v>
      </c>
      <c r="I771" s="357" t="s">
        <v>2625</v>
      </c>
      <c r="J771" s="357">
        <v>2616186</v>
      </c>
      <c r="K771" s="357">
        <v>100</v>
      </c>
      <c r="L771" s="357" t="s">
        <v>1077</v>
      </c>
      <c r="M771" s="357" t="s">
        <v>1078</v>
      </c>
      <c r="N771" s="357" t="s">
        <v>5025</v>
      </c>
      <c r="O771" s="358">
        <v>1</v>
      </c>
      <c r="P771" s="357">
        <v>144</v>
      </c>
      <c r="Q771" s="357">
        <v>59049.2</v>
      </c>
      <c r="R771" s="357">
        <v>54070.490000000005</v>
      </c>
      <c r="S771" s="357">
        <f t="shared" si="24"/>
        <v>4978.7099999999919</v>
      </c>
      <c r="T771" s="359">
        <f t="shared" si="25"/>
        <v>8.4314605447660465E-2</v>
      </c>
      <c r="U771" s="357"/>
    </row>
    <row r="772" spans="1:21" x14ac:dyDescent="0.25">
      <c r="A772" s="357" t="s">
        <v>483</v>
      </c>
      <c r="B772" s="357" t="s">
        <v>822</v>
      </c>
      <c r="C772" s="357" t="s">
        <v>1233</v>
      </c>
      <c r="D772" s="357" t="s">
        <v>1745</v>
      </c>
      <c r="E772" s="357" t="s">
        <v>1484</v>
      </c>
      <c r="F772" s="357">
        <v>4323222</v>
      </c>
      <c r="G772" s="357" t="s">
        <v>1091</v>
      </c>
      <c r="H772" s="357">
        <v>432322201</v>
      </c>
      <c r="I772" s="357" t="s">
        <v>2626</v>
      </c>
      <c r="J772" s="357">
        <v>2616190</v>
      </c>
      <c r="K772" s="357">
        <v>100</v>
      </c>
      <c r="L772" s="357" t="s">
        <v>1077</v>
      </c>
      <c r="M772" s="357" t="s">
        <v>1078</v>
      </c>
      <c r="N772" s="357" t="s">
        <v>5025</v>
      </c>
      <c r="O772" s="358">
        <v>1</v>
      </c>
      <c r="P772" s="357">
        <v>121</v>
      </c>
      <c r="Q772" s="357">
        <v>30488.799999999999</v>
      </c>
      <c r="R772" s="357">
        <v>24789.46</v>
      </c>
      <c r="S772" s="357">
        <f t="shared" si="24"/>
        <v>5699.34</v>
      </c>
      <c r="T772" s="359">
        <f t="shared" si="25"/>
        <v>0.18693225053134266</v>
      </c>
      <c r="U772" s="357"/>
    </row>
    <row r="773" spans="1:21" x14ac:dyDescent="0.25">
      <c r="A773" s="357" t="s">
        <v>483</v>
      </c>
      <c r="B773" s="357" t="s">
        <v>822</v>
      </c>
      <c r="C773" s="357" t="s">
        <v>1233</v>
      </c>
      <c r="D773" s="357" t="s">
        <v>1745</v>
      </c>
      <c r="E773" s="357" t="s">
        <v>1484</v>
      </c>
      <c r="F773" s="357">
        <v>4323222</v>
      </c>
      <c r="G773" s="357" t="s">
        <v>1091</v>
      </c>
      <c r="H773" s="357">
        <v>432322201</v>
      </c>
      <c r="I773" s="357" t="s">
        <v>2627</v>
      </c>
      <c r="J773" s="357">
        <v>2616192</v>
      </c>
      <c r="K773" s="357">
        <v>100</v>
      </c>
      <c r="L773" s="357" t="s">
        <v>1077</v>
      </c>
      <c r="M773" s="357" t="s">
        <v>1078</v>
      </c>
      <c r="N773" s="357" t="s">
        <v>5025</v>
      </c>
      <c r="O773" s="358">
        <v>1</v>
      </c>
      <c r="P773" s="357">
        <v>49</v>
      </c>
      <c r="Q773" s="357">
        <v>13958</v>
      </c>
      <c r="R773" s="357">
        <v>10796.26</v>
      </c>
      <c r="S773" s="357">
        <f t="shared" si="24"/>
        <v>3161.74</v>
      </c>
      <c r="T773" s="359">
        <f t="shared" si="25"/>
        <v>0.22651812580598937</v>
      </c>
      <c r="U773" s="357"/>
    </row>
    <row r="774" spans="1:21" x14ac:dyDescent="0.25">
      <c r="A774" s="357" t="s">
        <v>483</v>
      </c>
      <c r="B774" s="357" t="s">
        <v>822</v>
      </c>
      <c r="C774" s="357" t="s">
        <v>1233</v>
      </c>
      <c r="D774" s="357" t="s">
        <v>1745</v>
      </c>
      <c r="E774" s="357" t="s">
        <v>1484</v>
      </c>
      <c r="F774" s="357">
        <v>4323222</v>
      </c>
      <c r="G774" s="357" t="s">
        <v>1091</v>
      </c>
      <c r="H774" s="357">
        <v>432322201</v>
      </c>
      <c r="I774" s="357" t="s">
        <v>2628</v>
      </c>
      <c r="J774" s="357">
        <v>2616198</v>
      </c>
      <c r="K774" s="357">
        <v>100</v>
      </c>
      <c r="L774" s="357" t="s">
        <v>1077</v>
      </c>
      <c r="M774" s="357" t="s">
        <v>1078</v>
      </c>
      <c r="N774" s="357" t="s">
        <v>5025</v>
      </c>
      <c r="O774" s="358">
        <v>1</v>
      </c>
      <c r="P774" s="357">
        <v>102</v>
      </c>
      <c r="Q774" s="357">
        <v>25522.400000000001</v>
      </c>
      <c r="R774" s="357">
        <v>23382.880000000001</v>
      </c>
      <c r="S774" s="357">
        <f t="shared" si="24"/>
        <v>2139.5200000000004</v>
      </c>
      <c r="T774" s="359">
        <f t="shared" si="25"/>
        <v>8.3829106980534765E-2</v>
      </c>
      <c r="U774" s="357"/>
    </row>
    <row r="775" spans="1:21" x14ac:dyDescent="0.25">
      <c r="A775" s="357" t="s">
        <v>483</v>
      </c>
      <c r="B775" s="357" t="s">
        <v>822</v>
      </c>
      <c r="C775" s="357" t="s">
        <v>1233</v>
      </c>
      <c r="D775" s="357" t="s">
        <v>1745</v>
      </c>
      <c r="E775" s="357" t="s">
        <v>1484</v>
      </c>
      <c r="F775" s="357">
        <v>4323222</v>
      </c>
      <c r="G775" s="357" t="s">
        <v>1091</v>
      </c>
      <c r="H775" s="357">
        <v>432322201</v>
      </c>
      <c r="I775" s="357" t="s">
        <v>2629</v>
      </c>
      <c r="J775" s="357">
        <v>2616202</v>
      </c>
      <c r="K775" s="357">
        <v>100</v>
      </c>
      <c r="L775" s="357" t="s">
        <v>1077</v>
      </c>
      <c r="M775" s="357" t="s">
        <v>1078</v>
      </c>
      <c r="N775" s="357" t="s">
        <v>5025</v>
      </c>
      <c r="O775" s="358">
        <v>1</v>
      </c>
      <c r="P775" s="357">
        <v>111</v>
      </c>
      <c r="Q775" s="357">
        <v>29047.200000000001</v>
      </c>
      <c r="R775" s="357">
        <v>22768.260000000002</v>
      </c>
      <c r="S775" s="357">
        <f t="shared" si="24"/>
        <v>6278.9399999999987</v>
      </c>
      <c r="T775" s="359">
        <f t="shared" si="25"/>
        <v>0.21616334793026518</v>
      </c>
      <c r="U775" s="357"/>
    </row>
    <row r="776" spans="1:21" x14ac:dyDescent="0.25">
      <c r="A776" s="357" t="s">
        <v>483</v>
      </c>
      <c r="B776" s="357" t="s">
        <v>822</v>
      </c>
      <c r="C776" s="357" t="s">
        <v>1233</v>
      </c>
      <c r="D776" s="357" t="s">
        <v>1745</v>
      </c>
      <c r="E776" s="357" t="s">
        <v>1484</v>
      </c>
      <c r="F776" s="357">
        <v>4323222</v>
      </c>
      <c r="G776" s="357" t="s">
        <v>1091</v>
      </c>
      <c r="H776" s="357">
        <v>432322201</v>
      </c>
      <c r="I776" s="357" t="s">
        <v>2630</v>
      </c>
      <c r="J776" s="357">
        <v>2616204</v>
      </c>
      <c r="K776" s="357">
        <v>100</v>
      </c>
      <c r="L776" s="357" t="s">
        <v>1077</v>
      </c>
      <c r="M776" s="357" t="s">
        <v>1078</v>
      </c>
      <c r="N776" s="357" t="s">
        <v>5025</v>
      </c>
      <c r="O776" s="358">
        <v>1</v>
      </c>
      <c r="P776" s="357">
        <v>153</v>
      </c>
      <c r="Q776" s="357">
        <v>53470.400000000009</v>
      </c>
      <c r="R776" s="357">
        <v>41524.69</v>
      </c>
      <c r="S776" s="357">
        <f t="shared" si="24"/>
        <v>11945.710000000006</v>
      </c>
      <c r="T776" s="359">
        <f t="shared" si="25"/>
        <v>0.22340790418624143</v>
      </c>
      <c r="U776" s="357"/>
    </row>
    <row r="777" spans="1:21" x14ac:dyDescent="0.25">
      <c r="A777" s="357" t="s">
        <v>483</v>
      </c>
      <c r="B777" s="357" t="s">
        <v>822</v>
      </c>
      <c r="C777" s="357" t="s">
        <v>1233</v>
      </c>
      <c r="D777" s="357" t="s">
        <v>1745</v>
      </c>
      <c r="E777" s="357" t="s">
        <v>1484</v>
      </c>
      <c r="F777" s="357">
        <v>4323222</v>
      </c>
      <c r="G777" s="357" t="s">
        <v>1091</v>
      </c>
      <c r="H777" s="357">
        <v>432322201</v>
      </c>
      <c r="I777" s="357" t="s">
        <v>2067</v>
      </c>
      <c r="J777" s="357">
        <v>2616220</v>
      </c>
      <c r="K777" s="357">
        <v>100</v>
      </c>
      <c r="L777" s="357" t="s">
        <v>1077</v>
      </c>
      <c r="M777" s="357" t="s">
        <v>1078</v>
      </c>
      <c r="N777" s="357" t="s">
        <v>5025</v>
      </c>
      <c r="O777" s="358">
        <v>1</v>
      </c>
      <c r="P777" s="357">
        <v>94</v>
      </c>
      <c r="Q777" s="357">
        <v>26082</v>
      </c>
      <c r="R777" s="357">
        <v>21158.21</v>
      </c>
      <c r="S777" s="357">
        <f t="shared" si="24"/>
        <v>4923.7900000000009</v>
      </c>
      <c r="T777" s="359">
        <f t="shared" si="25"/>
        <v>0.18878115175216628</v>
      </c>
      <c r="U777" s="357"/>
    </row>
    <row r="778" spans="1:21" x14ac:dyDescent="0.25">
      <c r="A778" s="357" t="s">
        <v>483</v>
      </c>
      <c r="B778" s="357" t="s">
        <v>822</v>
      </c>
      <c r="C778" s="357" t="s">
        <v>1233</v>
      </c>
      <c r="D778" s="357" t="s">
        <v>1745</v>
      </c>
      <c r="E778" s="357" t="s">
        <v>1484</v>
      </c>
      <c r="F778" s="357">
        <v>4323222</v>
      </c>
      <c r="G778" s="357" t="s">
        <v>1091</v>
      </c>
      <c r="H778" s="357">
        <v>432322201</v>
      </c>
      <c r="I778" s="357" t="s">
        <v>5140</v>
      </c>
      <c r="J778" s="357">
        <v>2616388</v>
      </c>
      <c r="K778" s="357">
        <v>100</v>
      </c>
      <c r="L778" s="357" t="s">
        <v>1077</v>
      </c>
      <c r="M778" s="357" t="s">
        <v>1078</v>
      </c>
      <c r="N778" s="357" t="s">
        <v>5025</v>
      </c>
      <c r="O778" s="358">
        <v>1</v>
      </c>
      <c r="P778" s="357">
        <v>106</v>
      </c>
      <c r="Q778" s="357">
        <v>41509.599999999999</v>
      </c>
      <c r="R778" s="357">
        <v>21731.010000000002</v>
      </c>
      <c r="S778" s="357">
        <f t="shared" si="24"/>
        <v>19778.589999999997</v>
      </c>
      <c r="T778" s="359">
        <f t="shared" si="25"/>
        <v>0.47648230770713274</v>
      </c>
      <c r="U778" s="357"/>
    </row>
    <row r="779" spans="1:21" x14ac:dyDescent="0.25">
      <c r="A779" s="357" t="s">
        <v>483</v>
      </c>
      <c r="B779" s="357" t="s">
        <v>822</v>
      </c>
      <c r="C779" s="357" t="s">
        <v>1233</v>
      </c>
      <c r="D779" s="357" t="s">
        <v>1745</v>
      </c>
      <c r="E779" s="357" t="s">
        <v>1484</v>
      </c>
      <c r="F779" s="357">
        <v>4323222</v>
      </c>
      <c r="G779" s="357" t="s">
        <v>1091</v>
      </c>
      <c r="H779" s="357">
        <v>432322201</v>
      </c>
      <c r="I779" s="357" t="s">
        <v>2631</v>
      </c>
      <c r="J779" s="357">
        <v>2616238</v>
      </c>
      <c r="K779" s="357">
        <v>100</v>
      </c>
      <c r="L779" s="357" t="s">
        <v>1077</v>
      </c>
      <c r="M779" s="357" t="s">
        <v>1078</v>
      </c>
      <c r="N779" s="357" t="s">
        <v>5025</v>
      </c>
      <c r="O779" s="358">
        <v>1</v>
      </c>
      <c r="P779" s="357">
        <v>79</v>
      </c>
      <c r="Q779" s="357">
        <v>27550.400000000001</v>
      </c>
      <c r="R779" s="357">
        <v>23609.879999999997</v>
      </c>
      <c r="S779" s="357">
        <f t="shared" si="24"/>
        <v>3940.5200000000041</v>
      </c>
      <c r="T779" s="359">
        <f t="shared" si="25"/>
        <v>0.14302950229397773</v>
      </c>
      <c r="U779" s="357"/>
    </row>
    <row r="780" spans="1:21" x14ac:dyDescent="0.25">
      <c r="A780" s="357" t="s">
        <v>483</v>
      </c>
      <c r="B780" s="357" t="s">
        <v>822</v>
      </c>
      <c r="C780" s="357" t="s">
        <v>1233</v>
      </c>
      <c r="D780" s="357" t="s">
        <v>1745</v>
      </c>
      <c r="E780" s="357" t="s">
        <v>1484</v>
      </c>
      <c r="F780" s="357">
        <v>4323222</v>
      </c>
      <c r="G780" s="357" t="s">
        <v>1090</v>
      </c>
      <c r="H780" s="357">
        <v>432322204</v>
      </c>
      <c r="I780" s="357" t="s">
        <v>5141</v>
      </c>
      <c r="J780" s="357">
        <v>2616430</v>
      </c>
      <c r="K780" s="357">
        <v>100</v>
      </c>
      <c r="L780" s="357" t="s">
        <v>1077</v>
      </c>
      <c r="M780" s="357" t="s">
        <v>1078</v>
      </c>
      <c r="N780" s="357" t="s">
        <v>5025</v>
      </c>
      <c r="O780" s="358">
        <v>1</v>
      </c>
      <c r="P780" s="357">
        <v>41</v>
      </c>
      <c r="Q780" s="357">
        <v>43796.800000000003</v>
      </c>
      <c r="R780" s="357">
        <v>22343.929999999997</v>
      </c>
      <c r="S780" s="357">
        <f t="shared" si="24"/>
        <v>21452.870000000006</v>
      </c>
      <c r="T780" s="359">
        <f t="shared" si="25"/>
        <v>0.48982733898367015</v>
      </c>
      <c r="U780" s="357"/>
    </row>
    <row r="781" spans="1:21" x14ac:dyDescent="0.25">
      <c r="A781" s="357" t="s">
        <v>483</v>
      </c>
      <c r="B781" s="357" t="s">
        <v>822</v>
      </c>
      <c r="C781" s="357" t="s">
        <v>1233</v>
      </c>
      <c r="D781" s="357" t="s">
        <v>1745</v>
      </c>
      <c r="E781" s="357" t="s">
        <v>1484</v>
      </c>
      <c r="F781" s="357">
        <v>4323222</v>
      </c>
      <c r="G781" s="357" t="s">
        <v>1091</v>
      </c>
      <c r="H781" s="357">
        <v>432322201</v>
      </c>
      <c r="I781" s="357" t="s">
        <v>2632</v>
      </c>
      <c r="J781" s="357">
        <v>2616250</v>
      </c>
      <c r="K781" s="357">
        <v>100</v>
      </c>
      <c r="L781" s="357" t="s">
        <v>1077</v>
      </c>
      <c r="M781" s="357" t="s">
        <v>1078</v>
      </c>
      <c r="N781" s="357" t="s">
        <v>5025</v>
      </c>
      <c r="O781" s="358">
        <v>1</v>
      </c>
      <c r="P781" s="357">
        <v>59</v>
      </c>
      <c r="Q781" s="357">
        <v>11790</v>
      </c>
      <c r="R781" s="357">
        <v>8192.9</v>
      </c>
      <c r="S781" s="357">
        <f t="shared" si="24"/>
        <v>3597.1000000000004</v>
      </c>
      <c r="T781" s="359">
        <f t="shared" si="25"/>
        <v>0.30509754028837999</v>
      </c>
      <c r="U781" s="357"/>
    </row>
    <row r="782" spans="1:21" x14ac:dyDescent="0.25">
      <c r="A782" s="357" t="s">
        <v>483</v>
      </c>
      <c r="B782" s="357" t="s">
        <v>822</v>
      </c>
      <c r="C782" s="357" t="s">
        <v>1233</v>
      </c>
      <c r="D782" s="357" t="s">
        <v>1745</v>
      </c>
      <c r="E782" s="357" t="s">
        <v>1484</v>
      </c>
      <c r="F782" s="357">
        <v>4323222</v>
      </c>
      <c r="G782" s="357" t="s">
        <v>1091</v>
      </c>
      <c r="H782" s="357">
        <v>432322201</v>
      </c>
      <c r="I782" s="357" t="s">
        <v>2633</v>
      </c>
      <c r="J782" s="357">
        <v>2616256</v>
      </c>
      <c r="K782" s="357">
        <v>100</v>
      </c>
      <c r="L782" s="357" t="s">
        <v>1077</v>
      </c>
      <c r="M782" s="357" t="s">
        <v>1078</v>
      </c>
      <c r="N782" s="357" t="s">
        <v>5025</v>
      </c>
      <c r="O782" s="358">
        <v>1</v>
      </c>
      <c r="P782" s="357">
        <v>86</v>
      </c>
      <c r="Q782" s="357">
        <v>29903.200000000001</v>
      </c>
      <c r="R782" s="357">
        <v>19932.579999999998</v>
      </c>
      <c r="S782" s="357">
        <f t="shared" si="24"/>
        <v>9970.6200000000026</v>
      </c>
      <c r="T782" s="359">
        <f t="shared" si="25"/>
        <v>0.33342986703764155</v>
      </c>
      <c r="U782" s="357"/>
    </row>
    <row r="783" spans="1:21" x14ac:dyDescent="0.25">
      <c r="A783" s="357" t="s">
        <v>483</v>
      </c>
      <c r="B783" s="357" t="s">
        <v>822</v>
      </c>
      <c r="C783" s="357" t="s">
        <v>1233</v>
      </c>
      <c r="D783" s="357" t="s">
        <v>1745</v>
      </c>
      <c r="E783" s="357" t="s">
        <v>1484</v>
      </c>
      <c r="F783" s="357">
        <v>4323222</v>
      </c>
      <c r="G783" s="357" t="s">
        <v>1091</v>
      </c>
      <c r="H783" s="357">
        <v>432322201</v>
      </c>
      <c r="I783" s="357" t="s">
        <v>2634</v>
      </c>
      <c r="J783" s="357">
        <v>2616258</v>
      </c>
      <c r="K783" s="357">
        <v>100</v>
      </c>
      <c r="L783" s="357" t="s">
        <v>1077</v>
      </c>
      <c r="M783" s="357" t="s">
        <v>1078</v>
      </c>
      <c r="N783" s="357" t="s">
        <v>5025</v>
      </c>
      <c r="O783" s="358">
        <v>1</v>
      </c>
      <c r="P783" s="357">
        <v>105</v>
      </c>
      <c r="Q783" s="357">
        <v>26587.600000000002</v>
      </c>
      <c r="R783" s="357">
        <v>15918.31</v>
      </c>
      <c r="S783" s="357">
        <f t="shared" si="24"/>
        <v>10669.290000000003</v>
      </c>
      <c r="T783" s="359">
        <f t="shared" si="25"/>
        <v>0.40128819449668274</v>
      </c>
      <c r="U783" s="357"/>
    </row>
    <row r="784" spans="1:21" x14ac:dyDescent="0.25">
      <c r="A784" s="357" t="s">
        <v>483</v>
      </c>
      <c r="B784" s="357" t="s">
        <v>822</v>
      </c>
      <c r="C784" s="357" t="s">
        <v>1233</v>
      </c>
      <c r="D784" s="357" t="s">
        <v>1745</v>
      </c>
      <c r="E784" s="357" t="s">
        <v>1484</v>
      </c>
      <c r="F784" s="357">
        <v>4323222</v>
      </c>
      <c r="G784" s="357" t="s">
        <v>1091</v>
      </c>
      <c r="H784" s="357">
        <v>432322201</v>
      </c>
      <c r="I784" s="357" t="s">
        <v>2635</v>
      </c>
      <c r="J784" s="357">
        <v>2616280</v>
      </c>
      <c r="K784" s="357">
        <v>100</v>
      </c>
      <c r="L784" s="357" t="s">
        <v>1077</v>
      </c>
      <c r="M784" s="357" t="s">
        <v>1078</v>
      </c>
      <c r="N784" s="357" t="s">
        <v>5025</v>
      </c>
      <c r="O784" s="358">
        <v>1</v>
      </c>
      <c r="P784" s="357">
        <v>58</v>
      </c>
      <c r="Q784" s="357">
        <v>15388</v>
      </c>
      <c r="R784" s="357">
        <v>11655.96</v>
      </c>
      <c r="S784" s="357">
        <f t="shared" si="24"/>
        <v>3732.0400000000009</v>
      </c>
      <c r="T784" s="359">
        <f t="shared" si="25"/>
        <v>0.24252924356641545</v>
      </c>
      <c r="U784" s="357"/>
    </row>
    <row r="785" spans="1:21" x14ac:dyDescent="0.25">
      <c r="A785" s="357" t="s">
        <v>483</v>
      </c>
      <c r="B785" s="357" t="s">
        <v>822</v>
      </c>
      <c r="C785" s="357" t="s">
        <v>1233</v>
      </c>
      <c r="D785" s="357" t="s">
        <v>1745</v>
      </c>
      <c r="E785" s="357" t="s">
        <v>1484</v>
      </c>
      <c r="F785" s="357">
        <v>4323222</v>
      </c>
      <c r="G785" s="357" t="s">
        <v>1091</v>
      </c>
      <c r="H785" s="357">
        <v>432322201</v>
      </c>
      <c r="I785" s="357" t="s">
        <v>2636</v>
      </c>
      <c r="J785" s="357">
        <v>2616282</v>
      </c>
      <c r="K785" s="357">
        <v>100</v>
      </c>
      <c r="L785" s="357" t="s">
        <v>1077</v>
      </c>
      <c r="M785" s="357" t="s">
        <v>1078</v>
      </c>
      <c r="N785" s="357" t="s">
        <v>5025</v>
      </c>
      <c r="O785" s="358">
        <v>1</v>
      </c>
      <c r="P785" s="357">
        <v>61</v>
      </c>
      <c r="Q785" s="357">
        <v>12336.8</v>
      </c>
      <c r="R785" s="357">
        <v>10033.83</v>
      </c>
      <c r="S785" s="357">
        <f t="shared" si="24"/>
        <v>2302.9699999999993</v>
      </c>
      <c r="T785" s="359">
        <f t="shared" si="25"/>
        <v>0.18667482653524411</v>
      </c>
      <c r="U785" s="357"/>
    </row>
    <row r="786" spans="1:21" x14ac:dyDescent="0.25">
      <c r="A786" s="357" t="s">
        <v>483</v>
      </c>
      <c r="B786" s="357" t="s">
        <v>822</v>
      </c>
      <c r="C786" s="357" t="s">
        <v>1233</v>
      </c>
      <c r="D786" s="357" t="s">
        <v>1745</v>
      </c>
      <c r="E786" s="357" t="s">
        <v>868</v>
      </c>
      <c r="F786" s="357">
        <v>4323234</v>
      </c>
      <c r="G786" s="357" t="s">
        <v>1355</v>
      </c>
      <c r="H786" s="357">
        <v>432323401</v>
      </c>
      <c r="I786" s="357" t="s">
        <v>5142</v>
      </c>
      <c r="J786" s="357">
        <v>10960778</v>
      </c>
      <c r="K786" s="357">
        <v>63</v>
      </c>
      <c r="L786" s="357" t="s">
        <v>1077</v>
      </c>
      <c r="M786" s="357" t="s">
        <v>1078</v>
      </c>
      <c r="N786" s="357" t="s">
        <v>5025</v>
      </c>
      <c r="O786" s="358">
        <v>1</v>
      </c>
      <c r="P786" s="357">
        <v>60</v>
      </c>
      <c r="Q786" s="357">
        <v>20710</v>
      </c>
      <c r="R786" s="357">
        <v>10946.470000000001</v>
      </c>
      <c r="S786" s="357">
        <f t="shared" si="24"/>
        <v>9763.5299999999988</v>
      </c>
      <c r="T786" s="359">
        <f t="shared" si="25"/>
        <v>0.47144036697247699</v>
      </c>
      <c r="U786" s="357"/>
    </row>
    <row r="787" spans="1:21" x14ac:dyDescent="0.25">
      <c r="A787" s="357" t="s">
        <v>483</v>
      </c>
      <c r="B787" s="357" t="s">
        <v>822</v>
      </c>
      <c r="C787" s="357" t="s">
        <v>1233</v>
      </c>
      <c r="D787" s="357" t="s">
        <v>1745</v>
      </c>
      <c r="E787" s="357" t="s">
        <v>1484</v>
      </c>
      <c r="F787" s="357">
        <v>4323222</v>
      </c>
      <c r="G787" s="357" t="s">
        <v>1091</v>
      </c>
      <c r="H787" s="357">
        <v>432322201</v>
      </c>
      <c r="I787" s="357" t="s">
        <v>2637</v>
      </c>
      <c r="J787" s="357">
        <v>2616292</v>
      </c>
      <c r="K787" s="357">
        <v>100</v>
      </c>
      <c r="L787" s="357" t="s">
        <v>1077</v>
      </c>
      <c r="M787" s="357" t="s">
        <v>1078</v>
      </c>
      <c r="N787" s="357" t="s">
        <v>5025</v>
      </c>
      <c r="O787" s="358">
        <v>1</v>
      </c>
      <c r="P787" s="357">
        <v>173</v>
      </c>
      <c r="Q787" s="357">
        <v>48652.800000000003</v>
      </c>
      <c r="R787" s="357">
        <v>41187.660000000003</v>
      </c>
      <c r="S787" s="357">
        <f t="shared" si="24"/>
        <v>7465.1399999999994</v>
      </c>
      <c r="T787" s="359">
        <f t="shared" si="25"/>
        <v>0.15343700670876084</v>
      </c>
      <c r="U787" s="357"/>
    </row>
    <row r="788" spans="1:21" x14ac:dyDescent="0.25">
      <c r="A788" s="357" t="s">
        <v>483</v>
      </c>
      <c r="B788" s="357" t="s">
        <v>822</v>
      </c>
      <c r="C788" s="357" t="s">
        <v>1233</v>
      </c>
      <c r="D788" s="357" t="s">
        <v>1745</v>
      </c>
      <c r="E788" s="357" t="s">
        <v>868</v>
      </c>
      <c r="F788" s="357">
        <v>4323234</v>
      </c>
      <c r="G788" s="357" t="s">
        <v>1355</v>
      </c>
      <c r="H788" s="357">
        <v>432323401</v>
      </c>
      <c r="I788" s="357" t="s">
        <v>5143</v>
      </c>
      <c r="J788" s="357">
        <v>10960806</v>
      </c>
      <c r="K788" s="357">
        <v>100</v>
      </c>
      <c r="L788" s="357" t="s">
        <v>1077</v>
      </c>
      <c r="M788" s="357" t="s">
        <v>1078</v>
      </c>
      <c r="N788" s="357" t="s">
        <v>5025</v>
      </c>
      <c r="O788" s="358">
        <v>1</v>
      </c>
      <c r="P788" s="357">
        <v>38</v>
      </c>
      <c r="Q788" s="357">
        <v>23154.799999999999</v>
      </c>
      <c r="R788" s="357">
        <v>11972.57</v>
      </c>
      <c r="S788" s="357">
        <f t="shared" si="24"/>
        <v>11182.23</v>
      </c>
      <c r="T788" s="359">
        <f t="shared" si="25"/>
        <v>0.48293356021213746</v>
      </c>
      <c r="U788" s="357"/>
    </row>
    <row r="789" spans="1:21" x14ac:dyDescent="0.25">
      <c r="A789" s="357" t="s">
        <v>483</v>
      </c>
      <c r="B789" s="357" t="s">
        <v>822</v>
      </c>
      <c r="C789" s="357" t="s">
        <v>1233</v>
      </c>
      <c r="D789" s="357" t="s">
        <v>1745</v>
      </c>
      <c r="E789" s="357" t="s">
        <v>1484</v>
      </c>
      <c r="F789" s="357">
        <v>4323222</v>
      </c>
      <c r="G789" s="357" t="s">
        <v>1091</v>
      </c>
      <c r="H789" s="357">
        <v>432322201</v>
      </c>
      <c r="I789" s="357" t="s">
        <v>2638</v>
      </c>
      <c r="J789" s="357">
        <v>2616306</v>
      </c>
      <c r="K789" s="357">
        <v>100</v>
      </c>
      <c r="L789" s="357" t="s">
        <v>1077</v>
      </c>
      <c r="M789" s="357" t="s">
        <v>1078</v>
      </c>
      <c r="N789" s="357" t="s">
        <v>5025</v>
      </c>
      <c r="O789" s="358">
        <v>1</v>
      </c>
      <c r="P789" s="357">
        <v>57</v>
      </c>
      <c r="Q789" s="357">
        <v>15730.8</v>
      </c>
      <c r="R789" s="357">
        <v>9430.74</v>
      </c>
      <c r="S789" s="357">
        <f t="shared" si="24"/>
        <v>6300.0599999999995</v>
      </c>
      <c r="T789" s="359">
        <f t="shared" si="25"/>
        <v>0.40049202837745057</v>
      </c>
      <c r="U789" s="357"/>
    </row>
    <row r="790" spans="1:21" x14ac:dyDescent="0.25">
      <c r="A790" s="357" t="s">
        <v>483</v>
      </c>
      <c r="B790" s="357" t="s">
        <v>822</v>
      </c>
      <c r="C790" s="357" t="s">
        <v>1233</v>
      </c>
      <c r="D790" s="357" t="s">
        <v>1745</v>
      </c>
      <c r="E790" s="357" t="s">
        <v>1484</v>
      </c>
      <c r="F790" s="357">
        <v>4323222</v>
      </c>
      <c r="G790" s="357" t="s">
        <v>1091</v>
      </c>
      <c r="H790" s="357">
        <v>432322201</v>
      </c>
      <c r="I790" s="357" t="s">
        <v>2639</v>
      </c>
      <c r="J790" s="357">
        <v>2616314</v>
      </c>
      <c r="K790" s="357">
        <v>100</v>
      </c>
      <c r="L790" s="357" t="s">
        <v>1077</v>
      </c>
      <c r="M790" s="357" t="s">
        <v>1078</v>
      </c>
      <c r="N790" s="357" t="s">
        <v>5025</v>
      </c>
      <c r="O790" s="358">
        <v>1</v>
      </c>
      <c r="P790" s="357">
        <v>153</v>
      </c>
      <c r="Q790" s="357">
        <v>49394.400000000001</v>
      </c>
      <c r="R790" s="357">
        <v>36930.100000000006</v>
      </c>
      <c r="S790" s="357">
        <f t="shared" si="24"/>
        <v>12464.299999999996</v>
      </c>
      <c r="T790" s="359">
        <f t="shared" si="25"/>
        <v>0.25234237079506977</v>
      </c>
      <c r="U790" s="357"/>
    </row>
    <row r="791" spans="1:21" x14ac:dyDescent="0.25">
      <c r="A791" s="357" t="s">
        <v>483</v>
      </c>
      <c r="B791" s="357" t="s">
        <v>822</v>
      </c>
      <c r="C791" s="357" t="s">
        <v>1233</v>
      </c>
      <c r="D791" s="357" t="s">
        <v>1745</v>
      </c>
      <c r="E791" s="357" t="s">
        <v>1484</v>
      </c>
      <c r="F791" s="357">
        <v>4323222</v>
      </c>
      <c r="G791" s="357" t="s">
        <v>1091</v>
      </c>
      <c r="H791" s="357">
        <v>432322201</v>
      </c>
      <c r="I791" s="357" t="s">
        <v>2640</v>
      </c>
      <c r="J791" s="357">
        <v>2616320</v>
      </c>
      <c r="K791" s="357">
        <v>100</v>
      </c>
      <c r="L791" s="357" t="s">
        <v>1077</v>
      </c>
      <c r="M791" s="357" t="s">
        <v>1078</v>
      </c>
      <c r="N791" s="357" t="s">
        <v>5025</v>
      </c>
      <c r="O791" s="358">
        <v>1</v>
      </c>
      <c r="P791" s="357">
        <v>179</v>
      </c>
      <c r="Q791" s="357">
        <v>46745.2</v>
      </c>
      <c r="R791" s="357">
        <v>37347.839999999997</v>
      </c>
      <c r="S791" s="357">
        <f t="shared" si="24"/>
        <v>9397.36</v>
      </c>
      <c r="T791" s="359">
        <f t="shared" si="25"/>
        <v>0.201033689020477</v>
      </c>
      <c r="U791" s="357"/>
    </row>
    <row r="792" spans="1:21" x14ac:dyDescent="0.25">
      <c r="A792" s="357" t="s">
        <v>483</v>
      </c>
      <c r="B792" s="357" t="s">
        <v>822</v>
      </c>
      <c r="C792" s="357" t="s">
        <v>1233</v>
      </c>
      <c r="D792" s="357" t="s">
        <v>1745</v>
      </c>
      <c r="E792" s="357" t="s">
        <v>868</v>
      </c>
      <c r="F792" s="357">
        <v>4323234</v>
      </c>
      <c r="G792" s="357" t="s">
        <v>1355</v>
      </c>
      <c r="H792" s="357">
        <v>432323401</v>
      </c>
      <c r="I792" s="357" t="s">
        <v>5144</v>
      </c>
      <c r="J792" s="357">
        <v>10960856</v>
      </c>
      <c r="K792" s="357">
        <v>100</v>
      </c>
      <c r="L792" s="357" t="s">
        <v>1077</v>
      </c>
      <c r="M792" s="357" t="s">
        <v>1078</v>
      </c>
      <c r="N792" s="357" t="s">
        <v>5025</v>
      </c>
      <c r="O792" s="358">
        <v>1</v>
      </c>
      <c r="P792" s="357">
        <v>164</v>
      </c>
      <c r="Q792" s="357">
        <v>85439.6</v>
      </c>
      <c r="R792" s="357">
        <v>46113.88</v>
      </c>
      <c r="S792" s="357">
        <f t="shared" si="24"/>
        <v>39325.720000000008</v>
      </c>
      <c r="T792" s="359">
        <f t="shared" si="25"/>
        <v>0.46027509492085644</v>
      </c>
      <c r="U792" s="357"/>
    </row>
    <row r="793" spans="1:21" x14ac:dyDescent="0.25">
      <c r="A793" s="357" t="s">
        <v>483</v>
      </c>
      <c r="B793" s="357" t="s">
        <v>822</v>
      </c>
      <c r="C793" s="357" t="s">
        <v>1233</v>
      </c>
      <c r="D793" s="357" t="s">
        <v>1745</v>
      </c>
      <c r="E793" s="357" t="s">
        <v>1484</v>
      </c>
      <c r="F793" s="357">
        <v>4323222</v>
      </c>
      <c r="G793" s="357" t="s">
        <v>1091</v>
      </c>
      <c r="H793" s="357">
        <v>432322201</v>
      </c>
      <c r="I793" s="357" t="s">
        <v>2641</v>
      </c>
      <c r="J793" s="357">
        <v>2616342</v>
      </c>
      <c r="K793" s="357">
        <v>100</v>
      </c>
      <c r="L793" s="357" t="s">
        <v>1077</v>
      </c>
      <c r="M793" s="357" t="s">
        <v>1078</v>
      </c>
      <c r="N793" s="357" t="s">
        <v>5025</v>
      </c>
      <c r="O793" s="358">
        <v>1</v>
      </c>
      <c r="P793" s="357">
        <v>29</v>
      </c>
      <c r="Q793" s="357">
        <v>15307.599999999999</v>
      </c>
      <c r="R793" s="357">
        <v>12620.029999999999</v>
      </c>
      <c r="S793" s="357">
        <f t="shared" si="24"/>
        <v>2687.5699999999997</v>
      </c>
      <c r="T793" s="359">
        <f t="shared" si="25"/>
        <v>0.17557095821683347</v>
      </c>
      <c r="U793" s="357"/>
    </row>
    <row r="794" spans="1:21" x14ac:dyDescent="0.25">
      <c r="A794" s="357" t="s">
        <v>483</v>
      </c>
      <c r="B794" s="357" t="s">
        <v>822</v>
      </c>
      <c r="C794" s="357" t="s">
        <v>1233</v>
      </c>
      <c r="D794" s="357" t="s">
        <v>1745</v>
      </c>
      <c r="E794" s="357" t="s">
        <v>1484</v>
      </c>
      <c r="F794" s="357">
        <v>4323222</v>
      </c>
      <c r="G794" s="357" t="s">
        <v>1091</v>
      </c>
      <c r="H794" s="357">
        <v>432322201</v>
      </c>
      <c r="I794" s="357" t="s">
        <v>2642</v>
      </c>
      <c r="J794" s="357">
        <v>2616356</v>
      </c>
      <c r="K794" s="357">
        <v>100</v>
      </c>
      <c r="L794" s="357" t="s">
        <v>1077</v>
      </c>
      <c r="M794" s="357" t="s">
        <v>1078</v>
      </c>
      <c r="N794" s="357" t="s">
        <v>5025</v>
      </c>
      <c r="O794" s="358">
        <v>1</v>
      </c>
      <c r="P794" s="357">
        <v>110</v>
      </c>
      <c r="Q794" s="357">
        <v>33248.400000000001</v>
      </c>
      <c r="R794" s="357">
        <v>24368.35</v>
      </c>
      <c r="S794" s="357">
        <f t="shared" ref="S794:S857" si="26">Q794-R794</f>
        <v>8880.0500000000029</v>
      </c>
      <c r="T794" s="359">
        <f t="shared" ref="T794:T857" si="27">S794/Q794</f>
        <v>0.2670820249996993</v>
      </c>
      <c r="U794" s="357"/>
    </row>
    <row r="795" spans="1:21" x14ac:dyDescent="0.25">
      <c r="A795" s="357" t="s">
        <v>483</v>
      </c>
      <c r="B795" s="357" t="s">
        <v>822</v>
      </c>
      <c r="C795" s="357" t="s">
        <v>1233</v>
      </c>
      <c r="D795" s="357" t="s">
        <v>1745</v>
      </c>
      <c r="E795" s="357" t="s">
        <v>868</v>
      </c>
      <c r="F795" s="357">
        <v>4323234</v>
      </c>
      <c r="G795" s="357" t="s">
        <v>1355</v>
      </c>
      <c r="H795" s="357">
        <v>432323401</v>
      </c>
      <c r="I795" s="357" t="s">
        <v>5145</v>
      </c>
      <c r="J795" s="357">
        <v>10961020</v>
      </c>
      <c r="K795" s="357">
        <v>100</v>
      </c>
      <c r="L795" s="357" t="s">
        <v>1077</v>
      </c>
      <c r="M795" s="357" t="s">
        <v>1078</v>
      </c>
      <c r="N795" s="357" t="s">
        <v>5025</v>
      </c>
      <c r="O795" s="358">
        <v>1</v>
      </c>
      <c r="P795" s="357">
        <v>11</v>
      </c>
      <c r="Q795" s="357">
        <v>5621.5999999999995</v>
      </c>
      <c r="R795" s="357">
        <v>2933.05</v>
      </c>
      <c r="S795" s="357">
        <f t="shared" si="26"/>
        <v>2688.5499999999993</v>
      </c>
      <c r="T795" s="359">
        <f t="shared" si="27"/>
        <v>0.47825352212893119</v>
      </c>
      <c r="U795" s="357"/>
    </row>
    <row r="796" spans="1:21" x14ac:dyDescent="0.25">
      <c r="A796" s="357" t="s">
        <v>483</v>
      </c>
      <c r="B796" s="357" t="s">
        <v>822</v>
      </c>
      <c r="C796" s="357" t="s">
        <v>1233</v>
      </c>
      <c r="D796" s="357" t="s">
        <v>1745</v>
      </c>
      <c r="E796" s="357" t="s">
        <v>1484</v>
      </c>
      <c r="F796" s="357">
        <v>4323222</v>
      </c>
      <c r="G796" s="357" t="s">
        <v>1091</v>
      </c>
      <c r="H796" s="357">
        <v>432322201</v>
      </c>
      <c r="I796" s="357" t="s">
        <v>2643</v>
      </c>
      <c r="J796" s="357">
        <v>2616360</v>
      </c>
      <c r="K796" s="357">
        <v>100</v>
      </c>
      <c r="L796" s="357" t="s">
        <v>1077</v>
      </c>
      <c r="M796" s="357" t="s">
        <v>1078</v>
      </c>
      <c r="N796" s="357" t="s">
        <v>5025</v>
      </c>
      <c r="O796" s="358">
        <v>1</v>
      </c>
      <c r="P796" s="357">
        <v>64</v>
      </c>
      <c r="Q796" s="357">
        <v>21844.799999999999</v>
      </c>
      <c r="R796" s="357">
        <v>15862.83</v>
      </c>
      <c r="S796" s="357">
        <f t="shared" si="26"/>
        <v>5981.9699999999993</v>
      </c>
      <c r="T796" s="359">
        <f t="shared" si="27"/>
        <v>0.27383954076027245</v>
      </c>
      <c r="U796" s="357"/>
    </row>
    <row r="797" spans="1:21" x14ac:dyDescent="0.25">
      <c r="A797" s="357" t="s">
        <v>483</v>
      </c>
      <c r="B797" s="357" t="s">
        <v>822</v>
      </c>
      <c r="C797" s="357" t="s">
        <v>1233</v>
      </c>
      <c r="D797" s="357" t="s">
        <v>1745</v>
      </c>
      <c r="E797" s="357" t="s">
        <v>1484</v>
      </c>
      <c r="F797" s="357">
        <v>4323222</v>
      </c>
      <c r="G797" s="357" t="s">
        <v>1091</v>
      </c>
      <c r="H797" s="357">
        <v>432322201</v>
      </c>
      <c r="I797" s="357" t="s">
        <v>2644</v>
      </c>
      <c r="J797" s="357">
        <v>2616362</v>
      </c>
      <c r="K797" s="357">
        <v>100</v>
      </c>
      <c r="L797" s="357" t="s">
        <v>1077</v>
      </c>
      <c r="M797" s="357" t="s">
        <v>1078</v>
      </c>
      <c r="N797" s="357" t="s">
        <v>5025</v>
      </c>
      <c r="O797" s="358">
        <v>1</v>
      </c>
      <c r="P797" s="357">
        <v>62</v>
      </c>
      <c r="Q797" s="357">
        <v>22821.200000000001</v>
      </c>
      <c r="R797" s="357">
        <v>18030.62</v>
      </c>
      <c r="S797" s="357">
        <f t="shared" si="26"/>
        <v>4790.5800000000017</v>
      </c>
      <c r="T797" s="359">
        <f t="shared" si="27"/>
        <v>0.20991797100941237</v>
      </c>
      <c r="U797" s="357"/>
    </row>
    <row r="798" spans="1:21" x14ac:dyDescent="0.25">
      <c r="A798" s="357" t="s">
        <v>483</v>
      </c>
      <c r="B798" s="357" t="s">
        <v>822</v>
      </c>
      <c r="C798" s="357" t="s">
        <v>1233</v>
      </c>
      <c r="D798" s="357" t="s">
        <v>1745</v>
      </c>
      <c r="E798" s="357" t="s">
        <v>1484</v>
      </c>
      <c r="F798" s="357">
        <v>4323222</v>
      </c>
      <c r="G798" s="357" t="s">
        <v>1091</v>
      </c>
      <c r="H798" s="357">
        <v>432322201</v>
      </c>
      <c r="I798" s="357" t="s">
        <v>2645</v>
      </c>
      <c r="J798" s="357">
        <v>2616374</v>
      </c>
      <c r="K798" s="357">
        <v>100</v>
      </c>
      <c r="L798" s="357" t="s">
        <v>1077</v>
      </c>
      <c r="M798" s="357" t="s">
        <v>1078</v>
      </c>
      <c r="N798" s="357" t="s">
        <v>5025</v>
      </c>
      <c r="O798" s="358">
        <v>1</v>
      </c>
      <c r="P798" s="357">
        <v>134</v>
      </c>
      <c r="Q798" s="357">
        <v>43638.8</v>
      </c>
      <c r="R798" s="357">
        <v>38989.740000000005</v>
      </c>
      <c r="S798" s="357">
        <f t="shared" si="26"/>
        <v>4649.0599999999977</v>
      </c>
      <c r="T798" s="359">
        <f t="shared" si="27"/>
        <v>0.10653501012860109</v>
      </c>
      <c r="U798" s="357"/>
    </row>
    <row r="799" spans="1:21" x14ac:dyDescent="0.25">
      <c r="A799" s="357" t="s">
        <v>483</v>
      </c>
      <c r="B799" s="357" t="s">
        <v>822</v>
      </c>
      <c r="C799" s="357" t="s">
        <v>1233</v>
      </c>
      <c r="D799" s="357" t="s">
        <v>1745</v>
      </c>
      <c r="E799" s="357" t="s">
        <v>868</v>
      </c>
      <c r="F799" s="357">
        <v>4323234</v>
      </c>
      <c r="G799" s="357" t="s">
        <v>1355</v>
      </c>
      <c r="H799" s="357">
        <v>432323401</v>
      </c>
      <c r="I799" s="357" t="s">
        <v>5146</v>
      </c>
      <c r="J799" s="357">
        <v>10961126</v>
      </c>
      <c r="K799" s="357">
        <v>100</v>
      </c>
      <c r="L799" s="357" t="s">
        <v>1077</v>
      </c>
      <c r="M799" s="357" t="s">
        <v>1078</v>
      </c>
      <c r="N799" s="357" t="s">
        <v>5025</v>
      </c>
      <c r="O799" s="358">
        <v>1</v>
      </c>
      <c r="P799" s="357">
        <v>59</v>
      </c>
      <c r="Q799" s="357">
        <v>36426.800000000003</v>
      </c>
      <c r="R799" s="357">
        <v>19813.060000000001</v>
      </c>
      <c r="S799" s="357">
        <f t="shared" si="26"/>
        <v>16613.740000000002</v>
      </c>
      <c r="T799" s="359">
        <f t="shared" si="27"/>
        <v>0.45608562926197194</v>
      </c>
      <c r="U799" s="357"/>
    </row>
    <row r="800" spans="1:21" x14ac:dyDescent="0.25">
      <c r="A800" s="357" t="s">
        <v>483</v>
      </c>
      <c r="B800" s="357" t="s">
        <v>822</v>
      </c>
      <c r="C800" s="357" t="s">
        <v>1233</v>
      </c>
      <c r="D800" s="357" t="s">
        <v>1745</v>
      </c>
      <c r="E800" s="357" t="s">
        <v>1484</v>
      </c>
      <c r="F800" s="357">
        <v>4323222</v>
      </c>
      <c r="G800" s="357" t="s">
        <v>1091</v>
      </c>
      <c r="H800" s="357">
        <v>432322201</v>
      </c>
      <c r="I800" s="357" t="s">
        <v>2646</v>
      </c>
      <c r="J800" s="357">
        <v>2616378</v>
      </c>
      <c r="K800" s="357">
        <v>100</v>
      </c>
      <c r="L800" s="357" t="s">
        <v>1077</v>
      </c>
      <c r="M800" s="357" t="s">
        <v>1078</v>
      </c>
      <c r="N800" s="357" t="s">
        <v>5025</v>
      </c>
      <c r="O800" s="358">
        <v>1</v>
      </c>
      <c r="P800" s="357">
        <v>42</v>
      </c>
      <c r="Q800" s="357">
        <v>13291.2</v>
      </c>
      <c r="R800" s="357">
        <v>10224.9</v>
      </c>
      <c r="S800" s="357">
        <f t="shared" si="26"/>
        <v>3066.3000000000011</v>
      </c>
      <c r="T800" s="359">
        <f t="shared" si="27"/>
        <v>0.23070151679306616</v>
      </c>
      <c r="U800" s="357"/>
    </row>
    <row r="801" spans="1:21" x14ac:dyDescent="0.25">
      <c r="A801" s="357" t="s">
        <v>483</v>
      </c>
      <c r="B801" s="357" t="s">
        <v>822</v>
      </c>
      <c r="C801" s="357" t="s">
        <v>1233</v>
      </c>
      <c r="D801" s="357" t="s">
        <v>1745</v>
      </c>
      <c r="E801" s="357" t="s">
        <v>1484</v>
      </c>
      <c r="F801" s="357">
        <v>4323222</v>
      </c>
      <c r="G801" s="357" t="s">
        <v>1091</v>
      </c>
      <c r="H801" s="357">
        <v>432322201</v>
      </c>
      <c r="I801" s="357" t="s">
        <v>2647</v>
      </c>
      <c r="J801" s="357">
        <v>2616380</v>
      </c>
      <c r="K801" s="357">
        <v>100</v>
      </c>
      <c r="L801" s="357" t="s">
        <v>1077</v>
      </c>
      <c r="M801" s="357" t="s">
        <v>1078</v>
      </c>
      <c r="N801" s="357" t="s">
        <v>5025</v>
      </c>
      <c r="O801" s="358">
        <v>1</v>
      </c>
      <c r="P801" s="357">
        <v>60</v>
      </c>
      <c r="Q801" s="357">
        <v>13990</v>
      </c>
      <c r="R801" s="357">
        <v>10892.91</v>
      </c>
      <c r="S801" s="357">
        <f t="shared" si="26"/>
        <v>3097.09</v>
      </c>
      <c r="T801" s="359">
        <f t="shared" si="27"/>
        <v>0.22137884203002145</v>
      </c>
      <c r="U801" s="357"/>
    </row>
    <row r="802" spans="1:21" x14ac:dyDescent="0.25">
      <c r="A802" s="357" t="s">
        <v>483</v>
      </c>
      <c r="B802" s="357" t="s">
        <v>822</v>
      </c>
      <c r="C802" s="357" t="s">
        <v>1233</v>
      </c>
      <c r="D802" s="357" t="s">
        <v>1745</v>
      </c>
      <c r="E802" s="357" t="s">
        <v>1484</v>
      </c>
      <c r="F802" s="357">
        <v>4323222</v>
      </c>
      <c r="G802" s="357" t="s">
        <v>1091</v>
      </c>
      <c r="H802" s="357">
        <v>432322201</v>
      </c>
      <c r="I802" s="357" t="s">
        <v>2648</v>
      </c>
      <c r="J802" s="357">
        <v>2616386</v>
      </c>
      <c r="K802" s="357">
        <v>100</v>
      </c>
      <c r="L802" s="357" t="s">
        <v>1077</v>
      </c>
      <c r="M802" s="357" t="s">
        <v>1078</v>
      </c>
      <c r="N802" s="357" t="s">
        <v>5025</v>
      </c>
      <c r="O802" s="358">
        <v>1</v>
      </c>
      <c r="P802" s="357">
        <v>140</v>
      </c>
      <c r="Q802" s="357">
        <v>37534.799999999996</v>
      </c>
      <c r="R802" s="357">
        <v>27019.399999999998</v>
      </c>
      <c r="S802" s="357">
        <f t="shared" si="26"/>
        <v>10515.399999999998</v>
      </c>
      <c r="T802" s="359">
        <f t="shared" si="27"/>
        <v>0.28015068682928906</v>
      </c>
      <c r="U802" s="357"/>
    </row>
    <row r="803" spans="1:21" x14ac:dyDescent="0.25">
      <c r="A803" s="357" t="s">
        <v>483</v>
      </c>
      <c r="B803" s="357" t="s">
        <v>822</v>
      </c>
      <c r="C803" s="357" t="s">
        <v>1233</v>
      </c>
      <c r="D803" s="357" t="s">
        <v>1745</v>
      </c>
      <c r="E803" s="357" t="s">
        <v>1484</v>
      </c>
      <c r="F803" s="357">
        <v>4323222</v>
      </c>
      <c r="G803" s="357" t="s">
        <v>1091</v>
      </c>
      <c r="H803" s="357">
        <v>432322201</v>
      </c>
      <c r="I803" s="357" t="s">
        <v>2649</v>
      </c>
      <c r="J803" s="357">
        <v>2616394</v>
      </c>
      <c r="K803" s="357">
        <v>100</v>
      </c>
      <c r="L803" s="357" t="s">
        <v>1077</v>
      </c>
      <c r="M803" s="357" t="s">
        <v>1078</v>
      </c>
      <c r="N803" s="357" t="s">
        <v>5025</v>
      </c>
      <c r="O803" s="358">
        <v>1</v>
      </c>
      <c r="P803" s="357">
        <v>64</v>
      </c>
      <c r="Q803" s="357">
        <v>20095.2</v>
      </c>
      <c r="R803" s="357">
        <v>12422.61</v>
      </c>
      <c r="S803" s="357">
        <f t="shared" si="26"/>
        <v>7672.59</v>
      </c>
      <c r="T803" s="359">
        <f t="shared" si="27"/>
        <v>0.38181207452525978</v>
      </c>
      <c r="U803" s="357"/>
    </row>
    <row r="804" spans="1:21" x14ac:dyDescent="0.25">
      <c r="A804" s="357" t="s">
        <v>483</v>
      </c>
      <c r="B804" s="357" t="s">
        <v>822</v>
      </c>
      <c r="C804" s="357" t="s">
        <v>1233</v>
      </c>
      <c r="D804" s="357" t="s">
        <v>1745</v>
      </c>
      <c r="E804" s="357" t="s">
        <v>1484</v>
      </c>
      <c r="F804" s="357">
        <v>4323222</v>
      </c>
      <c r="G804" s="357" t="s">
        <v>1091</v>
      </c>
      <c r="H804" s="357">
        <v>432322201</v>
      </c>
      <c r="I804" s="357" t="s">
        <v>2650</v>
      </c>
      <c r="J804" s="357">
        <v>2616414</v>
      </c>
      <c r="K804" s="357">
        <v>100</v>
      </c>
      <c r="L804" s="357" t="s">
        <v>1077</v>
      </c>
      <c r="M804" s="357" t="s">
        <v>1078</v>
      </c>
      <c r="N804" s="357" t="s">
        <v>5025</v>
      </c>
      <c r="O804" s="358">
        <v>1</v>
      </c>
      <c r="P804" s="357">
        <v>51</v>
      </c>
      <c r="Q804" s="357">
        <v>12413.6</v>
      </c>
      <c r="R804" s="357">
        <v>8148.9</v>
      </c>
      <c r="S804" s="357">
        <f t="shared" si="26"/>
        <v>4264.7000000000007</v>
      </c>
      <c r="T804" s="359">
        <f t="shared" si="27"/>
        <v>0.34355062189856289</v>
      </c>
      <c r="U804" s="357"/>
    </row>
    <row r="805" spans="1:21" x14ac:dyDescent="0.25">
      <c r="A805" s="357" t="s">
        <v>483</v>
      </c>
      <c r="B805" s="357" t="s">
        <v>822</v>
      </c>
      <c r="C805" s="357" t="s">
        <v>1233</v>
      </c>
      <c r="D805" s="357" t="s">
        <v>1745</v>
      </c>
      <c r="E805" s="357" t="s">
        <v>1484</v>
      </c>
      <c r="F805" s="357">
        <v>4323222</v>
      </c>
      <c r="G805" s="357" t="s">
        <v>1090</v>
      </c>
      <c r="H805" s="357">
        <v>432322204</v>
      </c>
      <c r="I805" s="357" t="s">
        <v>2651</v>
      </c>
      <c r="J805" s="357">
        <v>2616514</v>
      </c>
      <c r="K805" s="357">
        <v>100</v>
      </c>
      <c r="L805" s="357" t="s">
        <v>1077</v>
      </c>
      <c r="M805" s="357" t="s">
        <v>1078</v>
      </c>
      <c r="N805" s="357" t="s">
        <v>5025</v>
      </c>
      <c r="O805" s="358">
        <v>1</v>
      </c>
      <c r="P805" s="357">
        <v>98</v>
      </c>
      <c r="Q805" s="357">
        <v>27640.799999999999</v>
      </c>
      <c r="R805" s="357">
        <v>20527.73</v>
      </c>
      <c r="S805" s="357">
        <f t="shared" si="26"/>
        <v>7113.07</v>
      </c>
      <c r="T805" s="359">
        <f t="shared" si="27"/>
        <v>0.25733951260455556</v>
      </c>
      <c r="U805" s="357"/>
    </row>
    <row r="806" spans="1:21" x14ac:dyDescent="0.25">
      <c r="A806" s="357" t="s">
        <v>483</v>
      </c>
      <c r="B806" s="357" t="s">
        <v>822</v>
      </c>
      <c r="C806" s="357" t="s">
        <v>1233</v>
      </c>
      <c r="D806" s="357" t="s">
        <v>1745</v>
      </c>
      <c r="E806" s="357" t="s">
        <v>1484</v>
      </c>
      <c r="F806" s="357">
        <v>4323222</v>
      </c>
      <c r="G806" s="357" t="s">
        <v>1090</v>
      </c>
      <c r="H806" s="357">
        <v>432322204</v>
      </c>
      <c r="I806" s="357" t="s">
        <v>2626</v>
      </c>
      <c r="J806" s="357">
        <v>2616532</v>
      </c>
      <c r="K806" s="357">
        <v>100</v>
      </c>
      <c r="L806" s="357" t="s">
        <v>5335</v>
      </c>
      <c r="M806" s="357" t="s">
        <v>1078</v>
      </c>
      <c r="N806" s="357" t="s">
        <v>5025</v>
      </c>
      <c r="O806" s="358">
        <v>1</v>
      </c>
      <c r="P806" s="357">
        <v>1</v>
      </c>
      <c r="Q806" s="357">
        <v>27628.400000000001</v>
      </c>
      <c r="R806" s="357">
        <v>22027.329999999998</v>
      </c>
      <c r="S806" s="357">
        <f t="shared" si="26"/>
        <v>5601.0700000000033</v>
      </c>
      <c r="T806" s="359">
        <f t="shared" si="27"/>
        <v>0.20272871393204106</v>
      </c>
      <c r="U806" s="357"/>
    </row>
    <row r="807" spans="1:21" x14ac:dyDescent="0.25">
      <c r="A807" s="357" t="s">
        <v>483</v>
      </c>
      <c r="B807" s="357" t="s">
        <v>822</v>
      </c>
      <c r="C807" s="357" t="s">
        <v>1233</v>
      </c>
      <c r="D807" s="357" t="s">
        <v>1745</v>
      </c>
      <c r="E807" s="357" t="s">
        <v>1484</v>
      </c>
      <c r="F807" s="357">
        <v>4323222</v>
      </c>
      <c r="G807" s="357" t="s">
        <v>1090</v>
      </c>
      <c r="H807" s="357">
        <v>432322204</v>
      </c>
      <c r="I807" s="357" t="s">
        <v>2652</v>
      </c>
      <c r="J807" s="357">
        <v>2616576</v>
      </c>
      <c r="K807" s="357">
        <v>100</v>
      </c>
      <c r="L807" s="357" t="s">
        <v>1077</v>
      </c>
      <c r="M807" s="357" t="s">
        <v>1078</v>
      </c>
      <c r="N807" s="357" t="s">
        <v>5025</v>
      </c>
      <c r="O807" s="358">
        <v>1</v>
      </c>
      <c r="P807" s="357">
        <v>96</v>
      </c>
      <c r="Q807" s="357">
        <v>31768.799999999999</v>
      </c>
      <c r="R807" s="357">
        <v>18423.53</v>
      </c>
      <c r="S807" s="357">
        <f t="shared" si="26"/>
        <v>13345.27</v>
      </c>
      <c r="T807" s="359">
        <f t="shared" si="27"/>
        <v>0.42007472740550478</v>
      </c>
      <c r="U807" s="357"/>
    </row>
    <row r="808" spans="1:21" x14ac:dyDescent="0.25">
      <c r="A808" s="357" t="s">
        <v>483</v>
      </c>
      <c r="B808" s="357" t="s">
        <v>822</v>
      </c>
      <c r="C808" s="357" t="s">
        <v>1233</v>
      </c>
      <c r="D808" s="357" t="s">
        <v>1745</v>
      </c>
      <c r="E808" s="357" t="s">
        <v>868</v>
      </c>
      <c r="F808" s="357">
        <v>4323234</v>
      </c>
      <c r="G808" s="357" t="s">
        <v>1355</v>
      </c>
      <c r="H808" s="357">
        <v>432323401</v>
      </c>
      <c r="I808" s="357" t="s">
        <v>2653</v>
      </c>
      <c r="J808" s="357">
        <v>10960752</v>
      </c>
      <c r="K808" s="357">
        <v>100</v>
      </c>
      <c r="L808" s="357" t="s">
        <v>1077</v>
      </c>
      <c r="M808" s="357" t="s">
        <v>1078</v>
      </c>
      <c r="N808" s="357" t="s">
        <v>5025</v>
      </c>
      <c r="O808" s="358">
        <v>1</v>
      </c>
      <c r="P808" s="357">
        <v>114</v>
      </c>
      <c r="Q808" s="357">
        <v>47530</v>
      </c>
      <c r="R808" s="357">
        <v>30562.260000000002</v>
      </c>
      <c r="S808" s="357">
        <f t="shared" si="26"/>
        <v>16967.739999999998</v>
      </c>
      <c r="T808" s="359">
        <f t="shared" si="27"/>
        <v>0.35699011150852089</v>
      </c>
      <c r="U808" s="357"/>
    </row>
    <row r="809" spans="1:21" x14ac:dyDescent="0.25">
      <c r="A809" s="357" t="s">
        <v>483</v>
      </c>
      <c r="B809" s="357" t="s">
        <v>822</v>
      </c>
      <c r="C809" s="357" t="s">
        <v>1233</v>
      </c>
      <c r="D809" s="357" t="s">
        <v>1745</v>
      </c>
      <c r="E809" s="357" t="s">
        <v>868</v>
      </c>
      <c r="F809" s="357">
        <v>4323234</v>
      </c>
      <c r="G809" s="357" t="s">
        <v>1355</v>
      </c>
      <c r="H809" s="357">
        <v>432323401</v>
      </c>
      <c r="I809" s="357" t="s">
        <v>2654</v>
      </c>
      <c r="J809" s="357">
        <v>10960772</v>
      </c>
      <c r="K809" s="357">
        <v>25</v>
      </c>
      <c r="L809" s="357" t="s">
        <v>1077</v>
      </c>
      <c r="M809" s="357" t="s">
        <v>1078</v>
      </c>
      <c r="N809" s="357" t="s">
        <v>5025</v>
      </c>
      <c r="O809" s="358">
        <v>1</v>
      </c>
      <c r="P809" s="357">
        <v>51</v>
      </c>
      <c r="Q809" s="357">
        <v>14627.2</v>
      </c>
      <c r="R809" s="357">
        <v>11157.62</v>
      </c>
      <c r="S809" s="357">
        <f t="shared" si="26"/>
        <v>3469.58</v>
      </c>
      <c r="T809" s="359">
        <f t="shared" si="27"/>
        <v>0.23720055786479982</v>
      </c>
      <c r="U809" s="357"/>
    </row>
    <row r="810" spans="1:21" x14ac:dyDescent="0.25">
      <c r="A810" s="357" t="s">
        <v>483</v>
      </c>
      <c r="B810" s="357" t="s">
        <v>822</v>
      </c>
      <c r="C810" s="357" t="s">
        <v>1233</v>
      </c>
      <c r="D810" s="357" t="s">
        <v>1745</v>
      </c>
      <c r="E810" s="357" t="s">
        <v>868</v>
      </c>
      <c r="F810" s="357">
        <v>4323234</v>
      </c>
      <c r="G810" s="357" t="s">
        <v>1355</v>
      </c>
      <c r="H810" s="357">
        <v>432323401</v>
      </c>
      <c r="I810" s="357" t="s">
        <v>2655</v>
      </c>
      <c r="J810" s="357">
        <v>10960784</v>
      </c>
      <c r="K810" s="357">
        <v>63</v>
      </c>
      <c r="L810" s="357" t="s">
        <v>1077</v>
      </c>
      <c r="M810" s="357" t="s">
        <v>1078</v>
      </c>
      <c r="N810" s="357" t="s">
        <v>5025</v>
      </c>
      <c r="O810" s="358">
        <v>1</v>
      </c>
      <c r="P810" s="357">
        <v>55</v>
      </c>
      <c r="Q810" s="357">
        <v>19701.2</v>
      </c>
      <c r="R810" s="357">
        <v>10997.32</v>
      </c>
      <c r="S810" s="357">
        <f t="shared" si="26"/>
        <v>8703.880000000001</v>
      </c>
      <c r="T810" s="359">
        <f t="shared" si="27"/>
        <v>0.44179440846242873</v>
      </c>
      <c r="U810" s="357"/>
    </row>
    <row r="811" spans="1:21" x14ac:dyDescent="0.25">
      <c r="A811" s="357" t="s">
        <v>483</v>
      </c>
      <c r="B811" s="357" t="s">
        <v>822</v>
      </c>
      <c r="C811" s="357" t="s">
        <v>1233</v>
      </c>
      <c r="D811" s="357" t="s">
        <v>1745</v>
      </c>
      <c r="E811" s="357" t="s">
        <v>868</v>
      </c>
      <c r="F811" s="357">
        <v>4323234</v>
      </c>
      <c r="G811" s="357" t="s">
        <v>1355</v>
      </c>
      <c r="H811" s="357">
        <v>432323401</v>
      </c>
      <c r="I811" s="357" t="s">
        <v>2656</v>
      </c>
      <c r="J811" s="357">
        <v>10960830</v>
      </c>
      <c r="K811" s="357">
        <v>100</v>
      </c>
      <c r="L811" s="357" t="s">
        <v>1077</v>
      </c>
      <c r="M811" s="357" t="s">
        <v>1078</v>
      </c>
      <c r="N811" s="357" t="s">
        <v>5025</v>
      </c>
      <c r="O811" s="358">
        <v>1</v>
      </c>
      <c r="P811" s="357">
        <v>44</v>
      </c>
      <c r="Q811" s="357">
        <v>31228.799999999999</v>
      </c>
      <c r="R811" s="357">
        <v>26422.240000000002</v>
      </c>
      <c r="S811" s="357">
        <f t="shared" si="26"/>
        <v>4806.5599999999977</v>
      </c>
      <c r="T811" s="359">
        <f t="shared" si="27"/>
        <v>0.15391433548519309</v>
      </c>
      <c r="U811" s="357"/>
    </row>
    <row r="812" spans="1:21" x14ac:dyDescent="0.25">
      <c r="A812" s="357" t="s">
        <v>483</v>
      </c>
      <c r="B812" s="357" t="s">
        <v>822</v>
      </c>
      <c r="C812" s="357" t="s">
        <v>1233</v>
      </c>
      <c r="D812" s="357" t="s">
        <v>1745</v>
      </c>
      <c r="E812" s="357" t="s">
        <v>868</v>
      </c>
      <c r="F812" s="357">
        <v>4323234</v>
      </c>
      <c r="G812" s="357" t="s">
        <v>1355</v>
      </c>
      <c r="H812" s="357">
        <v>432323401</v>
      </c>
      <c r="I812" s="357" t="s">
        <v>2657</v>
      </c>
      <c r="J812" s="357">
        <v>10960840</v>
      </c>
      <c r="K812" s="357">
        <v>100</v>
      </c>
      <c r="L812" s="357" t="s">
        <v>1077</v>
      </c>
      <c r="M812" s="357" t="s">
        <v>1078</v>
      </c>
      <c r="N812" s="357" t="s">
        <v>5025</v>
      </c>
      <c r="O812" s="358">
        <v>1</v>
      </c>
      <c r="P812" s="357">
        <v>48</v>
      </c>
      <c r="Q812" s="357">
        <v>12661.2</v>
      </c>
      <c r="R812" s="357">
        <v>11869.01</v>
      </c>
      <c r="S812" s="357">
        <f t="shared" si="26"/>
        <v>792.19000000000051</v>
      </c>
      <c r="T812" s="359">
        <f t="shared" si="27"/>
        <v>6.2568318958708527E-2</v>
      </c>
      <c r="U812" s="357"/>
    </row>
    <row r="813" spans="1:21" x14ac:dyDescent="0.25">
      <c r="A813" s="357" t="s">
        <v>483</v>
      </c>
      <c r="B813" s="357" t="s">
        <v>822</v>
      </c>
      <c r="C813" s="357" t="s">
        <v>1233</v>
      </c>
      <c r="D813" s="357" t="s">
        <v>1745</v>
      </c>
      <c r="E813" s="357" t="s">
        <v>868</v>
      </c>
      <c r="F813" s="357">
        <v>4323234</v>
      </c>
      <c r="G813" s="357" t="s">
        <v>1355</v>
      </c>
      <c r="H813" s="357">
        <v>432323401</v>
      </c>
      <c r="I813" s="357" t="s">
        <v>2658</v>
      </c>
      <c r="J813" s="357">
        <v>10960846</v>
      </c>
      <c r="K813" s="357">
        <v>100</v>
      </c>
      <c r="L813" s="357" t="s">
        <v>1077</v>
      </c>
      <c r="M813" s="357" t="s">
        <v>1078</v>
      </c>
      <c r="N813" s="357" t="s">
        <v>5025</v>
      </c>
      <c r="O813" s="358">
        <v>1</v>
      </c>
      <c r="P813" s="357">
        <v>45</v>
      </c>
      <c r="Q813" s="357">
        <v>17223.2</v>
      </c>
      <c r="R813" s="357">
        <v>10489.49</v>
      </c>
      <c r="S813" s="357">
        <f t="shared" si="26"/>
        <v>6733.7100000000009</v>
      </c>
      <c r="T813" s="359">
        <f t="shared" si="27"/>
        <v>0.39096741604347629</v>
      </c>
      <c r="U813" s="357"/>
    </row>
    <row r="814" spans="1:21" x14ac:dyDescent="0.25">
      <c r="A814" s="357" t="s">
        <v>483</v>
      </c>
      <c r="B814" s="357" t="s">
        <v>822</v>
      </c>
      <c r="C814" s="357" t="s">
        <v>1233</v>
      </c>
      <c r="D814" s="357" t="s">
        <v>1745</v>
      </c>
      <c r="E814" s="357" t="s">
        <v>1484</v>
      </c>
      <c r="F814" s="357">
        <v>4323222</v>
      </c>
      <c r="G814" s="357" t="s">
        <v>1485</v>
      </c>
      <c r="H814" s="357">
        <v>432322203</v>
      </c>
      <c r="I814" s="357" t="s">
        <v>2659</v>
      </c>
      <c r="J814" s="357">
        <v>10960990</v>
      </c>
      <c r="K814" s="357">
        <v>100</v>
      </c>
      <c r="L814" s="357" t="s">
        <v>1077</v>
      </c>
      <c r="M814" s="357" t="s">
        <v>1078</v>
      </c>
      <c r="N814" s="357" t="s">
        <v>5025</v>
      </c>
      <c r="O814" s="358">
        <v>1</v>
      </c>
      <c r="P814" s="357">
        <v>197</v>
      </c>
      <c r="Q814" s="357">
        <v>63427.6</v>
      </c>
      <c r="R814" s="357">
        <v>50580.86</v>
      </c>
      <c r="S814" s="357">
        <f t="shared" si="26"/>
        <v>12846.739999999998</v>
      </c>
      <c r="T814" s="359">
        <f t="shared" si="27"/>
        <v>0.20254179568515912</v>
      </c>
      <c r="U814" s="357"/>
    </row>
    <row r="815" spans="1:21" x14ac:dyDescent="0.25">
      <c r="A815" s="357" t="s">
        <v>483</v>
      </c>
      <c r="B815" s="357" t="s">
        <v>822</v>
      </c>
      <c r="C815" s="357" t="s">
        <v>1233</v>
      </c>
      <c r="D815" s="357" t="s">
        <v>1745</v>
      </c>
      <c r="E815" s="357" t="s">
        <v>1484</v>
      </c>
      <c r="F815" s="357">
        <v>4323222</v>
      </c>
      <c r="G815" s="357" t="s">
        <v>1485</v>
      </c>
      <c r="H815" s="357">
        <v>432322203</v>
      </c>
      <c r="I815" s="357" t="s">
        <v>2660</v>
      </c>
      <c r="J815" s="357">
        <v>10961070</v>
      </c>
      <c r="K815" s="357">
        <v>100</v>
      </c>
      <c r="L815" s="357" t="s">
        <v>1077</v>
      </c>
      <c r="M815" s="357" t="s">
        <v>1078</v>
      </c>
      <c r="N815" s="357" t="s">
        <v>5025</v>
      </c>
      <c r="O815" s="358">
        <v>1</v>
      </c>
      <c r="P815" s="357">
        <v>172</v>
      </c>
      <c r="Q815" s="357">
        <v>59650.400000000001</v>
      </c>
      <c r="R815" s="357">
        <v>47909.100000000006</v>
      </c>
      <c r="S815" s="357">
        <f t="shared" si="26"/>
        <v>11741.299999999996</v>
      </c>
      <c r="T815" s="359">
        <f t="shared" si="27"/>
        <v>0.19683522658691299</v>
      </c>
      <c r="U815" s="357"/>
    </row>
    <row r="816" spans="1:21" x14ac:dyDescent="0.25">
      <c r="A816" s="357" t="s">
        <v>483</v>
      </c>
      <c r="B816" s="357" t="s">
        <v>822</v>
      </c>
      <c r="C816" s="357" t="s">
        <v>1233</v>
      </c>
      <c r="D816" s="357" t="s">
        <v>1745</v>
      </c>
      <c r="E816" s="357" t="s">
        <v>1484</v>
      </c>
      <c r="F816" s="357">
        <v>4323222</v>
      </c>
      <c r="G816" s="357" t="s">
        <v>1485</v>
      </c>
      <c r="H816" s="357">
        <v>432322203</v>
      </c>
      <c r="I816" s="357" t="s">
        <v>2661</v>
      </c>
      <c r="J816" s="357">
        <v>10961078</v>
      </c>
      <c r="K816" s="357">
        <v>100</v>
      </c>
      <c r="L816" s="357" t="s">
        <v>1077</v>
      </c>
      <c r="M816" s="357" t="s">
        <v>1078</v>
      </c>
      <c r="N816" s="357" t="s">
        <v>5025</v>
      </c>
      <c r="O816" s="358">
        <v>1</v>
      </c>
      <c r="P816" s="357">
        <v>100</v>
      </c>
      <c r="Q816" s="357">
        <v>31464.399999999998</v>
      </c>
      <c r="R816" s="357">
        <v>23520.59</v>
      </c>
      <c r="S816" s="357">
        <f t="shared" si="26"/>
        <v>7943.8099999999977</v>
      </c>
      <c r="T816" s="359">
        <f t="shared" si="27"/>
        <v>0.25246977536517456</v>
      </c>
      <c r="U816" s="357"/>
    </row>
    <row r="817" spans="1:21" x14ac:dyDescent="0.25">
      <c r="A817" s="357" t="s">
        <v>483</v>
      </c>
      <c r="B817" s="357" t="s">
        <v>822</v>
      </c>
      <c r="C817" s="357" t="s">
        <v>1233</v>
      </c>
      <c r="D817" s="357" t="s">
        <v>1745</v>
      </c>
      <c r="E817" s="357" t="s">
        <v>868</v>
      </c>
      <c r="F817" s="357">
        <v>4323234</v>
      </c>
      <c r="G817" s="357" t="s">
        <v>1355</v>
      </c>
      <c r="H817" s="357">
        <v>432323401</v>
      </c>
      <c r="I817" s="357" t="s">
        <v>2662</v>
      </c>
      <c r="J817" s="357">
        <v>10961102</v>
      </c>
      <c r="K817" s="357">
        <v>100</v>
      </c>
      <c r="L817" s="357" t="s">
        <v>1077</v>
      </c>
      <c r="M817" s="357" t="s">
        <v>1078</v>
      </c>
      <c r="N817" s="357" t="s">
        <v>5025</v>
      </c>
      <c r="O817" s="358">
        <v>1</v>
      </c>
      <c r="P817" s="357">
        <v>113</v>
      </c>
      <c r="Q817" s="357">
        <v>94783.199999999983</v>
      </c>
      <c r="R817" s="357">
        <v>78013.7</v>
      </c>
      <c r="S817" s="357">
        <f t="shared" si="26"/>
        <v>16769.499999999985</v>
      </c>
      <c r="T817" s="359">
        <f t="shared" si="27"/>
        <v>0.17692481368006133</v>
      </c>
      <c r="U817" s="357"/>
    </row>
    <row r="818" spans="1:21" x14ac:dyDescent="0.25">
      <c r="A818" s="357" t="s">
        <v>483</v>
      </c>
      <c r="B818" s="357" t="s">
        <v>822</v>
      </c>
      <c r="C818" s="357" t="s">
        <v>1233</v>
      </c>
      <c r="D818" s="357" t="s">
        <v>1745</v>
      </c>
      <c r="E818" s="357" t="s">
        <v>868</v>
      </c>
      <c r="F818" s="357">
        <v>4323234</v>
      </c>
      <c r="G818" s="357" t="s">
        <v>1355</v>
      </c>
      <c r="H818" s="357">
        <v>432323401</v>
      </c>
      <c r="I818" s="357" t="s">
        <v>2663</v>
      </c>
      <c r="J818" s="357">
        <v>10961132</v>
      </c>
      <c r="K818" s="357">
        <v>63</v>
      </c>
      <c r="L818" s="357" t="s">
        <v>1077</v>
      </c>
      <c r="M818" s="357" t="s">
        <v>1078</v>
      </c>
      <c r="N818" s="357" t="s">
        <v>5025</v>
      </c>
      <c r="O818" s="358">
        <v>1</v>
      </c>
      <c r="P818" s="357">
        <v>51</v>
      </c>
      <c r="Q818" s="357">
        <v>20098.400000000001</v>
      </c>
      <c r="R818" s="357">
        <v>12678.1</v>
      </c>
      <c r="S818" s="357">
        <f t="shared" si="26"/>
        <v>7420.3000000000011</v>
      </c>
      <c r="T818" s="359">
        <f t="shared" si="27"/>
        <v>0.36919854316761536</v>
      </c>
      <c r="U818" s="357"/>
    </row>
    <row r="819" spans="1:21" x14ac:dyDescent="0.25">
      <c r="A819" s="357" t="s">
        <v>483</v>
      </c>
      <c r="B819" s="357" t="s">
        <v>822</v>
      </c>
      <c r="C819" s="357" t="s">
        <v>1233</v>
      </c>
      <c r="D819" s="357" t="s">
        <v>1745</v>
      </c>
      <c r="E819" s="357" t="s">
        <v>868</v>
      </c>
      <c r="F819" s="357">
        <v>4323234</v>
      </c>
      <c r="G819" s="357" t="s">
        <v>1355</v>
      </c>
      <c r="H819" s="357">
        <v>432323401</v>
      </c>
      <c r="I819" s="357" t="s">
        <v>2664</v>
      </c>
      <c r="J819" s="357">
        <v>10961162</v>
      </c>
      <c r="K819" s="357">
        <v>63</v>
      </c>
      <c r="L819" s="357" t="s">
        <v>1077</v>
      </c>
      <c r="M819" s="357" t="s">
        <v>1078</v>
      </c>
      <c r="N819" s="357" t="s">
        <v>5025</v>
      </c>
      <c r="O819" s="358">
        <v>1</v>
      </c>
      <c r="P819" s="357">
        <v>48</v>
      </c>
      <c r="Q819" s="357">
        <v>50434.8</v>
      </c>
      <c r="R819" s="357">
        <v>36086.04</v>
      </c>
      <c r="S819" s="357">
        <f t="shared" si="26"/>
        <v>14348.760000000002</v>
      </c>
      <c r="T819" s="359">
        <f t="shared" si="27"/>
        <v>0.2845011777582146</v>
      </c>
      <c r="U819" s="357"/>
    </row>
    <row r="820" spans="1:21" x14ac:dyDescent="0.25">
      <c r="A820" s="357" t="s">
        <v>483</v>
      </c>
      <c r="B820" s="357" t="s">
        <v>822</v>
      </c>
      <c r="C820" s="357" t="s">
        <v>1233</v>
      </c>
      <c r="D820" s="357" t="s">
        <v>1745</v>
      </c>
      <c r="E820" s="357" t="s">
        <v>868</v>
      </c>
      <c r="F820" s="357">
        <v>4323234</v>
      </c>
      <c r="G820" s="357" t="s">
        <v>1355</v>
      </c>
      <c r="H820" s="357">
        <v>432323401</v>
      </c>
      <c r="I820" s="357" t="s">
        <v>2665</v>
      </c>
      <c r="J820" s="357">
        <v>10961176</v>
      </c>
      <c r="K820" s="357">
        <v>100</v>
      </c>
      <c r="L820" s="357" t="s">
        <v>1077</v>
      </c>
      <c r="M820" s="357" t="s">
        <v>1078</v>
      </c>
      <c r="N820" s="357" t="s">
        <v>5025</v>
      </c>
      <c r="O820" s="358">
        <v>1</v>
      </c>
      <c r="P820" s="357">
        <v>152</v>
      </c>
      <c r="Q820" s="357">
        <v>87937.599999999991</v>
      </c>
      <c r="R820" s="357">
        <v>80358.149999999994</v>
      </c>
      <c r="S820" s="357">
        <f t="shared" si="26"/>
        <v>7579.4499999999971</v>
      </c>
      <c r="T820" s="359">
        <f t="shared" si="27"/>
        <v>8.6191231054747894E-2</v>
      </c>
      <c r="U820" s="357"/>
    </row>
    <row r="821" spans="1:21" x14ac:dyDescent="0.25">
      <c r="A821" s="357" t="s">
        <v>483</v>
      </c>
      <c r="B821" s="357" t="s">
        <v>822</v>
      </c>
      <c r="C821" s="357" t="s">
        <v>1233</v>
      </c>
      <c r="D821" s="357" t="s">
        <v>1745</v>
      </c>
      <c r="E821" s="357" t="s">
        <v>866</v>
      </c>
      <c r="F821" s="357">
        <v>4323241</v>
      </c>
      <c r="G821" s="357" t="s">
        <v>866</v>
      </c>
      <c r="H821" s="357">
        <v>432324101</v>
      </c>
      <c r="I821" s="357" t="s">
        <v>5147</v>
      </c>
      <c r="J821" s="357">
        <v>7833110</v>
      </c>
      <c r="K821" s="357">
        <v>100</v>
      </c>
      <c r="L821" s="357" t="s">
        <v>1077</v>
      </c>
      <c r="M821" s="357" t="s">
        <v>1078</v>
      </c>
      <c r="N821" s="357" t="s">
        <v>5025</v>
      </c>
      <c r="O821" s="358">
        <v>1</v>
      </c>
      <c r="P821" s="357">
        <v>56</v>
      </c>
      <c r="Q821" s="357">
        <v>35675.199999999997</v>
      </c>
      <c r="R821" s="357">
        <v>18187.07</v>
      </c>
      <c r="S821" s="357">
        <f t="shared" si="26"/>
        <v>17488.129999999997</v>
      </c>
      <c r="T821" s="359">
        <f t="shared" si="27"/>
        <v>0.49020411938825847</v>
      </c>
      <c r="U821" s="357"/>
    </row>
    <row r="822" spans="1:21" x14ac:dyDescent="0.25">
      <c r="A822" s="357" t="s">
        <v>483</v>
      </c>
      <c r="B822" s="357" t="s">
        <v>822</v>
      </c>
      <c r="C822" s="357" t="s">
        <v>1233</v>
      </c>
      <c r="D822" s="357" t="s">
        <v>1745</v>
      </c>
      <c r="E822" s="357" t="s">
        <v>866</v>
      </c>
      <c r="F822" s="357">
        <v>4323241</v>
      </c>
      <c r="G822" s="357" t="s">
        <v>866</v>
      </c>
      <c r="H822" s="357">
        <v>432324101</v>
      </c>
      <c r="I822" s="357" t="s">
        <v>5148</v>
      </c>
      <c r="J822" s="357">
        <v>7833128</v>
      </c>
      <c r="K822" s="357">
        <v>100</v>
      </c>
      <c r="L822" s="357" t="s">
        <v>1077</v>
      </c>
      <c r="M822" s="357" t="s">
        <v>1078</v>
      </c>
      <c r="N822" s="357" t="s">
        <v>5025</v>
      </c>
      <c r="O822" s="358">
        <v>1</v>
      </c>
      <c r="P822" s="357">
        <v>84</v>
      </c>
      <c r="Q822" s="357">
        <v>33184.800000000003</v>
      </c>
      <c r="R822" s="357">
        <v>18131.27</v>
      </c>
      <c r="S822" s="357">
        <f t="shared" si="26"/>
        <v>15053.530000000002</v>
      </c>
      <c r="T822" s="359">
        <f t="shared" si="27"/>
        <v>0.45362726308430368</v>
      </c>
      <c r="U822" s="357"/>
    </row>
    <row r="823" spans="1:21" x14ac:dyDescent="0.25">
      <c r="A823" s="357" t="s">
        <v>483</v>
      </c>
      <c r="B823" s="357" t="s">
        <v>822</v>
      </c>
      <c r="C823" s="357" t="s">
        <v>1233</v>
      </c>
      <c r="D823" s="357" t="s">
        <v>1745</v>
      </c>
      <c r="E823" s="357" t="s">
        <v>868</v>
      </c>
      <c r="F823" s="357">
        <v>4323234</v>
      </c>
      <c r="G823" s="357" t="s">
        <v>1355</v>
      </c>
      <c r="H823" s="357">
        <v>432323401</v>
      </c>
      <c r="I823" s="357" t="s">
        <v>2666</v>
      </c>
      <c r="J823" s="357">
        <v>10961180</v>
      </c>
      <c r="K823" s="357">
        <v>100</v>
      </c>
      <c r="L823" s="357" t="s">
        <v>1077</v>
      </c>
      <c r="M823" s="357" t="s">
        <v>1078</v>
      </c>
      <c r="N823" s="357" t="s">
        <v>5025</v>
      </c>
      <c r="O823" s="358">
        <v>1</v>
      </c>
      <c r="P823" s="357">
        <v>159</v>
      </c>
      <c r="Q823" s="357">
        <v>53782.799999999996</v>
      </c>
      <c r="R823" s="357">
        <v>47558.91</v>
      </c>
      <c r="S823" s="357">
        <f t="shared" si="26"/>
        <v>6223.8899999999921</v>
      </c>
      <c r="T823" s="359">
        <f t="shared" si="27"/>
        <v>0.11572268457573782</v>
      </c>
      <c r="U823" s="357"/>
    </row>
    <row r="824" spans="1:21" x14ac:dyDescent="0.25">
      <c r="A824" s="357" t="s">
        <v>483</v>
      </c>
      <c r="B824" s="357" t="s">
        <v>822</v>
      </c>
      <c r="C824" s="357" t="s">
        <v>1233</v>
      </c>
      <c r="D824" s="357" t="s">
        <v>1745</v>
      </c>
      <c r="E824" s="357" t="s">
        <v>868</v>
      </c>
      <c r="F824" s="357">
        <v>4323234</v>
      </c>
      <c r="G824" s="357" t="s">
        <v>1355</v>
      </c>
      <c r="H824" s="357">
        <v>432323401</v>
      </c>
      <c r="I824" s="357" t="s">
        <v>2667</v>
      </c>
      <c r="J824" s="357">
        <v>10961182</v>
      </c>
      <c r="K824" s="357">
        <v>100</v>
      </c>
      <c r="L824" s="357" t="s">
        <v>1077</v>
      </c>
      <c r="M824" s="357" t="s">
        <v>1078</v>
      </c>
      <c r="N824" s="357" t="s">
        <v>5025</v>
      </c>
      <c r="O824" s="358">
        <v>1</v>
      </c>
      <c r="P824" s="357">
        <v>52</v>
      </c>
      <c r="Q824" s="357">
        <v>43065.599999999999</v>
      </c>
      <c r="R824" s="357">
        <v>30280.16</v>
      </c>
      <c r="S824" s="357">
        <f t="shared" si="26"/>
        <v>12785.439999999999</v>
      </c>
      <c r="T824" s="359">
        <f t="shared" si="27"/>
        <v>0.29688289493238218</v>
      </c>
      <c r="U824" s="357"/>
    </row>
    <row r="825" spans="1:21" x14ac:dyDescent="0.25">
      <c r="A825" s="357" t="s">
        <v>483</v>
      </c>
      <c r="B825" s="357" t="s">
        <v>822</v>
      </c>
      <c r="C825" s="357" t="s">
        <v>1233</v>
      </c>
      <c r="D825" s="357" t="s">
        <v>1745</v>
      </c>
      <c r="E825" s="357" t="s">
        <v>868</v>
      </c>
      <c r="F825" s="357">
        <v>4323234</v>
      </c>
      <c r="G825" s="357" t="s">
        <v>1355</v>
      </c>
      <c r="H825" s="357">
        <v>432323401</v>
      </c>
      <c r="I825" s="357" t="s">
        <v>2668</v>
      </c>
      <c r="J825" s="357">
        <v>10961186</v>
      </c>
      <c r="K825" s="357">
        <v>63</v>
      </c>
      <c r="L825" s="357" t="s">
        <v>1077</v>
      </c>
      <c r="M825" s="357" t="s">
        <v>1078</v>
      </c>
      <c r="N825" s="357" t="s">
        <v>5025</v>
      </c>
      <c r="O825" s="358">
        <v>1</v>
      </c>
      <c r="P825" s="357">
        <v>59</v>
      </c>
      <c r="Q825" s="357">
        <v>22115.200000000001</v>
      </c>
      <c r="R825" s="357">
        <v>20691.32</v>
      </c>
      <c r="S825" s="357">
        <f t="shared" si="26"/>
        <v>1423.880000000001</v>
      </c>
      <c r="T825" s="359">
        <f t="shared" si="27"/>
        <v>6.4384676602517774E-2</v>
      </c>
      <c r="U825" s="357"/>
    </row>
    <row r="826" spans="1:21" x14ac:dyDescent="0.25">
      <c r="A826" s="357" t="s">
        <v>483</v>
      </c>
      <c r="B826" s="357" t="s">
        <v>822</v>
      </c>
      <c r="C826" s="357" t="s">
        <v>1233</v>
      </c>
      <c r="D826" s="357" t="s">
        <v>1745</v>
      </c>
      <c r="E826" s="357" t="s">
        <v>868</v>
      </c>
      <c r="F826" s="357">
        <v>4323234</v>
      </c>
      <c r="G826" s="357" t="s">
        <v>1356</v>
      </c>
      <c r="H826" s="357">
        <v>432323403</v>
      </c>
      <c r="I826" s="357" t="s">
        <v>2669</v>
      </c>
      <c r="J826" s="357">
        <v>11773495</v>
      </c>
      <c r="K826" s="357">
        <v>100</v>
      </c>
      <c r="L826" s="357" t="s">
        <v>1077</v>
      </c>
      <c r="M826" s="357" t="s">
        <v>1078</v>
      </c>
      <c r="N826" s="357" t="s">
        <v>5025</v>
      </c>
      <c r="O826" s="358">
        <v>1</v>
      </c>
      <c r="P826" s="357">
        <v>63</v>
      </c>
      <c r="Q826" s="357">
        <v>14490.4</v>
      </c>
      <c r="R826" s="357">
        <v>11650.970000000001</v>
      </c>
      <c r="S826" s="357">
        <f t="shared" si="26"/>
        <v>2839.4299999999985</v>
      </c>
      <c r="T826" s="359">
        <f t="shared" si="27"/>
        <v>0.19595249268481191</v>
      </c>
      <c r="U826" s="357"/>
    </row>
    <row r="827" spans="1:21" x14ac:dyDescent="0.25">
      <c r="A827" s="357" t="s">
        <v>483</v>
      </c>
      <c r="B827" s="357" t="s">
        <v>822</v>
      </c>
      <c r="C827" s="357" t="s">
        <v>1233</v>
      </c>
      <c r="D827" s="357" t="s">
        <v>1745</v>
      </c>
      <c r="E827" s="357" t="s">
        <v>868</v>
      </c>
      <c r="F827" s="357">
        <v>4323234</v>
      </c>
      <c r="G827" s="357" t="s">
        <v>1356</v>
      </c>
      <c r="H827" s="357">
        <v>432323403</v>
      </c>
      <c r="I827" s="357" t="s">
        <v>2670</v>
      </c>
      <c r="J827" s="357">
        <v>11773503</v>
      </c>
      <c r="K827" s="357">
        <v>100</v>
      </c>
      <c r="L827" s="357" t="s">
        <v>1077</v>
      </c>
      <c r="M827" s="357" t="s">
        <v>1078</v>
      </c>
      <c r="N827" s="357" t="s">
        <v>5025</v>
      </c>
      <c r="O827" s="358">
        <v>1</v>
      </c>
      <c r="P827" s="357">
        <v>92</v>
      </c>
      <c r="Q827" s="357">
        <v>29601.599999999999</v>
      </c>
      <c r="R827" s="357">
        <v>21508.769999999997</v>
      </c>
      <c r="S827" s="357">
        <f t="shared" si="26"/>
        <v>8092.8300000000017</v>
      </c>
      <c r="T827" s="359">
        <f t="shared" si="27"/>
        <v>0.27339164099237884</v>
      </c>
      <c r="U827" s="357"/>
    </row>
    <row r="828" spans="1:21" x14ac:dyDescent="0.25">
      <c r="A828" s="357" t="s">
        <v>483</v>
      </c>
      <c r="B828" s="357" t="s">
        <v>822</v>
      </c>
      <c r="C828" s="357" t="s">
        <v>1233</v>
      </c>
      <c r="D828" s="357" t="s">
        <v>1745</v>
      </c>
      <c r="E828" s="357" t="s">
        <v>868</v>
      </c>
      <c r="F828" s="357">
        <v>4323234</v>
      </c>
      <c r="G828" s="357" t="s">
        <v>1356</v>
      </c>
      <c r="H828" s="357">
        <v>432323403</v>
      </c>
      <c r="I828" s="357" t="s">
        <v>2671</v>
      </c>
      <c r="J828" s="357">
        <v>11773525</v>
      </c>
      <c r="K828" s="357">
        <v>100</v>
      </c>
      <c r="L828" s="357" t="s">
        <v>1077</v>
      </c>
      <c r="M828" s="357" t="s">
        <v>1078</v>
      </c>
      <c r="N828" s="357" t="s">
        <v>5025</v>
      </c>
      <c r="O828" s="358">
        <v>1</v>
      </c>
      <c r="P828" s="357">
        <v>223</v>
      </c>
      <c r="Q828" s="357">
        <v>64579.600000000006</v>
      </c>
      <c r="R828" s="357">
        <v>51750.49</v>
      </c>
      <c r="S828" s="357">
        <f t="shared" si="26"/>
        <v>12829.110000000008</v>
      </c>
      <c r="T828" s="359">
        <f t="shared" si="27"/>
        <v>0.19865576745597691</v>
      </c>
      <c r="U828" s="357"/>
    </row>
    <row r="829" spans="1:21" x14ac:dyDescent="0.25">
      <c r="A829" s="357" t="s">
        <v>483</v>
      </c>
      <c r="B829" s="357" t="s">
        <v>822</v>
      </c>
      <c r="C829" s="357" t="s">
        <v>1233</v>
      </c>
      <c r="D829" s="357" t="s">
        <v>1745</v>
      </c>
      <c r="E829" s="357" t="s">
        <v>868</v>
      </c>
      <c r="F829" s="357">
        <v>4323234</v>
      </c>
      <c r="G829" s="357" t="s">
        <v>1356</v>
      </c>
      <c r="H829" s="357">
        <v>432323403</v>
      </c>
      <c r="I829" s="357" t="s">
        <v>2672</v>
      </c>
      <c r="J829" s="357">
        <v>11773547</v>
      </c>
      <c r="K829" s="357">
        <v>100</v>
      </c>
      <c r="L829" s="357" t="s">
        <v>1077</v>
      </c>
      <c r="M829" s="357" t="s">
        <v>1078</v>
      </c>
      <c r="N829" s="357" t="s">
        <v>5025</v>
      </c>
      <c r="O829" s="358">
        <v>1</v>
      </c>
      <c r="P829" s="357">
        <v>71</v>
      </c>
      <c r="Q829" s="357">
        <v>14504.4</v>
      </c>
      <c r="R829" s="357">
        <v>12511.18</v>
      </c>
      <c r="S829" s="357">
        <f t="shared" si="26"/>
        <v>1993.2199999999993</v>
      </c>
      <c r="T829" s="359">
        <f t="shared" si="27"/>
        <v>0.13742174788340086</v>
      </c>
      <c r="U829" s="357"/>
    </row>
    <row r="830" spans="1:21" x14ac:dyDescent="0.25">
      <c r="A830" s="357" t="s">
        <v>483</v>
      </c>
      <c r="B830" s="357" t="s">
        <v>822</v>
      </c>
      <c r="C830" s="357" t="s">
        <v>1233</v>
      </c>
      <c r="D830" s="357" t="s">
        <v>1745</v>
      </c>
      <c r="E830" s="357" t="s">
        <v>868</v>
      </c>
      <c r="F830" s="357">
        <v>4323234</v>
      </c>
      <c r="G830" s="357" t="s">
        <v>1356</v>
      </c>
      <c r="H830" s="357">
        <v>432323403</v>
      </c>
      <c r="I830" s="357" t="s">
        <v>2673</v>
      </c>
      <c r="J830" s="357">
        <v>11773553</v>
      </c>
      <c r="K830" s="357">
        <v>100</v>
      </c>
      <c r="L830" s="357" t="s">
        <v>1077</v>
      </c>
      <c r="M830" s="357" t="s">
        <v>1078</v>
      </c>
      <c r="N830" s="357" t="s">
        <v>5025</v>
      </c>
      <c r="O830" s="358">
        <v>1</v>
      </c>
      <c r="P830" s="357">
        <v>36</v>
      </c>
      <c r="Q830" s="357">
        <v>7859.6</v>
      </c>
      <c r="R830" s="357">
        <v>5519.04</v>
      </c>
      <c r="S830" s="357">
        <f t="shared" si="26"/>
        <v>2340.5600000000004</v>
      </c>
      <c r="T830" s="359">
        <f t="shared" si="27"/>
        <v>0.29779632551274876</v>
      </c>
      <c r="U830" s="357"/>
    </row>
    <row r="831" spans="1:21" x14ac:dyDescent="0.25">
      <c r="A831" s="357" t="s">
        <v>483</v>
      </c>
      <c r="B831" s="357" t="s">
        <v>822</v>
      </c>
      <c r="C831" s="357" t="s">
        <v>1233</v>
      </c>
      <c r="D831" s="357" t="s">
        <v>1745</v>
      </c>
      <c r="E831" s="357" t="s">
        <v>868</v>
      </c>
      <c r="F831" s="357">
        <v>4323234</v>
      </c>
      <c r="G831" s="357" t="s">
        <v>1356</v>
      </c>
      <c r="H831" s="357">
        <v>432323403</v>
      </c>
      <c r="I831" s="357" t="s">
        <v>2674</v>
      </c>
      <c r="J831" s="357">
        <v>11773565</v>
      </c>
      <c r="K831" s="357">
        <v>100</v>
      </c>
      <c r="L831" s="357" t="s">
        <v>1077</v>
      </c>
      <c r="M831" s="357" t="s">
        <v>1078</v>
      </c>
      <c r="N831" s="357" t="s">
        <v>5025</v>
      </c>
      <c r="O831" s="358">
        <v>1</v>
      </c>
      <c r="P831" s="357">
        <v>78</v>
      </c>
      <c r="Q831" s="357">
        <v>21238.400000000001</v>
      </c>
      <c r="R831" s="357">
        <v>13057.98</v>
      </c>
      <c r="S831" s="357">
        <f t="shared" si="26"/>
        <v>8180.4200000000019</v>
      </c>
      <c r="T831" s="359">
        <f t="shared" si="27"/>
        <v>0.38517119933704991</v>
      </c>
      <c r="U831" s="357"/>
    </row>
    <row r="832" spans="1:21" x14ac:dyDescent="0.25">
      <c r="A832" s="357" t="s">
        <v>483</v>
      </c>
      <c r="B832" s="357" t="s">
        <v>822</v>
      </c>
      <c r="C832" s="357" t="s">
        <v>1233</v>
      </c>
      <c r="D832" s="357" t="s">
        <v>1745</v>
      </c>
      <c r="E832" s="357" t="s">
        <v>868</v>
      </c>
      <c r="F832" s="357">
        <v>4323234</v>
      </c>
      <c r="G832" s="357" t="s">
        <v>1356</v>
      </c>
      <c r="H832" s="357">
        <v>432323403</v>
      </c>
      <c r="I832" s="357" t="s">
        <v>2675</v>
      </c>
      <c r="J832" s="357">
        <v>11773587</v>
      </c>
      <c r="K832" s="357">
        <v>100</v>
      </c>
      <c r="L832" s="357" t="s">
        <v>1077</v>
      </c>
      <c r="M832" s="357" t="s">
        <v>1078</v>
      </c>
      <c r="N832" s="357" t="s">
        <v>5025</v>
      </c>
      <c r="O832" s="358">
        <v>1</v>
      </c>
      <c r="P832" s="357">
        <v>123</v>
      </c>
      <c r="Q832" s="357">
        <v>26765.599999999999</v>
      </c>
      <c r="R832" s="357">
        <v>20024.27</v>
      </c>
      <c r="S832" s="357">
        <f t="shared" si="26"/>
        <v>6741.3299999999981</v>
      </c>
      <c r="T832" s="359">
        <f t="shared" si="27"/>
        <v>0.25186545416504763</v>
      </c>
      <c r="U832" s="357"/>
    </row>
    <row r="833" spans="1:21" x14ac:dyDescent="0.25">
      <c r="A833" s="357" t="s">
        <v>483</v>
      </c>
      <c r="B833" s="357" t="s">
        <v>822</v>
      </c>
      <c r="C833" s="357" t="s">
        <v>1233</v>
      </c>
      <c r="D833" s="357" t="s">
        <v>1745</v>
      </c>
      <c r="E833" s="357" t="s">
        <v>868</v>
      </c>
      <c r="F833" s="357">
        <v>4323234</v>
      </c>
      <c r="G833" s="357" t="s">
        <v>1356</v>
      </c>
      <c r="H833" s="357">
        <v>432323403</v>
      </c>
      <c r="I833" s="357" t="s">
        <v>2676</v>
      </c>
      <c r="J833" s="357">
        <v>11773623</v>
      </c>
      <c r="K833" s="357">
        <v>100</v>
      </c>
      <c r="L833" s="357" t="s">
        <v>1077</v>
      </c>
      <c r="M833" s="357" t="s">
        <v>1078</v>
      </c>
      <c r="N833" s="357" t="s">
        <v>5025</v>
      </c>
      <c r="O833" s="358">
        <v>1</v>
      </c>
      <c r="P833" s="357">
        <v>136</v>
      </c>
      <c r="Q833" s="357">
        <v>53418.8</v>
      </c>
      <c r="R833" s="357">
        <v>35493.869999999995</v>
      </c>
      <c r="S833" s="357">
        <f t="shared" si="26"/>
        <v>17924.930000000008</v>
      </c>
      <c r="T833" s="359">
        <f t="shared" si="27"/>
        <v>0.33555471107550161</v>
      </c>
      <c r="U833" s="357"/>
    </row>
    <row r="834" spans="1:21" x14ac:dyDescent="0.25">
      <c r="A834" s="357" t="s">
        <v>483</v>
      </c>
      <c r="B834" s="357" t="s">
        <v>822</v>
      </c>
      <c r="C834" s="357" t="s">
        <v>1233</v>
      </c>
      <c r="D834" s="357" t="s">
        <v>1745</v>
      </c>
      <c r="E834" s="357" t="s">
        <v>868</v>
      </c>
      <c r="F834" s="357">
        <v>4323234</v>
      </c>
      <c r="G834" s="357" t="s">
        <v>1356</v>
      </c>
      <c r="H834" s="357">
        <v>432323403</v>
      </c>
      <c r="I834" s="357" t="s">
        <v>2677</v>
      </c>
      <c r="J834" s="357">
        <v>11773689</v>
      </c>
      <c r="K834" s="357">
        <v>100</v>
      </c>
      <c r="L834" s="357" t="s">
        <v>1077</v>
      </c>
      <c r="M834" s="357" t="s">
        <v>1078</v>
      </c>
      <c r="N834" s="357" t="s">
        <v>5025</v>
      </c>
      <c r="O834" s="358">
        <v>1</v>
      </c>
      <c r="P834" s="357">
        <v>109</v>
      </c>
      <c r="Q834" s="357">
        <v>30110.800000000003</v>
      </c>
      <c r="R834" s="357">
        <v>18984.98</v>
      </c>
      <c r="S834" s="357">
        <f t="shared" si="26"/>
        <v>11125.820000000003</v>
      </c>
      <c r="T834" s="359">
        <f t="shared" si="27"/>
        <v>0.36949599479256617</v>
      </c>
      <c r="U834" s="357"/>
    </row>
    <row r="835" spans="1:21" x14ac:dyDescent="0.25">
      <c r="A835" s="357" t="s">
        <v>483</v>
      </c>
      <c r="B835" s="357" t="s">
        <v>822</v>
      </c>
      <c r="C835" s="357" t="s">
        <v>1233</v>
      </c>
      <c r="D835" s="357" t="s">
        <v>1745</v>
      </c>
      <c r="E835" s="357" t="s">
        <v>868</v>
      </c>
      <c r="F835" s="357">
        <v>4323234</v>
      </c>
      <c r="G835" s="357" t="s">
        <v>1357</v>
      </c>
      <c r="H835" s="357">
        <v>432323402</v>
      </c>
      <c r="I835" s="357" t="s">
        <v>2678</v>
      </c>
      <c r="J835" s="357">
        <v>12914359</v>
      </c>
      <c r="K835" s="357">
        <v>100</v>
      </c>
      <c r="L835" s="357" t="s">
        <v>1077</v>
      </c>
      <c r="M835" s="357" t="s">
        <v>1078</v>
      </c>
      <c r="N835" s="357" t="s">
        <v>5025</v>
      </c>
      <c r="O835" s="358">
        <v>1</v>
      </c>
      <c r="P835" s="357">
        <v>84</v>
      </c>
      <c r="Q835" s="357">
        <v>39094.799999999996</v>
      </c>
      <c r="R835" s="357">
        <v>21599.39</v>
      </c>
      <c r="S835" s="357">
        <f t="shared" si="26"/>
        <v>17495.409999999996</v>
      </c>
      <c r="T835" s="359">
        <f t="shared" si="27"/>
        <v>0.44751245689963876</v>
      </c>
      <c r="U835" s="357"/>
    </row>
    <row r="836" spans="1:21" x14ac:dyDescent="0.25">
      <c r="A836" s="357" t="s">
        <v>483</v>
      </c>
      <c r="B836" s="357" t="s">
        <v>822</v>
      </c>
      <c r="C836" s="357" t="s">
        <v>1233</v>
      </c>
      <c r="D836" s="357" t="s">
        <v>1745</v>
      </c>
      <c r="E836" s="357" t="s">
        <v>868</v>
      </c>
      <c r="F836" s="357">
        <v>4323234</v>
      </c>
      <c r="G836" s="357" t="s">
        <v>1357</v>
      </c>
      <c r="H836" s="357">
        <v>432323402</v>
      </c>
      <c r="I836" s="357" t="s">
        <v>2679</v>
      </c>
      <c r="J836" s="357">
        <v>12914663</v>
      </c>
      <c r="K836" s="357">
        <v>100</v>
      </c>
      <c r="L836" s="357" t="s">
        <v>1077</v>
      </c>
      <c r="M836" s="357" t="s">
        <v>1078</v>
      </c>
      <c r="N836" s="357" t="s">
        <v>5025</v>
      </c>
      <c r="O836" s="358">
        <v>1</v>
      </c>
      <c r="P836" s="357">
        <v>71</v>
      </c>
      <c r="Q836" s="357">
        <v>22384.400000000001</v>
      </c>
      <c r="R836" s="357">
        <v>13536.7</v>
      </c>
      <c r="S836" s="357">
        <f t="shared" si="26"/>
        <v>8847.7000000000007</v>
      </c>
      <c r="T836" s="359">
        <f t="shared" si="27"/>
        <v>0.39526187880845587</v>
      </c>
      <c r="U836" s="357"/>
    </row>
    <row r="837" spans="1:21" x14ac:dyDescent="0.25">
      <c r="A837" s="357" t="s">
        <v>483</v>
      </c>
      <c r="B837" s="357" t="s">
        <v>822</v>
      </c>
      <c r="C837" s="357" t="s">
        <v>1233</v>
      </c>
      <c r="D837" s="357" t="s">
        <v>1745</v>
      </c>
      <c r="E837" s="357" t="s">
        <v>868</v>
      </c>
      <c r="F837" s="357">
        <v>4323234</v>
      </c>
      <c r="G837" s="357" t="s">
        <v>1357</v>
      </c>
      <c r="H837" s="357">
        <v>432323402</v>
      </c>
      <c r="I837" s="357" t="s">
        <v>2680</v>
      </c>
      <c r="J837" s="357">
        <v>12914665</v>
      </c>
      <c r="K837" s="357">
        <v>100</v>
      </c>
      <c r="L837" s="357" t="s">
        <v>1077</v>
      </c>
      <c r="M837" s="357" t="s">
        <v>1078</v>
      </c>
      <c r="N837" s="357" t="s">
        <v>5025</v>
      </c>
      <c r="O837" s="358">
        <v>1</v>
      </c>
      <c r="P837" s="357">
        <v>52</v>
      </c>
      <c r="Q837" s="357">
        <v>15853.599999999999</v>
      </c>
      <c r="R837" s="357">
        <v>11530.55</v>
      </c>
      <c r="S837" s="357">
        <f t="shared" si="26"/>
        <v>4323.0499999999993</v>
      </c>
      <c r="T837" s="359">
        <f t="shared" si="27"/>
        <v>0.27268569914719681</v>
      </c>
      <c r="U837" s="357"/>
    </row>
    <row r="838" spans="1:21" x14ac:dyDescent="0.25">
      <c r="A838" s="357" t="s">
        <v>483</v>
      </c>
      <c r="B838" s="357" t="s">
        <v>822</v>
      </c>
      <c r="C838" s="357" t="s">
        <v>1233</v>
      </c>
      <c r="D838" s="357" t="s">
        <v>1745</v>
      </c>
      <c r="E838" s="357" t="s">
        <v>866</v>
      </c>
      <c r="F838" s="357">
        <v>4323241</v>
      </c>
      <c r="G838" s="357" t="s">
        <v>866</v>
      </c>
      <c r="H838" s="357">
        <v>432324101</v>
      </c>
      <c r="I838" s="357" t="s">
        <v>2681</v>
      </c>
      <c r="J838" s="357">
        <v>7833130</v>
      </c>
      <c r="K838" s="357">
        <v>100</v>
      </c>
      <c r="L838" s="357" t="s">
        <v>1077</v>
      </c>
      <c r="M838" s="357" t="s">
        <v>1078</v>
      </c>
      <c r="N838" s="357" t="s">
        <v>5025</v>
      </c>
      <c r="O838" s="358">
        <v>1</v>
      </c>
      <c r="P838" s="357">
        <v>156</v>
      </c>
      <c r="Q838" s="357">
        <v>38356.400000000001</v>
      </c>
      <c r="R838" s="357">
        <v>29125.57</v>
      </c>
      <c r="S838" s="357">
        <f t="shared" si="26"/>
        <v>9230.8300000000017</v>
      </c>
      <c r="T838" s="359">
        <f t="shared" si="27"/>
        <v>0.24065944666339911</v>
      </c>
      <c r="U838" s="357"/>
    </row>
    <row r="839" spans="1:21" x14ac:dyDescent="0.25">
      <c r="A839" s="357" t="s">
        <v>483</v>
      </c>
      <c r="B839" s="357" t="s">
        <v>822</v>
      </c>
      <c r="C839" s="357" t="s">
        <v>1233</v>
      </c>
      <c r="D839" s="357" t="s">
        <v>1745</v>
      </c>
      <c r="E839" s="357" t="s">
        <v>866</v>
      </c>
      <c r="F839" s="357">
        <v>4323241</v>
      </c>
      <c r="G839" s="357" t="s">
        <v>866</v>
      </c>
      <c r="H839" s="357">
        <v>432324101</v>
      </c>
      <c r="I839" s="357" t="s">
        <v>2682</v>
      </c>
      <c r="J839" s="357">
        <v>7833164</v>
      </c>
      <c r="K839" s="357">
        <v>63</v>
      </c>
      <c r="L839" s="357" t="s">
        <v>1077</v>
      </c>
      <c r="M839" s="357" t="s">
        <v>1078</v>
      </c>
      <c r="N839" s="357" t="s">
        <v>5025</v>
      </c>
      <c r="O839" s="358">
        <v>1</v>
      </c>
      <c r="P839" s="357">
        <v>54</v>
      </c>
      <c r="Q839" s="357">
        <v>17022.400000000001</v>
      </c>
      <c r="R839" s="357">
        <v>13944.95</v>
      </c>
      <c r="S839" s="357">
        <f t="shared" si="26"/>
        <v>3077.4500000000007</v>
      </c>
      <c r="T839" s="359">
        <f t="shared" si="27"/>
        <v>0.18078825547513866</v>
      </c>
      <c r="U839" s="357"/>
    </row>
    <row r="840" spans="1:21" x14ac:dyDescent="0.25">
      <c r="A840" s="357" t="s">
        <v>483</v>
      </c>
      <c r="B840" s="357" t="s">
        <v>822</v>
      </c>
      <c r="C840" s="357" t="s">
        <v>1233</v>
      </c>
      <c r="D840" s="357" t="s">
        <v>1745</v>
      </c>
      <c r="E840" s="357" t="s">
        <v>866</v>
      </c>
      <c r="F840" s="357">
        <v>4323241</v>
      </c>
      <c r="G840" s="357" t="s">
        <v>866</v>
      </c>
      <c r="H840" s="357">
        <v>432324101</v>
      </c>
      <c r="I840" s="357" t="s">
        <v>2683</v>
      </c>
      <c r="J840" s="357">
        <v>7833166</v>
      </c>
      <c r="K840" s="357">
        <v>100</v>
      </c>
      <c r="L840" s="357" t="s">
        <v>1077</v>
      </c>
      <c r="M840" s="357" t="s">
        <v>1078</v>
      </c>
      <c r="N840" s="357" t="s">
        <v>5025</v>
      </c>
      <c r="O840" s="358">
        <v>1</v>
      </c>
      <c r="P840" s="357">
        <v>59</v>
      </c>
      <c r="Q840" s="357">
        <v>25636.799999999999</v>
      </c>
      <c r="R840" s="357">
        <v>14350.66</v>
      </c>
      <c r="S840" s="357">
        <f t="shared" si="26"/>
        <v>11286.14</v>
      </c>
      <c r="T840" s="359">
        <f t="shared" si="27"/>
        <v>0.44023201023528674</v>
      </c>
      <c r="U840" s="357"/>
    </row>
    <row r="841" spans="1:21" x14ac:dyDescent="0.25">
      <c r="A841" s="357" t="s">
        <v>483</v>
      </c>
      <c r="B841" s="357" t="s">
        <v>822</v>
      </c>
      <c r="C841" s="357" t="s">
        <v>1233</v>
      </c>
      <c r="D841" s="357" t="s">
        <v>1745</v>
      </c>
      <c r="E841" s="357" t="s">
        <v>1487</v>
      </c>
      <c r="F841" s="357">
        <v>4323256</v>
      </c>
      <c r="G841" s="357" t="s">
        <v>1094</v>
      </c>
      <c r="H841" s="357">
        <v>432325602</v>
      </c>
      <c r="I841" s="357" t="s">
        <v>5149</v>
      </c>
      <c r="J841" s="357">
        <v>7835062</v>
      </c>
      <c r="K841" s="357">
        <v>100</v>
      </c>
      <c r="L841" s="357" t="s">
        <v>1077</v>
      </c>
      <c r="M841" s="357" t="s">
        <v>1078</v>
      </c>
      <c r="N841" s="357" t="s">
        <v>5025</v>
      </c>
      <c r="O841" s="358">
        <v>1</v>
      </c>
      <c r="P841" s="357">
        <v>36</v>
      </c>
      <c r="Q841" s="357">
        <v>10248.400000000001</v>
      </c>
      <c r="R841" s="357">
        <v>5562.26</v>
      </c>
      <c r="S841" s="357">
        <f t="shared" si="26"/>
        <v>4686.1400000000012</v>
      </c>
      <c r="T841" s="359">
        <f t="shared" si="27"/>
        <v>0.45725576675383478</v>
      </c>
      <c r="U841" s="357"/>
    </row>
    <row r="842" spans="1:21" x14ac:dyDescent="0.25">
      <c r="A842" s="357" t="s">
        <v>483</v>
      </c>
      <c r="B842" s="357" t="s">
        <v>822</v>
      </c>
      <c r="C842" s="357" t="s">
        <v>1233</v>
      </c>
      <c r="D842" s="357" t="s">
        <v>1745</v>
      </c>
      <c r="E842" s="357" t="s">
        <v>866</v>
      </c>
      <c r="F842" s="357">
        <v>4323241</v>
      </c>
      <c r="G842" s="357" t="s">
        <v>866</v>
      </c>
      <c r="H842" s="357">
        <v>432324101</v>
      </c>
      <c r="I842" s="357" t="s">
        <v>2684</v>
      </c>
      <c r="J842" s="357">
        <v>7833406</v>
      </c>
      <c r="K842" s="357">
        <v>100</v>
      </c>
      <c r="L842" s="357" t="s">
        <v>1077</v>
      </c>
      <c r="M842" s="357" t="s">
        <v>1078</v>
      </c>
      <c r="N842" s="357" t="s">
        <v>5025</v>
      </c>
      <c r="O842" s="358">
        <v>1</v>
      </c>
      <c r="P842" s="357">
        <v>105</v>
      </c>
      <c r="Q842" s="357">
        <v>53080.4</v>
      </c>
      <c r="R842" s="357">
        <v>45910.77</v>
      </c>
      <c r="S842" s="357">
        <f t="shared" si="26"/>
        <v>7169.6300000000047</v>
      </c>
      <c r="T842" s="359">
        <f t="shared" si="27"/>
        <v>0.13507113736897244</v>
      </c>
      <c r="U842" s="357"/>
    </row>
    <row r="843" spans="1:21" x14ac:dyDescent="0.25">
      <c r="A843" s="357" t="s">
        <v>483</v>
      </c>
      <c r="B843" s="357" t="s">
        <v>822</v>
      </c>
      <c r="C843" s="357" t="s">
        <v>1233</v>
      </c>
      <c r="D843" s="357" t="s">
        <v>1745</v>
      </c>
      <c r="E843" s="357" t="s">
        <v>5030</v>
      </c>
      <c r="F843" s="357">
        <v>4323215</v>
      </c>
      <c r="G843" s="357" t="s">
        <v>1359</v>
      </c>
      <c r="H843" s="357">
        <v>432321505</v>
      </c>
      <c r="I843" s="357" t="s">
        <v>5150</v>
      </c>
      <c r="J843" s="357">
        <v>7835188</v>
      </c>
      <c r="K843" s="357">
        <v>100</v>
      </c>
      <c r="L843" s="357" t="s">
        <v>1077</v>
      </c>
      <c r="M843" s="357" t="s">
        <v>1078</v>
      </c>
      <c r="N843" s="357" t="s">
        <v>5025</v>
      </c>
      <c r="O843" s="358">
        <v>1</v>
      </c>
      <c r="P843" s="357">
        <v>57</v>
      </c>
      <c r="Q843" s="357">
        <v>13845.600000000002</v>
      </c>
      <c r="R843" s="357">
        <v>7465.92</v>
      </c>
      <c r="S843" s="357">
        <f t="shared" si="26"/>
        <v>6379.6800000000021</v>
      </c>
      <c r="T843" s="359">
        <f t="shared" si="27"/>
        <v>0.46077309759057039</v>
      </c>
      <c r="U843" s="357"/>
    </row>
    <row r="844" spans="1:21" x14ac:dyDescent="0.25">
      <c r="A844" s="357" t="s">
        <v>483</v>
      </c>
      <c r="B844" s="357" t="s">
        <v>822</v>
      </c>
      <c r="C844" s="357" t="s">
        <v>1233</v>
      </c>
      <c r="D844" s="357" t="s">
        <v>1745</v>
      </c>
      <c r="E844" s="357" t="s">
        <v>866</v>
      </c>
      <c r="F844" s="357">
        <v>4323241</v>
      </c>
      <c r="G844" s="357" t="s">
        <v>867</v>
      </c>
      <c r="H844" s="357">
        <v>432324103</v>
      </c>
      <c r="I844" s="357" t="s">
        <v>2685</v>
      </c>
      <c r="J844" s="357">
        <v>7833508</v>
      </c>
      <c r="K844" s="357">
        <v>100</v>
      </c>
      <c r="L844" s="357" t="s">
        <v>1077</v>
      </c>
      <c r="M844" s="357" t="s">
        <v>1078</v>
      </c>
      <c r="N844" s="357" t="s">
        <v>5025</v>
      </c>
      <c r="O844" s="358">
        <v>1</v>
      </c>
      <c r="P844" s="357">
        <v>123</v>
      </c>
      <c r="Q844" s="357">
        <v>57095.199999999997</v>
      </c>
      <c r="R844" s="357">
        <v>46216.679999999993</v>
      </c>
      <c r="S844" s="357">
        <f t="shared" si="26"/>
        <v>10878.520000000004</v>
      </c>
      <c r="T844" s="359">
        <f t="shared" si="27"/>
        <v>0.19053300452577457</v>
      </c>
      <c r="U844" s="357"/>
    </row>
    <row r="845" spans="1:21" x14ac:dyDescent="0.25">
      <c r="A845" s="357" t="s">
        <v>483</v>
      </c>
      <c r="B845" s="357" t="s">
        <v>822</v>
      </c>
      <c r="C845" s="357" t="s">
        <v>1233</v>
      </c>
      <c r="D845" s="357" t="s">
        <v>1745</v>
      </c>
      <c r="E845" s="357" t="s">
        <v>866</v>
      </c>
      <c r="F845" s="357">
        <v>4323241</v>
      </c>
      <c r="G845" s="357" t="s">
        <v>867</v>
      </c>
      <c r="H845" s="357">
        <v>432324103</v>
      </c>
      <c r="I845" s="357" t="s">
        <v>2686</v>
      </c>
      <c r="J845" s="357">
        <v>7833530</v>
      </c>
      <c r="K845" s="357">
        <v>100</v>
      </c>
      <c r="L845" s="357" t="s">
        <v>1077</v>
      </c>
      <c r="M845" s="357" t="s">
        <v>1078</v>
      </c>
      <c r="N845" s="357" t="s">
        <v>5025</v>
      </c>
      <c r="O845" s="358">
        <v>1</v>
      </c>
      <c r="P845" s="357">
        <v>105</v>
      </c>
      <c r="Q845" s="357">
        <v>33642</v>
      </c>
      <c r="R845" s="357">
        <v>31593.190000000002</v>
      </c>
      <c r="S845" s="357">
        <f t="shared" si="26"/>
        <v>2048.8099999999977</v>
      </c>
      <c r="T845" s="359">
        <f t="shared" si="27"/>
        <v>6.0900362641935608E-2</v>
      </c>
      <c r="U845" s="357"/>
    </row>
    <row r="846" spans="1:21" x14ac:dyDescent="0.25">
      <c r="A846" s="357" t="s">
        <v>483</v>
      </c>
      <c r="B846" s="357" t="s">
        <v>822</v>
      </c>
      <c r="C846" s="357" t="s">
        <v>1233</v>
      </c>
      <c r="D846" s="357" t="s">
        <v>1745</v>
      </c>
      <c r="E846" s="357" t="s">
        <v>866</v>
      </c>
      <c r="F846" s="357">
        <v>4323241</v>
      </c>
      <c r="G846" s="357" t="s">
        <v>867</v>
      </c>
      <c r="H846" s="357">
        <v>432324103</v>
      </c>
      <c r="I846" s="357" t="s">
        <v>2687</v>
      </c>
      <c r="J846" s="357">
        <v>7833534</v>
      </c>
      <c r="K846" s="357">
        <v>100</v>
      </c>
      <c r="L846" s="357" t="s">
        <v>1077</v>
      </c>
      <c r="M846" s="357" t="s">
        <v>1078</v>
      </c>
      <c r="N846" s="357" t="s">
        <v>5025</v>
      </c>
      <c r="O846" s="358">
        <v>1</v>
      </c>
      <c r="P846" s="357">
        <v>160</v>
      </c>
      <c r="Q846" s="357">
        <v>96222.399999999994</v>
      </c>
      <c r="R846" s="357">
        <v>70918.64</v>
      </c>
      <c r="S846" s="357">
        <f t="shared" si="26"/>
        <v>25303.759999999995</v>
      </c>
      <c r="T846" s="359">
        <f t="shared" si="27"/>
        <v>0.26297161575682998</v>
      </c>
      <c r="U846" s="357"/>
    </row>
    <row r="847" spans="1:21" x14ac:dyDescent="0.25">
      <c r="A847" s="357" t="s">
        <v>483</v>
      </c>
      <c r="B847" s="357" t="s">
        <v>822</v>
      </c>
      <c r="C847" s="357" t="s">
        <v>1233</v>
      </c>
      <c r="D847" s="357" t="s">
        <v>1745</v>
      </c>
      <c r="E847" s="357" t="s">
        <v>866</v>
      </c>
      <c r="F847" s="357">
        <v>4323241</v>
      </c>
      <c r="G847" s="357" t="s">
        <v>867</v>
      </c>
      <c r="H847" s="357">
        <v>432324103</v>
      </c>
      <c r="I847" s="357" t="s">
        <v>2688</v>
      </c>
      <c r="J847" s="357">
        <v>7833548</v>
      </c>
      <c r="K847" s="357">
        <v>100</v>
      </c>
      <c r="L847" s="357" t="s">
        <v>1077</v>
      </c>
      <c r="M847" s="357" t="s">
        <v>1078</v>
      </c>
      <c r="N847" s="357" t="s">
        <v>5025</v>
      </c>
      <c r="O847" s="358">
        <v>1</v>
      </c>
      <c r="P847" s="357">
        <v>144</v>
      </c>
      <c r="Q847" s="357">
        <v>38630.800000000003</v>
      </c>
      <c r="R847" s="357">
        <v>29717.19</v>
      </c>
      <c r="S847" s="357">
        <f t="shared" si="26"/>
        <v>8913.6100000000042</v>
      </c>
      <c r="T847" s="359">
        <f t="shared" si="27"/>
        <v>0.23073842633339209</v>
      </c>
      <c r="U847" s="357"/>
    </row>
    <row r="848" spans="1:21" x14ac:dyDescent="0.25">
      <c r="A848" s="357" t="s">
        <v>483</v>
      </c>
      <c r="B848" s="357" t="s">
        <v>822</v>
      </c>
      <c r="C848" s="357" t="s">
        <v>1233</v>
      </c>
      <c r="D848" s="357" t="s">
        <v>1745</v>
      </c>
      <c r="E848" s="357" t="s">
        <v>866</v>
      </c>
      <c r="F848" s="357">
        <v>4323241</v>
      </c>
      <c r="G848" s="357" t="s">
        <v>867</v>
      </c>
      <c r="H848" s="357">
        <v>432324103</v>
      </c>
      <c r="I848" s="357" t="s">
        <v>2689</v>
      </c>
      <c r="J848" s="357">
        <v>7833552</v>
      </c>
      <c r="K848" s="357">
        <v>25</v>
      </c>
      <c r="L848" s="357" t="s">
        <v>1077</v>
      </c>
      <c r="M848" s="357" t="s">
        <v>1078</v>
      </c>
      <c r="N848" s="357" t="s">
        <v>5025</v>
      </c>
      <c r="O848" s="358">
        <v>1</v>
      </c>
      <c r="P848" s="357">
        <v>49</v>
      </c>
      <c r="Q848" s="357">
        <v>14632.2</v>
      </c>
      <c r="R848" s="357">
        <v>11250.68</v>
      </c>
      <c r="S848" s="357">
        <f t="shared" si="26"/>
        <v>3381.5200000000004</v>
      </c>
      <c r="T848" s="359">
        <f t="shared" si="27"/>
        <v>0.23110126980221704</v>
      </c>
      <c r="U848" s="357"/>
    </row>
    <row r="849" spans="1:21" x14ac:dyDescent="0.25">
      <c r="A849" s="357" t="s">
        <v>483</v>
      </c>
      <c r="B849" s="357" t="s">
        <v>822</v>
      </c>
      <c r="C849" s="357" t="s">
        <v>1233</v>
      </c>
      <c r="D849" s="357" t="s">
        <v>1745</v>
      </c>
      <c r="E849" s="357" t="s">
        <v>866</v>
      </c>
      <c r="F849" s="357">
        <v>4323241</v>
      </c>
      <c r="G849" s="357" t="s">
        <v>1117</v>
      </c>
      <c r="H849" s="357">
        <v>432324102</v>
      </c>
      <c r="I849" s="357" t="s">
        <v>2690</v>
      </c>
      <c r="J849" s="357">
        <v>7833592</v>
      </c>
      <c r="K849" s="357">
        <v>100</v>
      </c>
      <c r="L849" s="357" t="s">
        <v>1077</v>
      </c>
      <c r="M849" s="357" t="s">
        <v>1078</v>
      </c>
      <c r="N849" s="357" t="s">
        <v>5025</v>
      </c>
      <c r="O849" s="358">
        <v>1</v>
      </c>
      <c r="P849" s="357">
        <v>156</v>
      </c>
      <c r="Q849" s="357">
        <v>67322</v>
      </c>
      <c r="R849" s="357">
        <v>42074.49</v>
      </c>
      <c r="S849" s="357">
        <f t="shared" si="26"/>
        <v>25247.510000000002</v>
      </c>
      <c r="T849" s="359">
        <f t="shared" si="27"/>
        <v>0.37502614301417075</v>
      </c>
      <c r="U849" s="357"/>
    </row>
    <row r="850" spans="1:21" x14ac:dyDescent="0.25">
      <c r="A850" s="357" t="s">
        <v>483</v>
      </c>
      <c r="B850" s="357" t="s">
        <v>822</v>
      </c>
      <c r="C850" s="357" t="s">
        <v>1233</v>
      </c>
      <c r="D850" s="357" t="s">
        <v>1745</v>
      </c>
      <c r="E850" s="357" t="s">
        <v>866</v>
      </c>
      <c r="F850" s="357">
        <v>4323241</v>
      </c>
      <c r="G850" s="357" t="s">
        <v>1117</v>
      </c>
      <c r="H850" s="357">
        <v>432324102</v>
      </c>
      <c r="I850" s="357" t="s">
        <v>2691</v>
      </c>
      <c r="J850" s="357">
        <v>7833594</v>
      </c>
      <c r="K850" s="357">
        <v>100</v>
      </c>
      <c r="L850" s="357" t="s">
        <v>1077</v>
      </c>
      <c r="M850" s="357" t="s">
        <v>1078</v>
      </c>
      <c r="N850" s="357" t="s">
        <v>5025</v>
      </c>
      <c r="O850" s="358">
        <v>1</v>
      </c>
      <c r="P850" s="357">
        <v>190</v>
      </c>
      <c r="Q850" s="357">
        <v>89156.4</v>
      </c>
      <c r="R850" s="357">
        <v>55930.280000000006</v>
      </c>
      <c r="S850" s="357">
        <f t="shared" si="26"/>
        <v>33226.119999999988</v>
      </c>
      <c r="T850" s="359">
        <f t="shared" si="27"/>
        <v>0.37267229273501384</v>
      </c>
      <c r="U850" s="357"/>
    </row>
    <row r="851" spans="1:21" x14ac:dyDescent="0.25">
      <c r="A851" s="357" t="s">
        <v>483</v>
      </c>
      <c r="B851" s="357" t="s">
        <v>822</v>
      </c>
      <c r="C851" s="357" t="s">
        <v>1233</v>
      </c>
      <c r="D851" s="357" t="s">
        <v>1745</v>
      </c>
      <c r="E851" s="357" t="s">
        <v>866</v>
      </c>
      <c r="F851" s="357">
        <v>4323241</v>
      </c>
      <c r="G851" s="357" t="s">
        <v>1117</v>
      </c>
      <c r="H851" s="357">
        <v>432324102</v>
      </c>
      <c r="I851" s="357" t="s">
        <v>2692</v>
      </c>
      <c r="J851" s="357">
        <v>7833642</v>
      </c>
      <c r="K851" s="357">
        <v>100</v>
      </c>
      <c r="L851" s="357" t="s">
        <v>1077</v>
      </c>
      <c r="M851" s="357" t="s">
        <v>1078</v>
      </c>
      <c r="N851" s="357" t="s">
        <v>5025</v>
      </c>
      <c r="O851" s="358">
        <v>1</v>
      </c>
      <c r="P851" s="357">
        <v>163</v>
      </c>
      <c r="Q851" s="357">
        <v>49849.2</v>
      </c>
      <c r="R851" s="357">
        <v>43289.84</v>
      </c>
      <c r="S851" s="357">
        <f t="shared" si="26"/>
        <v>6559.3600000000006</v>
      </c>
      <c r="T851" s="359">
        <f t="shared" si="27"/>
        <v>0.13158405751747271</v>
      </c>
      <c r="U851" s="357"/>
    </row>
    <row r="852" spans="1:21" x14ac:dyDescent="0.25">
      <c r="A852" s="357" t="s">
        <v>483</v>
      </c>
      <c r="B852" s="357" t="s">
        <v>822</v>
      </c>
      <c r="C852" s="357" t="s">
        <v>1233</v>
      </c>
      <c r="D852" s="357" t="s">
        <v>1745</v>
      </c>
      <c r="E852" s="357" t="s">
        <v>866</v>
      </c>
      <c r="F852" s="357">
        <v>4323241</v>
      </c>
      <c r="G852" s="357" t="s">
        <v>1117</v>
      </c>
      <c r="H852" s="357">
        <v>432324102</v>
      </c>
      <c r="I852" s="357" t="s">
        <v>2693</v>
      </c>
      <c r="J852" s="357">
        <v>7833652</v>
      </c>
      <c r="K852" s="357">
        <v>100</v>
      </c>
      <c r="L852" s="357" t="s">
        <v>1077</v>
      </c>
      <c r="M852" s="357" t="s">
        <v>1078</v>
      </c>
      <c r="N852" s="357" t="s">
        <v>5025</v>
      </c>
      <c r="O852" s="358">
        <v>1</v>
      </c>
      <c r="P852" s="357">
        <v>67</v>
      </c>
      <c r="Q852" s="357">
        <v>30897.600000000002</v>
      </c>
      <c r="R852" s="357">
        <v>17256.37</v>
      </c>
      <c r="S852" s="357">
        <f t="shared" si="26"/>
        <v>13641.230000000003</v>
      </c>
      <c r="T852" s="359">
        <f t="shared" si="27"/>
        <v>0.44149804515561086</v>
      </c>
      <c r="U852" s="357"/>
    </row>
    <row r="853" spans="1:21" x14ac:dyDescent="0.25">
      <c r="A853" s="357" t="s">
        <v>483</v>
      </c>
      <c r="B853" s="357" t="s">
        <v>822</v>
      </c>
      <c r="C853" s="357" t="s">
        <v>1233</v>
      </c>
      <c r="D853" s="357" t="s">
        <v>1745</v>
      </c>
      <c r="E853" s="357" t="s">
        <v>866</v>
      </c>
      <c r="F853" s="357">
        <v>4323241</v>
      </c>
      <c r="G853" s="357" t="s">
        <v>1117</v>
      </c>
      <c r="H853" s="357">
        <v>432324102</v>
      </c>
      <c r="I853" s="357" t="s">
        <v>2694</v>
      </c>
      <c r="J853" s="357">
        <v>7833660</v>
      </c>
      <c r="K853" s="357">
        <v>100</v>
      </c>
      <c r="L853" s="357" t="s">
        <v>1077</v>
      </c>
      <c r="M853" s="357" t="s">
        <v>1078</v>
      </c>
      <c r="N853" s="357" t="s">
        <v>5025</v>
      </c>
      <c r="O853" s="358">
        <v>1</v>
      </c>
      <c r="P853" s="357">
        <v>126</v>
      </c>
      <c r="Q853" s="357">
        <v>39398</v>
      </c>
      <c r="R853" s="357">
        <v>25130.14</v>
      </c>
      <c r="S853" s="357">
        <f t="shared" si="26"/>
        <v>14267.86</v>
      </c>
      <c r="T853" s="359">
        <f t="shared" si="27"/>
        <v>0.36214680948271488</v>
      </c>
      <c r="U853" s="357"/>
    </row>
    <row r="854" spans="1:21" x14ac:dyDescent="0.25">
      <c r="A854" s="357" t="s">
        <v>483</v>
      </c>
      <c r="B854" s="357" t="s">
        <v>822</v>
      </c>
      <c r="C854" s="357" t="s">
        <v>1233</v>
      </c>
      <c r="D854" s="357" t="s">
        <v>1745</v>
      </c>
      <c r="E854" s="357" t="s">
        <v>866</v>
      </c>
      <c r="F854" s="357">
        <v>4323241</v>
      </c>
      <c r="G854" s="357" t="s">
        <v>1117</v>
      </c>
      <c r="H854" s="357">
        <v>432324102</v>
      </c>
      <c r="I854" s="357" t="s">
        <v>2695</v>
      </c>
      <c r="J854" s="357">
        <v>7833664</v>
      </c>
      <c r="K854" s="357">
        <v>100</v>
      </c>
      <c r="L854" s="357" t="s">
        <v>1077</v>
      </c>
      <c r="M854" s="357" t="s">
        <v>1078</v>
      </c>
      <c r="N854" s="357" t="s">
        <v>5025</v>
      </c>
      <c r="O854" s="358">
        <v>1</v>
      </c>
      <c r="P854" s="357">
        <v>99</v>
      </c>
      <c r="Q854" s="357">
        <v>46154</v>
      </c>
      <c r="R854" s="357">
        <v>29890.01</v>
      </c>
      <c r="S854" s="357">
        <f t="shared" si="26"/>
        <v>16263.990000000002</v>
      </c>
      <c r="T854" s="359">
        <f t="shared" si="27"/>
        <v>0.35238527538241543</v>
      </c>
      <c r="U854" s="357"/>
    </row>
    <row r="855" spans="1:21" x14ac:dyDescent="0.25">
      <c r="A855" s="357" t="s">
        <v>483</v>
      </c>
      <c r="B855" s="357" t="s">
        <v>822</v>
      </c>
      <c r="C855" s="357" t="s">
        <v>1234</v>
      </c>
      <c r="D855" s="357" t="s">
        <v>1746</v>
      </c>
      <c r="E855" s="357" t="s">
        <v>862</v>
      </c>
      <c r="F855" s="357">
        <v>4324115</v>
      </c>
      <c r="G855" s="357" t="s">
        <v>863</v>
      </c>
      <c r="H855" s="357">
        <v>432411504</v>
      </c>
      <c r="I855" s="357" t="s">
        <v>5151</v>
      </c>
      <c r="J855" s="357">
        <v>11665600</v>
      </c>
      <c r="K855" s="357">
        <v>100</v>
      </c>
      <c r="L855" s="357" t="s">
        <v>1077</v>
      </c>
      <c r="M855" s="357" t="s">
        <v>1078</v>
      </c>
      <c r="N855" s="357" t="s">
        <v>5025</v>
      </c>
      <c r="O855" s="358">
        <v>1</v>
      </c>
      <c r="P855" s="357">
        <v>23</v>
      </c>
      <c r="Q855" s="357">
        <v>9064</v>
      </c>
      <c r="R855" s="357">
        <v>4742.45</v>
      </c>
      <c r="S855" s="357">
        <f t="shared" si="26"/>
        <v>4321.55</v>
      </c>
      <c r="T855" s="359">
        <f t="shared" si="27"/>
        <v>0.47678177405119154</v>
      </c>
      <c r="U855" s="357"/>
    </row>
    <row r="856" spans="1:21" x14ac:dyDescent="0.25">
      <c r="A856" s="357" t="s">
        <v>483</v>
      </c>
      <c r="B856" s="357" t="s">
        <v>822</v>
      </c>
      <c r="C856" s="357" t="s">
        <v>1233</v>
      </c>
      <c r="D856" s="357" t="s">
        <v>1745</v>
      </c>
      <c r="E856" s="357" t="s">
        <v>866</v>
      </c>
      <c r="F856" s="357">
        <v>4323241</v>
      </c>
      <c r="G856" s="357" t="s">
        <v>1117</v>
      </c>
      <c r="H856" s="357">
        <v>432324102</v>
      </c>
      <c r="I856" s="357" t="s">
        <v>2696</v>
      </c>
      <c r="J856" s="357">
        <v>7833668</v>
      </c>
      <c r="K856" s="357">
        <v>100</v>
      </c>
      <c r="L856" s="357" t="s">
        <v>1077</v>
      </c>
      <c r="M856" s="357" t="s">
        <v>1078</v>
      </c>
      <c r="N856" s="357" t="s">
        <v>5025</v>
      </c>
      <c r="O856" s="358">
        <v>1</v>
      </c>
      <c r="P856" s="357">
        <v>100</v>
      </c>
      <c r="Q856" s="357">
        <v>42414.399999999994</v>
      </c>
      <c r="R856" s="357">
        <v>27649.719999999998</v>
      </c>
      <c r="S856" s="357">
        <f t="shared" si="26"/>
        <v>14764.679999999997</v>
      </c>
      <c r="T856" s="359">
        <f t="shared" si="27"/>
        <v>0.34810536044362289</v>
      </c>
      <c r="U856" s="357"/>
    </row>
    <row r="857" spans="1:21" x14ac:dyDescent="0.25">
      <c r="A857" s="357" t="s">
        <v>483</v>
      </c>
      <c r="B857" s="357" t="s">
        <v>822</v>
      </c>
      <c r="C857" s="357" t="s">
        <v>1233</v>
      </c>
      <c r="D857" s="357" t="s">
        <v>1745</v>
      </c>
      <c r="E857" s="357" t="s">
        <v>5030</v>
      </c>
      <c r="F857" s="357">
        <v>4323215</v>
      </c>
      <c r="G857" s="357" t="s">
        <v>1359</v>
      </c>
      <c r="H857" s="357">
        <v>432321505</v>
      </c>
      <c r="I857" s="357" t="s">
        <v>2697</v>
      </c>
      <c r="J857" s="357">
        <v>7834252</v>
      </c>
      <c r="K857" s="357">
        <v>100</v>
      </c>
      <c r="L857" s="357" t="s">
        <v>1077</v>
      </c>
      <c r="M857" s="357" t="s">
        <v>1078</v>
      </c>
      <c r="N857" s="357" t="s">
        <v>5025</v>
      </c>
      <c r="O857" s="358">
        <v>1</v>
      </c>
      <c r="P857" s="357">
        <v>49</v>
      </c>
      <c r="Q857" s="357">
        <v>17632.400000000001</v>
      </c>
      <c r="R857" s="357">
        <v>10503.869999999999</v>
      </c>
      <c r="S857" s="357">
        <f t="shared" si="26"/>
        <v>7128.5300000000025</v>
      </c>
      <c r="T857" s="359">
        <f t="shared" si="27"/>
        <v>0.40428586012114076</v>
      </c>
      <c r="U857" s="357"/>
    </row>
    <row r="858" spans="1:21" x14ac:dyDescent="0.25">
      <c r="A858" s="357" t="s">
        <v>483</v>
      </c>
      <c r="B858" s="357" t="s">
        <v>822</v>
      </c>
      <c r="C858" s="357" t="s">
        <v>1233</v>
      </c>
      <c r="D858" s="357" t="s">
        <v>1745</v>
      </c>
      <c r="E858" s="357" t="s">
        <v>5030</v>
      </c>
      <c r="F858" s="357">
        <v>4323215</v>
      </c>
      <c r="G858" s="357" t="s">
        <v>1359</v>
      </c>
      <c r="H858" s="357">
        <v>432321505</v>
      </c>
      <c r="I858" s="357" t="s">
        <v>2698</v>
      </c>
      <c r="J858" s="357">
        <v>7834268</v>
      </c>
      <c r="K858" s="357">
        <v>100</v>
      </c>
      <c r="L858" s="357" t="s">
        <v>1077</v>
      </c>
      <c r="M858" s="357" t="s">
        <v>1078</v>
      </c>
      <c r="N858" s="357" t="s">
        <v>5025</v>
      </c>
      <c r="O858" s="358">
        <v>1</v>
      </c>
      <c r="P858" s="357">
        <v>85</v>
      </c>
      <c r="Q858" s="357">
        <v>28836</v>
      </c>
      <c r="R858" s="357">
        <v>20422.2</v>
      </c>
      <c r="S858" s="357">
        <f t="shared" ref="S858:S921" si="28">Q858-R858</f>
        <v>8413.7999999999993</v>
      </c>
      <c r="T858" s="359">
        <f t="shared" ref="T858:T921" si="29">S858/Q858</f>
        <v>0.29178110694964626</v>
      </c>
      <c r="U858" s="357"/>
    </row>
    <row r="859" spans="1:21" x14ac:dyDescent="0.25">
      <c r="A859" s="357" t="s">
        <v>483</v>
      </c>
      <c r="B859" s="357" t="s">
        <v>822</v>
      </c>
      <c r="C859" s="357" t="s">
        <v>1233</v>
      </c>
      <c r="D859" s="357" t="s">
        <v>1745</v>
      </c>
      <c r="E859" s="357" t="s">
        <v>5030</v>
      </c>
      <c r="F859" s="357">
        <v>4323215</v>
      </c>
      <c r="G859" s="357" t="s">
        <v>1359</v>
      </c>
      <c r="H859" s="357">
        <v>432321505</v>
      </c>
      <c r="I859" s="357" t="s">
        <v>2699</v>
      </c>
      <c r="J859" s="357">
        <v>7834280</v>
      </c>
      <c r="K859" s="357">
        <v>100</v>
      </c>
      <c r="L859" s="357" t="s">
        <v>1077</v>
      </c>
      <c r="M859" s="357" t="s">
        <v>1078</v>
      </c>
      <c r="N859" s="357" t="s">
        <v>5025</v>
      </c>
      <c r="O859" s="358">
        <v>1</v>
      </c>
      <c r="P859" s="357">
        <v>103</v>
      </c>
      <c r="Q859" s="357">
        <v>43868</v>
      </c>
      <c r="R859" s="357">
        <v>29580.400000000001</v>
      </c>
      <c r="S859" s="357">
        <f t="shared" si="28"/>
        <v>14287.599999999999</v>
      </c>
      <c r="T859" s="359">
        <f t="shared" si="29"/>
        <v>0.32569526762104489</v>
      </c>
      <c r="U859" s="357"/>
    </row>
    <row r="860" spans="1:21" x14ac:dyDescent="0.25">
      <c r="A860" s="357" t="s">
        <v>483</v>
      </c>
      <c r="B860" s="357" t="s">
        <v>822</v>
      </c>
      <c r="C860" s="357" t="s">
        <v>1233</v>
      </c>
      <c r="D860" s="357" t="s">
        <v>1745</v>
      </c>
      <c r="E860" s="357" t="s">
        <v>1487</v>
      </c>
      <c r="F860" s="357">
        <v>4323256</v>
      </c>
      <c r="G860" s="357" t="s">
        <v>1094</v>
      </c>
      <c r="H860" s="357">
        <v>432325602</v>
      </c>
      <c r="I860" s="357" t="s">
        <v>2700</v>
      </c>
      <c r="J860" s="357">
        <v>7835026</v>
      </c>
      <c r="K860" s="357">
        <v>100</v>
      </c>
      <c r="L860" s="357" t="s">
        <v>1077</v>
      </c>
      <c r="M860" s="357" t="s">
        <v>1078</v>
      </c>
      <c r="N860" s="357" t="s">
        <v>5025</v>
      </c>
      <c r="O860" s="358">
        <v>1</v>
      </c>
      <c r="P860" s="357">
        <v>99</v>
      </c>
      <c r="Q860" s="357">
        <v>32994.799999999996</v>
      </c>
      <c r="R860" s="357">
        <v>28531.15</v>
      </c>
      <c r="S860" s="357">
        <f t="shared" si="28"/>
        <v>4463.6499999999942</v>
      </c>
      <c r="T860" s="359">
        <f t="shared" si="29"/>
        <v>0.13528343860244629</v>
      </c>
      <c r="U860" s="357"/>
    </row>
    <row r="861" spans="1:21" x14ac:dyDescent="0.25">
      <c r="A861" s="357" t="s">
        <v>483</v>
      </c>
      <c r="B861" s="357" t="s">
        <v>822</v>
      </c>
      <c r="C861" s="357" t="s">
        <v>1233</v>
      </c>
      <c r="D861" s="357" t="s">
        <v>1745</v>
      </c>
      <c r="E861" s="357" t="s">
        <v>5030</v>
      </c>
      <c r="F861" s="357">
        <v>4323215</v>
      </c>
      <c r="G861" s="357" t="s">
        <v>1359</v>
      </c>
      <c r="H861" s="357">
        <v>432321505</v>
      </c>
      <c r="I861" s="357" t="s">
        <v>2701</v>
      </c>
      <c r="J861" s="357">
        <v>7835168</v>
      </c>
      <c r="K861" s="357">
        <v>100</v>
      </c>
      <c r="L861" s="357" t="s">
        <v>1077</v>
      </c>
      <c r="M861" s="357" t="s">
        <v>1078</v>
      </c>
      <c r="N861" s="357" t="s">
        <v>5025</v>
      </c>
      <c r="O861" s="358">
        <v>1</v>
      </c>
      <c r="P861" s="357">
        <v>109</v>
      </c>
      <c r="Q861" s="357">
        <v>27997.599999999999</v>
      </c>
      <c r="R861" s="357">
        <v>22115.29</v>
      </c>
      <c r="S861" s="357">
        <f t="shared" si="28"/>
        <v>5882.3099999999977</v>
      </c>
      <c r="T861" s="359">
        <f t="shared" si="29"/>
        <v>0.21010050861502408</v>
      </c>
      <c r="U861" s="357"/>
    </row>
    <row r="862" spans="1:21" x14ac:dyDescent="0.25">
      <c r="A862" s="357" t="s">
        <v>483</v>
      </c>
      <c r="B862" s="357" t="s">
        <v>822</v>
      </c>
      <c r="C862" s="357" t="s">
        <v>1233</v>
      </c>
      <c r="D862" s="357" t="s">
        <v>1745</v>
      </c>
      <c r="E862" s="357" t="s">
        <v>5030</v>
      </c>
      <c r="F862" s="357">
        <v>4323215</v>
      </c>
      <c r="G862" s="357" t="s">
        <v>1359</v>
      </c>
      <c r="H862" s="357">
        <v>432321505</v>
      </c>
      <c r="I862" s="357" t="s">
        <v>2702</v>
      </c>
      <c r="J862" s="357">
        <v>7835194</v>
      </c>
      <c r="K862" s="357">
        <v>100</v>
      </c>
      <c r="L862" s="357" t="s">
        <v>1077</v>
      </c>
      <c r="M862" s="357" t="s">
        <v>1078</v>
      </c>
      <c r="N862" s="357" t="s">
        <v>5025</v>
      </c>
      <c r="O862" s="358">
        <v>1</v>
      </c>
      <c r="P862" s="357">
        <v>43</v>
      </c>
      <c r="Q862" s="357">
        <v>21579.200000000001</v>
      </c>
      <c r="R862" s="357">
        <v>16379.039999999999</v>
      </c>
      <c r="S862" s="357">
        <f t="shared" si="28"/>
        <v>5200.1600000000017</v>
      </c>
      <c r="T862" s="359">
        <f t="shared" si="29"/>
        <v>0.24098020315859725</v>
      </c>
      <c r="U862" s="357"/>
    </row>
    <row r="863" spans="1:21" x14ac:dyDescent="0.25">
      <c r="A863" s="357" t="s">
        <v>483</v>
      </c>
      <c r="B863" s="357" t="s">
        <v>822</v>
      </c>
      <c r="C863" s="357" t="s">
        <v>1229</v>
      </c>
      <c r="D863" s="357" t="s">
        <v>1741</v>
      </c>
      <c r="E863" s="357" t="s">
        <v>1469</v>
      </c>
      <c r="F863" s="357">
        <v>4321232</v>
      </c>
      <c r="G863" s="357" t="s">
        <v>875</v>
      </c>
      <c r="H863" s="357">
        <v>432123204</v>
      </c>
      <c r="I863" s="357" t="s">
        <v>2703</v>
      </c>
      <c r="J863" s="357">
        <v>11772405</v>
      </c>
      <c r="K863" s="357">
        <v>250</v>
      </c>
      <c r="L863" s="357" t="s">
        <v>1077</v>
      </c>
      <c r="M863" s="357" t="s">
        <v>1078</v>
      </c>
      <c r="N863" s="357" t="s">
        <v>5025</v>
      </c>
      <c r="O863" s="358">
        <v>1</v>
      </c>
      <c r="P863" s="357">
        <v>157</v>
      </c>
      <c r="Q863" s="357">
        <v>114182.40000000001</v>
      </c>
      <c r="R863" s="357">
        <v>106593.61</v>
      </c>
      <c r="S863" s="357">
        <f t="shared" si="28"/>
        <v>7588.7900000000081</v>
      </c>
      <c r="T863" s="359">
        <f t="shared" si="29"/>
        <v>6.6461994142705066E-2</v>
      </c>
      <c r="U863" s="357"/>
    </row>
    <row r="864" spans="1:21" x14ac:dyDescent="0.25">
      <c r="A864" s="357" t="s">
        <v>483</v>
      </c>
      <c r="B864" s="357" t="s">
        <v>822</v>
      </c>
      <c r="C864" s="357" t="s">
        <v>1239</v>
      </c>
      <c r="D864" s="357" t="s">
        <v>1751</v>
      </c>
      <c r="E864" s="357" t="s">
        <v>1508</v>
      </c>
      <c r="F864" s="357">
        <v>4325314</v>
      </c>
      <c r="G864" s="357" t="s">
        <v>1370</v>
      </c>
      <c r="H864" s="357">
        <v>432531405</v>
      </c>
      <c r="I864" s="357" t="s">
        <v>2704</v>
      </c>
      <c r="J864" s="357">
        <v>16400087</v>
      </c>
      <c r="K864" s="357">
        <v>100</v>
      </c>
      <c r="L864" s="357" t="s">
        <v>1077</v>
      </c>
      <c r="M864" s="357" t="s">
        <v>1078</v>
      </c>
      <c r="N864" s="357" t="s">
        <v>5025</v>
      </c>
      <c r="O864" s="358">
        <v>1</v>
      </c>
      <c r="P864" s="357">
        <v>111</v>
      </c>
      <c r="Q864" s="357">
        <v>46480</v>
      </c>
      <c r="R864" s="357">
        <v>26919.3</v>
      </c>
      <c r="S864" s="357">
        <f t="shared" si="28"/>
        <v>19560.7</v>
      </c>
      <c r="T864" s="359">
        <f t="shared" si="29"/>
        <v>0.42084122203098107</v>
      </c>
      <c r="U864" s="357"/>
    </row>
    <row r="865" spans="1:21" x14ac:dyDescent="0.25">
      <c r="A865" s="357" t="s">
        <v>483</v>
      </c>
      <c r="B865" s="357" t="s">
        <v>822</v>
      </c>
      <c r="C865" s="357" t="s">
        <v>1239</v>
      </c>
      <c r="D865" s="357" t="s">
        <v>1749</v>
      </c>
      <c r="E865" s="357" t="s">
        <v>888</v>
      </c>
      <c r="F865" s="357">
        <v>4325131</v>
      </c>
      <c r="G865" s="357" t="s">
        <v>1380</v>
      </c>
      <c r="H865" s="357">
        <v>432513102</v>
      </c>
      <c r="I865" s="357" t="s">
        <v>2705</v>
      </c>
      <c r="J865" s="357">
        <v>7832337</v>
      </c>
      <c r="K865" s="357">
        <v>63</v>
      </c>
      <c r="L865" s="357" t="s">
        <v>1077</v>
      </c>
      <c r="M865" s="357" t="s">
        <v>1078</v>
      </c>
      <c r="N865" s="357" t="s">
        <v>5025</v>
      </c>
      <c r="O865" s="358">
        <v>1</v>
      </c>
      <c r="P865" s="357">
        <v>21</v>
      </c>
      <c r="Q865" s="357">
        <v>2720.8</v>
      </c>
      <c r="R865" s="357">
        <v>2124</v>
      </c>
      <c r="S865" s="357">
        <f t="shared" si="28"/>
        <v>596.80000000000018</v>
      </c>
      <c r="T865" s="359">
        <f t="shared" si="29"/>
        <v>0.21934725080858578</v>
      </c>
      <c r="U865" s="357"/>
    </row>
    <row r="866" spans="1:21" x14ac:dyDescent="0.25">
      <c r="A866" s="357" t="s">
        <v>483</v>
      </c>
      <c r="B866" s="357" t="s">
        <v>822</v>
      </c>
      <c r="C866" s="357" t="s">
        <v>1230</v>
      </c>
      <c r="D866" s="357" t="s">
        <v>1742</v>
      </c>
      <c r="E866" s="357" t="s">
        <v>1473</v>
      </c>
      <c r="F866" s="357">
        <v>4322112</v>
      </c>
      <c r="G866" s="357" t="s">
        <v>858</v>
      </c>
      <c r="H866" s="357">
        <v>432211203</v>
      </c>
      <c r="I866" s="357" t="s">
        <v>5152</v>
      </c>
      <c r="J866" s="357">
        <v>11664728</v>
      </c>
      <c r="K866" s="357">
        <v>100</v>
      </c>
      <c r="L866" s="357" t="s">
        <v>1077</v>
      </c>
      <c r="M866" s="357" t="s">
        <v>1078</v>
      </c>
      <c r="N866" s="357" t="s">
        <v>5025</v>
      </c>
      <c r="O866" s="358">
        <v>1</v>
      </c>
      <c r="P866" s="357">
        <v>80</v>
      </c>
      <c r="Q866" s="357">
        <v>44968</v>
      </c>
      <c r="R866" s="357">
        <v>23667.9</v>
      </c>
      <c r="S866" s="357">
        <f t="shared" si="28"/>
        <v>21300.1</v>
      </c>
      <c r="T866" s="359">
        <f t="shared" si="29"/>
        <v>0.47367238925458099</v>
      </c>
      <c r="U866" s="357"/>
    </row>
    <row r="867" spans="1:21" x14ac:dyDescent="0.25">
      <c r="A867" s="357" t="s">
        <v>483</v>
      </c>
      <c r="B867" s="357" t="s">
        <v>822</v>
      </c>
      <c r="C867" s="357" t="s">
        <v>1239</v>
      </c>
      <c r="D867" s="357" t="s">
        <v>1749</v>
      </c>
      <c r="E867" s="357" t="s">
        <v>1498</v>
      </c>
      <c r="F867" s="357">
        <v>4325113</v>
      </c>
      <c r="G867" s="357" t="s">
        <v>1240</v>
      </c>
      <c r="H867" s="357">
        <v>432511302</v>
      </c>
      <c r="I867" s="357" t="s">
        <v>2706</v>
      </c>
      <c r="J867" s="357">
        <v>2296706</v>
      </c>
      <c r="K867" s="357">
        <v>100</v>
      </c>
      <c r="L867" s="357" t="s">
        <v>1077</v>
      </c>
      <c r="M867" s="357" t="s">
        <v>1078</v>
      </c>
      <c r="N867" s="357" t="s">
        <v>5025</v>
      </c>
      <c r="O867" s="358">
        <v>1</v>
      </c>
      <c r="P867" s="357">
        <v>105</v>
      </c>
      <c r="Q867" s="357">
        <v>50744.4</v>
      </c>
      <c r="R867" s="357">
        <v>30975.73</v>
      </c>
      <c r="S867" s="357">
        <f t="shared" si="28"/>
        <v>19768.670000000002</v>
      </c>
      <c r="T867" s="359">
        <f t="shared" si="29"/>
        <v>0.38957343076280343</v>
      </c>
      <c r="U867" s="357"/>
    </row>
    <row r="868" spans="1:21" x14ac:dyDescent="0.25">
      <c r="A868" s="357" t="s">
        <v>483</v>
      </c>
      <c r="B868" s="357" t="s">
        <v>822</v>
      </c>
      <c r="C868" s="357" t="s">
        <v>1239</v>
      </c>
      <c r="D868" s="357" t="s">
        <v>1749</v>
      </c>
      <c r="E868" s="357" t="s">
        <v>1498</v>
      </c>
      <c r="F868" s="357">
        <v>4325113</v>
      </c>
      <c r="G868" s="357" t="s">
        <v>1240</v>
      </c>
      <c r="H868" s="357">
        <v>432511302</v>
      </c>
      <c r="I868" s="357" t="s">
        <v>2707</v>
      </c>
      <c r="J868" s="357">
        <v>2296716</v>
      </c>
      <c r="K868" s="357">
        <v>100</v>
      </c>
      <c r="L868" s="357" t="s">
        <v>1077</v>
      </c>
      <c r="M868" s="357" t="s">
        <v>1078</v>
      </c>
      <c r="N868" s="357" t="s">
        <v>5025</v>
      </c>
      <c r="O868" s="358">
        <v>1</v>
      </c>
      <c r="P868" s="357">
        <v>75</v>
      </c>
      <c r="Q868" s="357">
        <v>29814.400000000001</v>
      </c>
      <c r="R868" s="357">
        <v>21841.02</v>
      </c>
      <c r="S868" s="357">
        <f t="shared" si="28"/>
        <v>7973.380000000001</v>
      </c>
      <c r="T868" s="359">
        <f t="shared" si="29"/>
        <v>0.26743385746484921</v>
      </c>
      <c r="U868" s="357"/>
    </row>
    <row r="869" spans="1:21" x14ac:dyDescent="0.25">
      <c r="A869" s="357" t="s">
        <v>483</v>
      </c>
      <c r="B869" s="357" t="s">
        <v>822</v>
      </c>
      <c r="C869" s="357" t="s">
        <v>1239</v>
      </c>
      <c r="D869" s="357" t="s">
        <v>1749</v>
      </c>
      <c r="E869" s="357" t="s">
        <v>1498</v>
      </c>
      <c r="F869" s="357">
        <v>4325113</v>
      </c>
      <c r="G869" s="357" t="s">
        <v>1240</v>
      </c>
      <c r="H869" s="357">
        <v>432511302</v>
      </c>
      <c r="I869" s="357" t="s">
        <v>2708</v>
      </c>
      <c r="J869" s="357">
        <v>2296720</v>
      </c>
      <c r="K869" s="357">
        <v>100</v>
      </c>
      <c r="L869" s="357" t="s">
        <v>1077</v>
      </c>
      <c r="M869" s="357" t="s">
        <v>1078</v>
      </c>
      <c r="N869" s="357" t="s">
        <v>5025</v>
      </c>
      <c r="O869" s="358">
        <v>1</v>
      </c>
      <c r="P869" s="357">
        <v>24</v>
      </c>
      <c r="Q869" s="357">
        <v>10756</v>
      </c>
      <c r="R869" s="357">
        <v>6171.7199999999993</v>
      </c>
      <c r="S869" s="357">
        <f t="shared" si="28"/>
        <v>4584.2800000000007</v>
      </c>
      <c r="T869" s="359">
        <f t="shared" si="29"/>
        <v>0.42620676831535892</v>
      </c>
      <c r="U869" s="357"/>
    </row>
    <row r="870" spans="1:21" x14ac:dyDescent="0.25">
      <c r="A870" s="357" t="s">
        <v>483</v>
      </c>
      <c r="B870" s="357" t="s">
        <v>822</v>
      </c>
      <c r="C870" s="357" t="s">
        <v>1239</v>
      </c>
      <c r="D870" s="357" t="s">
        <v>1749</v>
      </c>
      <c r="E870" s="357" t="s">
        <v>1499</v>
      </c>
      <c r="F870" s="357">
        <v>4325115</v>
      </c>
      <c r="G870" s="357" t="s">
        <v>1102</v>
      </c>
      <c r="H870" s="357">
        <v>432511504</v>
      </c>
      <c r="I870" s="357" t="s">
        <v>2709</v>
      </c>
      <c r="J870" s="357">
        <v>2296738</v>
      </c>
      <c r="K870" s="357">
        <v>100</v>
      </c>
      <c r="L870" s="357" t="s">
        <v>1077</v>
      </c>
      <c r="M870" s="357" t="s">
        <v>1078</v>
      </c>
      <c r="N870" s="357" t="s">
        <v>5025</v>
      </c>
      <c r="O870" s="358">
        <v>1</v>
      </c>
      <c r="P870" s="357">
        <v>117</v>
      </c>
      <c r="Q870" s="357">
        <v>77754</v>
      </c>
      <c r="R870" s="357">
        <v>53468.229999999996</v>
      </c>
      <c r="S870" s="357">
        <f t="shared" si="28"/>
        <v>24285.770000000004</v>
      </c>
      <c r="T870" s="359">
        <f t="shared" si="29"/>
        <v>0.31234110142243493</v>
      </c>
      <c r="U870" s="357"/>
    </row>
    <row r="871" spans="1:21" x14ac:dyDescent="0.25">
      <c r="A871" s="357" t="s">
        <v>483</v>
      </c>
      <c r="B871" s="357" t="s">
        <v>822</v>
      </c>
      <c r="C871" s="357" t="s">
        <v>1239</v>
      </c>
      <c r="D871" s="357" t="s">
        <v>1749</v>
      </c>
      <c r="E871" s="357" t="s">
        <v>1499</v>
      </c>
      <c r="F871" s="357">
        <v>4325115</v>
      </c>
      <c r="G871" s="357" t="s">
        <v>1102</v>
      </c>
      <c r="H871" s="357">
        <v>432511504</v>
      </c>
      <c r="I871" s="357" t="s">
        <v>2710</v>
      </c>
      <c r="J871" s="357">
        <v>2296760</v>
      </c>
      <c r="K871" s="357">
        <v>100</v>
      </c>
      <c r="L871" s="357" t="s">
        <v>1077</v>
      </c>
      <c r="M871" s="357" t="s">
        <v>1078</v>
      </c>
      <c r="N871" s="357" t="s">
        <v>5025</v>
      </c>
      <c r="O871" s="358">
        <v>1</v>
      </c>
      <c r="P871" s="357">
        <v>121</v>
      </c>
      <c r="Q871" s="357">
        <v>92491.599999999991</v>
      </c>
      <c r="R871" s="357">
        <v>77889.279999999999</v>
      </c>
      <c r="S871" s="357">
        <f t="shared" si="28"/>
        <v>14602.319999999992</v>
      </c>
      <c r="T871" s="359">
        <f t="shared" si="29"/>
        <v>0.15787725588053395</v>
      </c>
      <c r="U871" s="357"/>
    </row>
    <row r="872" spans="1:21" x14ac:dyDescent="0.25">
      <c r="A872" s="357" t="s">
        <v>483</v>
      </c>
      <c r="B872" s="357" t="s">
        <v>822</v>
      </c>
      <c r="C872" s="357" t="s">
        <v>1239</v>
      </c>
      <c r="D872" s="357" t="s">
        <v>1749</v>
      </c>
      <c r="E872" s="357" t="s">
        <v>1501</v>
      </c>
      <c r="F872" s="357">
        <v>4325124</v>
      </c>
      <c r="G872" s="357" t="s">
        <v>1106</v>
      </c>
      <c r="H872" s="357">
        <v>432512401</v>
      </c>
      <c r="I872" s="357" t="s">
        <v>2711</v>
      </c>
      <c r="J872" s="357">
        <v>2296802</v>
      </c>
      <c r="K872" s="357">
        <v>100</v>
      </c>
      <c r="L872" s="357" t="s">
        <v>1077</v>
      </c>
      <c r="M872" s="357" t="s">
        <v>1078</v>
      </c>
      <c r="N872" s="357" t="s">
        <v>5025</v>
      </c>
      <c r="O872" s="358">
        <v>1</v>
      </c>
      <c r="P872" s="357">
        <v>62</v>
      </c>
      <c r="Q872" s="357">
        <v>58906.8</v>
      </c>
      <c r="R872" s="357">
        <v>43278.259999999995</v>
      </c>
      <c r="S872" s="357">
        <f t="shared" si="28"/>
        <v>15628.540000000008</v>
      </c>
      <c r="T872" s="359">
        <f t="shared" si="29"/>
        <v>0.26530960771931267</v>
      </c>
      <c r="U872" s="357"/>
    </row>
    <row r="873" spans="1:21" x14ac:dyDescent="0.25">
      <c r="A873" s="357" t="s">
        <v>483</v>
      </c>
      <c r="B873" s="357" t="s">
        <v>822</v>
      </c>
      <c r="C873" s="357" t="s">
        <v>1239</v>
      </c>
      <c r="D873" s="357" t="s">
        <v>1749</v>
      </c>
      <c r="E873" s="357" t="s">
        <v>1499</v>
      </c>
      <c r="F873" s="357">
        <v>4325115</v>
      </c>
      <c r="G873" s="357" t="s">
        <v>1102</v>
      </c>
      <c r="H873" s="357">
        <v>432511504</v>
      </c>
      <c r="I873" s="357" t="s">
        <v>2712</v>
      </c>
      <c r="J873" s="357">
        <v>2296814</v>
      </c>
      <c r="K873" s="357">
        <v>100</v>
      </c>
      <c r="L873" s="357" t="s">
        <v>1077</v>
      </c>
      <c r="M873" s="357" t="s">
        <v>1078</v>
      </c>
      <c r="N873" s="357" t="s">
        <v>5025</v>
      </c>
      <c r="O873" s="358">
        <v>1</v>
      </c>
      <c r="P873" s="357">
        <v>84</v>
      </c>
      <c r="Q873" s="357">
        <v>43319.199999999997</v>
      </c>
      <c r="R873" s="357">
        <v>33185.5</v>
      </c>
      <c r="S873" s="357">
        <f t="shared" si="28"/>
        <v>10133.699999999997</v>
      </c>
      <c r="T873" s="359">
        <f t="shared" si="29"/>
        <v>0.23393091285157616</v>
      </c>
      <c r="U873" s="357"/>
    </row>
    <row r="874" spans="1:21" x14ac:dyDescent="0.25">
      <c r="A874" s="357" t="s">
        <v>483</v>
      </c>
      <c r="B874" s="357" t="s">
        <v>822</v>
      </c>
      <c r="C874" s="357" t="s">
        <v>1239</v>
      </c>
      <c r="D874" s="357" t="s">
        <v>1749</v>
      </c>
      <c r="E874" s="357" t="s">
        <v>1499</v>
      </c>
      <c r="F874" s="357">
        <v>4325115</v>
      </c>
      <c r="G874" s="357" t="s">
        <v>1102</v>
      </c>
      <c r="H874" s="357">
        <v>432511504</v>
      </c>
      <c r="I874" s="357" t="s">
        <v>2713</v>
      </c>
      <c r="J874" s="357">
        <v>2296818</v>
      </c>
      <c r="K874" s="357">
        <v>100</v>
      </c>
      <c r="L874" s="357" t="s">
        <v>1077</v>
      </c>
      <c r="M874" s="357" t="s">
        <v>1078</v>
      </c>
      <c r="N874" s="357" t="s">
        <v>5025</v>
      </c>
      <c r="O874" s="358">
        <v>1</v>
      </c>
      <c r="P874" s="357">
        <v>226</v>
      </c>
      <c r="Q874" s="357">
        <v>101389.6</v>
      </c>
      <c r="R874" s="357">
        <v>89453.17</v>
      </c>
      <c r="S874" s="357">
        <f t="shared" si="28"/>
        <v>11936.430000000008</v>
      </c>
      <c r="T874" s="359">
        <f t="shared" si="29"/>
        <v>0.11772834689159448</v>
      </c>
      <c r="U874" s="357"/>
    </row>
    <row r="875" spans="1:21" x14ac:dyDescent="0.25">
      <c r="A875" s="357" t="s">
        <v>483</v>
      </c>
      <c r="B875" s="357" t="s">
        <v>822</v>
      </c>
      <c r="C875" s="357" t="s">
        <v>1239</v>
      </c>
      <c r="D875" s="357" t="s">
        <v>1749</v>
      </c>
      <c r="E875" s="357" t="s">
        <v>1499</v>
      </c>
      <c r="F875" s="357">
        <v>4325115</v>
      </c>
      <c r="G875" s="357" t="s">
        <v>1102</v>
      </c>
      <c r="H875" s="357">
        <v>432511504</v>
      </c>
      <c r="I875" s="357" t="s">
        <v>2714</v>
      </c>
      <c r="J875" s="357">
        <v>2296834</v>
      </c>
      <c r="K875" s="357">
        <v>100</v>
      </c>
      <c r="L875" s="357" t="s">
        <v>1077</v>
      </c>
      <c r="M875" s="357" t="s">
        <v>1078</v>
      </c>
      <c r="N875" s="357" t="s">
        <v>5025</v>
      </c>
      <c r="O875" s="358">
        <v>1</v>
      </c>
      <c r="P875" s="357">
        <v>156</v>
      </c>
      <c r="Q875" s="357">
        <v>64348</v>
      </c>
      <c r="R875" s="357">
        <v>60942.06</v>
      </c>
      <c r="S875" s="357">
        <f t="shared" si="28"/>
        <v>3405.9400000000023</v>
      </c>
      <c r="T875" s="359">
        <f t="shared" si="29"/>
        <v>5.2930005594579513E-2</v>
      </c>
      <c r="U875" s="357"/>
    </row>
    <row r="876" spans="1:21" x14ac:dyDescent="0.25">
      <c r="A876" s="357" t="s">
        <v>483</v>
      </c>
      <c r="B876" s="357" t="s">
        <v>822</v>
      </c>
      <c r="C876" s="357" t="s">
        <v>1239</v>
      </c>
      <c r="D876" s="357" t="s">
        <v>1749</v>
      </c>
      <c r="E876" s="357" t="s">
        <v>1499</v>
      </c>
      <c r="F876" s="357">
        <v>4325115</v>
      </c>
      <c r="G876" s="357" t="s">
        <v>1102</v>
      </c>
      <c r="H876" s="357">
        <v>432511504</v>
      </c>
      <c r="I876" s="357" t="s">
        <v>2715</v>
      </c>
      <c r="J876" s="357">
        <v>2296836</v>
      </c>
      <c r="K876" s="357">
        <v>500</v>
      </c>
      <c r="L876" s="357" t="s">
        <v>1077</v>
      </c>
      <c r="M876" s="357" t="s">
        <v>1078</v>
      </c>
      <c r="N876" s="357" t="s">
        <v>5025</v>
      </c>
      <c r="O876" s="358">
        <v>1</v>
      </c>
      <c r="P876" s="357">
        <v>257</v>
      </c>
      <c r="Q876" s="357">
        <v>253020.79999999999</v>
      </c>
      <c r="R876" s="357">
        <v>181201.73</v>
      </c>
      <c r="S876" s="357">
        <f t="shared" si="28"/>
        <v>71819.069999999978</v>
      </c>
      <c r="T876" s="359">
        <f t="shared" si="29"/>
        <v>0.28384650589991012</v>
      </c>
      <c r="U876" s="357"/>
    </row>
    <row r="877" spans="1:21" x14ac:dyDescent="0.25">
      <c r="A877" s="357" t="s">
        <v>483</v>
      </c>
      <c r="B877" s="357" t="s">
        <v>822</v>
      </c>
      <c r="C877" s="357" t="s">
        <v>1239</v>
      </c>
      <c r="D877" s="357" t="s">
        <v>1749</v>
      </c>
      <c r="E877" s="357" t="s">
        <v>1499</v>
      </c>
      <c r="F877" s="357">
        <v>4325115</v>
      </c>
      <c r="G877" s="357" t="s">
        <v>1102</v>
      </c>
      <c r="H877" s="357">
        <v>432511504</v>
      </c>
      <c r="I877" s="357" t="s">
        <v>2716</v>
      </c>
      <c r="J877" s="357">
        <v>2296840</v>
      </c>
      <c r="K877" s="357">
        <v>100</v>
      </c>
      <c r="L877" s="357" t="s">
        <v>1077</v>
      </c>
      <c r="M877" s="357" t="s">
        <v>1078</v>
      </c>
      <c r="N877" s="357" t="s">
        <v>5025</v>
      </c>
      <c r="O877" s="358">
        <v>1</v>
      </c>
      <c r="P877" s="357">
        <v>87</v>
      </c>
      <c r="Q877" s="357">
        <v>55832.4</v>
      </c>
      <c r="R877" s="357">
        <v>47249.59</v>
      </c>
      <c r="S877" s="357">
        <f t="shared" si="28"/>
        <v>8582.8100000000049</v>
      </c>
      <c r="T877" s="359">
        <f t="shared" si="29"/>
        <v>0.15372453987290544</v>
      </c>
      <c r="U877" s="357"/>
    </row>
    <row r="878" spans="1:21" x14ac:dyDescent="0.25">
      <c r="A878" s="357" t="s">
        <v>483</v>
      </c>
      <c r="B878" s="357" t="s">
        <v>822</v>
      </c>
      <c r="C878" s="357" t="s">
        <v>1239</v>
      </c>
      <c r="D878" s="357" t="s">
        <v>1749</v>
      </c>
      <c r="E878" s="357" t="s">
        <v>1499</v>
      </c>
      <c r="F878" s="357">
        <v>4325115</v>
      </c>
      <c r="G878" s="357" t="s">
        <v>1102</v>
      </c>
      <c r="H878" s="357">
        <v>432511504</v>
      </c>
      <c r="I878" s="357" t="s">
        <v>2717</v>
      </c>
      <c r="J878" s="357">
        <v>2296846</v>
      </c>
      <c r="K878" s="357">
        <v>100</v>
      </c>
      <c r="L878" s="357" t="s">
        <v>1077</v>
      </c>
      <c r="M878" s="357" t="s">
        <v>1078</v>
      </c>
      <c r="N878" s="357" t="s">
        <v>5025</v>
      </c>
      <c r="O878" s="358">
        <v>1</v>
      </c>
      <c r="P878" s="357">
        <v>72</v>
      </c>
      <c r="Q878" s="357">
        <v>44077.2</v>
      </c>
      <c r="R878" s="357">
        <v>34158.03</v>
      </c>
      <c r="S878" s="357">
        <f t="shared" si="28"/>
        <v>9919.1699999999983</v>
      </c>
      <c r="T878" s="359">
        <f t="shared" si="29"/>
        <v>0.22504083743976475</v>
      </c>
      <c r="U878" s="357"/>
    </row>
    <row r="879" spans="1:21" x14ac:dyDescent="0.25">
      <c r="A879" s="357" t="s">
        <v>483</v>
      </c>
      <c r="B879" s="357" t="s">
        <v>822</v>
      </c>
      <c r="C879" s="357" t="s">
        <v>1239</v>
      </c>
      <c r="D879" s="357" t="s">
        <v>1749</v>
      </c>
      <c r="E879" s="357" t="s">
        <v>1499</v>
      </c>
      <c r="F879" s="357">
        <v>4325115</v>
      </c>
      <c r="G879" s="357" t="s">
        <v>1102</v>
      </c>
      <c r="H879" s="357">
        <v>432511504</v>
      </c>
      <c r="I879" s="357" t="s">
        <v>2718</v>
      </c>
      <c r="J879" s="357">
        <v>2296860</v>
      </c>
      <c r="K879" s="357">
        <v>100</v>
      </c>
      <c r="L879" s="357" t="s">
        <v>1077</v>
      </c>
      <c r="M879" s="357" t="s">
        <v>1078</v>
      </c>
      <c r="N879" s="357" t="s">
        <v>5025</v>
      </c>
      <c r="O879" s="358">
        <v>1</v>
      </c>
      <c r="P879" s="357">
        <v>70</v>
      </c>
      <c r="Q879" s="357">
        <v>40031.600000000006</v>
      </c>
      <c r="R879" s="357">
        <v>35024.270000000004</v>
      </c>
      <c r="S879" s="357">
        <f t="shared" si="28"/>
        <v>5007.3300000000017</v>
      </c>
      <c r="T879" s="359">
        <f t="shared" si="29"/>
        <v>0.12508443329769484</v>
      </c>
      <c r="U879" s="357"/>
    </row>
    <row r="880" spans="1:21" x14ac:dyDescent="0.25">
      <c r="A880" s="357" t="s">
        <v>483</v>
      </c>
      <c r="B880" s="357" t="s">
        <v>822</v>
      </c>
      <c r="C880" s="357" t="s">
        <v>1239</v>
      </c>
      <c r="D880" s="357" t="s">
        <v>1749</v>
      </c>
      <c r="E880" s="357" t="s">
        <v>1499</v>
      </c>
      <c r="F880" s="357">
        <v>4325115</v>
      </c>
      <c r="G880" s="357" t="s">
        <v>1102</v>
      </c>
      <c r="H880" s="357">
        <v>432511504</v>
      </c>
      <c r="I880" s="357" t="s">
        <v>2719</v>
      </c>
      <c r="J880" s="357">
        <v>2296876</v>
      </c>
      <c r="K880" s="357">
        <v>500</v>
      </c>
      <c r="L880" s="357" t="s">
        <v>1077</v>
      </c>
      <c r="M880" s="357" t="s">
        <v>1078</v>
      </c>
      <c r="N880" s="357" t="s">
        <v>5025</v>
      </c>
      <c r="O880" s="358">
        <v>1</v>
      </c>
      <c r="P880" s="357">
        <v>380</v>
      </c>
      <c r="Q880" s="357">
        <v>353833.6</v>
      </c>
      <c r="R880" s="357">
        <v>227316.03999999998</v>
      </c>
      <c r="S880" s="357">
        <f t="shared" si="28"/>
        <v>126517.56</v>
      </c>
      <c r="T880" s="359">
        <f t="shared" si="29"/>
        <v>0.35756231177593084</v>
      </c>
      <c r="U880" s="357"/>
    </row>
    <row r="881" spans="1:21" x14ac:dyDescent="0.25">
      <c r="A881" s="357" t="s">
        <v>483</v>
      </c>
      <c r="B881" s="357" t="s">
        <v>822</v>
      </c>
      <c r="C881" s="357" t="s">
        <v>1239</v>
      </c>
      <c r="D881" s="357" t="s">
        <v>1749</v>
      </c>
      <c r="E881" s="357" t="s">
        <v>1498</v>
      </c>
      <c r="F881" s="357">
        <v>4325113</v>
      </c>
      <c r="G881" s="357" t="s">
        <v>1240</v>
      </c>
      <c r="H881" s="357">
        <v>432511302</v>
      </c>
      <c r="I881" s="357" t="s">
        <v>2720</v>
      </c>
      <c r="J881" s="357">
        <v>2297214</v>
      </c>
      <c r="K881" s="357">
        <v>100</v>
      </c>
      <c r="L881" s="357" t="s">
        <v>1077</v>
      </c>
      <c r="M881" s="357" t="s">
        <v>1078</v>
      </c>
      <c r="N881" s="357" t="s">
        <v>5025</v>
      </c>
      <c r="O881" s="358">
        <v>1</v>
      </c>
      <c r="P881" s="357">
        <v>145</v>
      </c>
      <c r="Q881" s="357">
        <v>63531.600000000006</v>
      </c>
      <c r="R881" s="357">
        <v>45953.74</v>
      </c>
      <c r="S881" s="357">
        <f t="shared" si="28"/>
        <v>17577.860000000008</v>
      </c>
      <c r="T881" s="359">
        <f t="shared" si="29"/>
        <v>0.2766790069823522</v>
      </c>
      <c r="U881" s="357"/>
    </row>
    <row r="882" spans="1:21" x14ac:dyDescent="0.25">
      <c r="A882" s="357" t="s">
        <v>483</v>
      </c>
      <c r="B882" s="357" t="s">
        <v>822</v>
      </c>
      <c r="C882" s="357" t="s">
        <v>1239</v>
      </c>
      <c r="D882" s="357" t="s">
        <v>1749</v>
      </c>
      <c r="E882" s="357" t="s">
        <v>1498</v>
      </c>
      <c r="F882" s="357">
        <v>4325113</v>
      </c>
      <c r="G882" s="357" t="s">
        <v>1240</v>
      </c>
      <c r="H882" s="357">
        <v>432511302</v>
      </c>
      <c r="I882" s="357" t="s">
        <v>2721</v>
      </c>
      <c r="J882" s="357">
        <v>2297232</v>
      </c>
      <c r="K882" s="357">
        <v>100</v>
      </c>
      <c r="L882" s="357" t="s">
        <v>1077</v>
      </c>
      <c r="M882" s="357" t="s">
        <v>1078</v>
      </c>
      <c r="N882" s="357" t="s">
        <v>5025</v>
      </c>
      <c r="O882" s="358">
        <v>1</v>
      </c>
      <c r="P882" s="357">
        <v>107</v>
      </c>
      <c r="Q882" s="357">
        <v>53529.2</v>
      </c>
      <c r="R882" s="357">
        <v>38333.130000000005</v>
      </c>
      <c r="S882" s="357">
        <f t="shared" si="28"/>
        <v>15196.069999999992</v>
      </c>
      <c r="T882" s="359">
        <f t="shared" si="29"/>
        <v>0.28388374943021738</v>
      </c>
      <c r="U882" s="357"/>
    </row>
    <row r="883" spans="1:21" x14ac:dyDescent="0.25">
      <c r="A883" s="357" t="s">
        <v>483</v>
      </c>
      <c r="B883" s="357" t="s">
        <v>822</v>
      </c>
      <c r="C883" s="357" t="s">
        <v>1239</v>
      </c>
      <c r="D883" s="357" t="s">
        <v>1749</v>
      </c>
      <c r="E883" s="357" t="s">
        <v>1499</v>
      </c>
      <c r="F883" s="357">
        <v>4325115</v>
      </c>
      <c r="G883" s="357" t="s">
        <v>1104</v>
      </c>
      <c r="H883" s="357">
        <v>432511505</v>
      </c>
      <c r="I883" s="357" t="s">
        <v>2722</v>
      </c>
      <c r="J883" s="357">
        <v>3791625</v>
      </c>
      <c r="K883" s="357">
        <v>100</v>
      </c>
      <c r="L883" s="357" t="s">
        <v>1077</v>
      </c>
      <c r="M883" s="357" t="s">
        <v>1078</v>
      </c>
      <c r="N883" s="357" t="s">
        <v>5025</v>
      </c>
      <c r="O883" s="358">
        <v>1</v>
      </c>
      <c r="P883" s="357">
        <v>106</v>
      </c>
      <c r="Q883" s="357">
        <v>91938.4</v>
      </c>
      <c r="R883" s="357">
        <v>78386.67</v>
      </c>
      <c r="S883" s="357">
        <f t="shared" si="28"/>
        <v>13551.729999999996</v>
      </c>
      <c r="T883" s="359">
        <f t="shared" si="29"/>
        <v>0.14740010702818404</v>
      </c>
      <c r="U883" s="357"/>
    </row>
    <row r="884" spans="1:21" x14ac:dyDescent="0.25">
      <c r="A884" s="357" t="s">
        <v>483</v>
      </c>
      <c r="B884" s="357" t="s">
        <v>822</v>
      </c>
      <c r="C884" s="357" t="s">
        <v>1239</v>
      </c>
      <c r="D884" s="357" t="s">
        <v>1749</v>
      </c>
      <c r="E884" s="357" t="s">
        <v>1499</v>
      </c>
      <c r="F884" s="357">
        <v>4325115</v>
      </c>
      <c r="G884" s="357" t="s">
        <v>1104</v>
      </c>
      <c r="H884" s="357">
        <v>432511505</v>
      </c>
      <c r="I884" s="357" t="s">
        <v>2723</v>
      </c>
      <c r="J884" s="357">
        <v>3791631</v>
      </c>
      <c r="K884" s="357">
        <v>100</v>
      </c>
      <c r="L884" s="357" t="s">
        <v>1077</v>
      </c>
      <c r="M884" s="357" t="s">
        <v>1078</v>
      </c>
      <c r="N884" s="357" t="s">
        <v>5025</v>
      </c>
      <c r="O884" s="358">
        <v>1</v>
      </c>
      <c r="P884" s="357">
        <v>104</v>
      </c>
      <c r="Q884" s="357">
        <v>86193.2</v>
      </c>
      <c r="R884" s="357">
        <v>68332.959999999992</v>
      </c>
      <c r="S884" s="357">
        <f t="shared" si="28"/>
        <v>17860.240000000005</v>
      </c>
      <c r="T884" s="359">
        <f t="shared" si="29"/>
        <v>0.20721170579581691</v>
      </c>
      <c r="U884" s="357"/>
    </row>
    <row r="885" spans="1:21" x14ac:dyDescent="0.25">
      <c r="A885" s="357" t="s">
        <v>483</v>
      </c>
      <c r="B885" s="357" t="s">
        <v>822</v>
      </c>
      <c r="C885" s="357" t="s">
        <v>1239</v>
      </c>
      <c r="D885" s="357" t="s">
        <v>1749</v>
      </c>
      <c r="E885" s="357" t="s">
        <v>1499</v>
      </c>
      <c r="F885" s="357">
        <v>4325115</v>
      </c>
      <c r="G885" s="357" t="s">
        <v>1104</v>
      </c>
      <c r="H885" s="357">
        <v>432511505</v>
      </c>
      <c r="I885" s="357" t="s">
        <v>2724</v>
      </c>
      <c r="J885" s="357">
        <v>3791635</v>
      </c>
      <c r="K885" s="357">
        <v>100</v>
      </c>
      <c r="L885" s="357" t="s">
        <v>1077</v>
      </c>
      <c r="M885" s="357" t="s">
        <v>1078</v>
      </c>
      <c r="N885" s="357" t="s">
        <v>5025</v>
      </c>
      <c r="O885" s="358">
        <v>1</v>
      </c>
      <c r="P885" s="357">
        <v>116</v>
      </c>
      <c r="Q885" s="357">
        <v>91587.200000000012</v>
      </c>
      <c r="R885" s="357">
        <v>81411.210000000006</v>
      </c>
      <c r="S885" s="357">
        <f t="shared" si="28"/>
        <v>10175.990000000005</v>
      </c>
      <c r="T885" s="359">
        <f t="shared" si="29"/>
        <v>0.11110711977219528</v>
      </c>
      <c r="U885" s="357"/>
    </row>
    <row r="886" spans="1:21" x14ac:dyDescent="0.25">
      <c r="A886" s="357" t="s">
        <v>483</v>
      </c>
      <c r="B886" s="357" t="s">
        <v>822</v>
      </c>
      <c r="C886" s="357" t="s">
        <v>1239</v>
      </c>
      <c r="D886" s="357" t="s">
        <v>1749</v>
      </c>
      <c r="E886" s="357" t="s">
        <v>1499</v>
      </c>
      <c r="F886" s="357">
        <v>4325115</v>
      </c>
      <c r="G886" s="357" t="s">
        <v>1104</v>
      </c>
      <c r="H886" s="357">
        <v>432511505</v>
      </c>
      <c r="I886" s="357" t="s">
        <v>2725</v>
      </c>
      <c r="J886" s="357">
        <v>3791665</v>
      </c>
      <c r="K886" s="357">
        <v>100</v>
      </c>
      <c r="L886" s="357" t="s">
        <v>1077</v>
      </c>
      <c r="M886" s="357" t="s">
        <v>1078</v>
      </c>
      <c r="N886" s="357" t="s">
        <v>5025</v>
      </c>
      <c r="O886" s="358">
        <v>1</v>
      </c>
      <c r="P886" s="357">
        <v>39</v>
      </c>
      <c r="Q886" s="357">
        <v>49912.399999999994</v>
      </c>
      <c r="R886" s="357">
        <v>37152.85</v>
      </c>
      <c r="S886" s="357">
        <f t="shared" si="28"/>
        <v>12759.549999999996</v>
      </c>
      <c r="T886" s="359">
        <f t="shared" si="29"/>
        <v>0.25563887931656254</v>
      </c>
      <c r="U886" s="357"/>
    </row>
    <row r="887" spans="1:21" x14ac:dyDescent="0.25">
      <c r="A887" s="357" t="s">
        <v>483</v>
      </c>
      <c r="B887" s="357" t="s">
        <v>822</v>
      </c>
      <c r="C887" s="357" t="s">
        <v>1239</v>
      </c>
      <c r="D887" s="357" t="s">
        <v>1749</v>
      </c>
      <c r="E887" s="357" t="s">
        <v>1499</v>
      </c>
      <c r="F887" s="357">
        <v>4325115</v>
      </c>
      <c r="G887" s="357" t="s">
        <v>1104</v>
      </c>
      <c r="H887" s="357">
        <v>432511505</v>
      </c>
      <c r="I887" s="357" t="s">
        <v>2726</v>
      </c>
      <c r="J887" s="357">
        <v>3791673</v>
      </c>
      <c r="K887" s="357">
        <v>100</v>
      </c>
      <c r="L887" s="357" t="s">
        <v>1077</v>
      </c>
      <c r="M887" s="357" t="s">
        <v>1078</v>
      </c>
      <c r="N887" s="357" t="s">
        <v>5025</v>
      </c>
      <c r="O887" s="358">
        <v>1</v>
      </c>
      <c r="P887" s="357">
        <v>151</v>
      </c>
      <c r="Q887" s="357">
        <v>101979.59999999999</v>
      </c>
      <c r="R887" s="357">
        <v>79487.61</v>
      </c>
      <c r="S887" s="357">
        <f t="shared" si="28"/>
        <v>22491.989999999991</v>
      </c>
      <c r="T887" s="359">
        <f t="shared" si="29"/>
        <v>0.22055381664568199</v>
      </c>
      <c r="U887" s="357"/>
    </row>
    <row r="888" spans="1:21" x14ac:dyDescent="0.25">
      <c r="A888" s="357" t="s">
        <v>483</v>
      </c>
      <c r="B888" s="357" t="s">
        <v>822</v>
      </c>
      <c r="C888" s="357" t="s">
        <v>1239</v>
      </c>
      <c r="D888" s="357" t="s">
        <v>1749</v>
      </c>
      <c r="E888" s="357" t="s">
        <v>1499</v>
      </c>
      <c r="F888" s="357">
        <v>4325115</v>
      </c>
      <c r="G888" s="357" t="s">
        <v>1313</v>
      </c>
      <c r="H888" s="357">
        <v>432511502</v>
      </c>
      <c r="I888" s="357" t="s">
        <v>2727</v>
      </c>
      <c r="J888" s="357">
        <v>3791681</v>
      </c>
      <c r="K888" s="357">
        <v>100</v>
      </c>
      <c r="L888" s="357" t="s">
        <v>1077</v>
      </c>
      <c r="M888" s="357" t="s">
        <v>1078</v>
      </c>
      <c r="N888" s="357" t="s">
        <v>5025</v>
      </c>
      <c r="O888" s="358">
        <v>1</v>
      </c>
      <c r="P888" s="357">
        <v>50</v>
      </c>
      <c r="Q888" s="357">
        <v>27896</v>
      </c>
      <c r="R888" s="357">
        <v>18774.98</v>
      </c>
      <c r="S888" s="357">
        <f t="shared" si="28"/>
        <v>9121.02</v>
      </c>
      <c r="T888" s="359">
        <f t="shared" si="29"/>
        <v>0.32696515629480932</v>
      </c>
      <c r="U888" s="357"/>
    </row>
    <row r="889" spans="1:21" x14ac:dyDescent="0.25">
      <c r="A889" s="357" t="s">
        <v>483</v>
      </c>
      <c r="B889" s="357" t="s">
        <v>822</v>
      </c>
      <c r="C889" s="357" t="s">
        <v>1239</v>
      </c>
      <c r="D889" s="357" t="s">
        <v>1749</v>
      </c>
      <c r="E889" s="357" t="s">
        <v>1499</v>
      </c>
      <c r="F889" s="357">
        <v>4325115</v>
      </c>
      <c r="G889" s="357" t="s">
        <v>1313</v>
      </c>
      <c r="H889" s="357">
        <v>432511502</v>
      </c>
      <c r="I889" s="357" t="s">
        <v>2728</v>
      </c>
      <c r="J889" s="357">
        <v>3791687</v>
      </c>
      <c r="K889" s="357">
        <v>100</v>
      </c>
      <c r="L889" s="357" t="s">
        <v>1077</v>
      </c>
      <c r="M889" s="357" t="s">
        <v>1078</v>
      </c>
      <c r="N889" s="357" t="s">
        <v>5025</v>
      </c>
      <c r="O889" s="358">
        <v>1</v>
      </c>
      <c r="P889" s="357">
        <v>96</v>
      </c>
      <c r="Q889" s="357">
        <v>36696.400000000001</v>
      </c>
      <c r="R889" s="357">
        <v>29250.51</v>
      </c>
      <c r="S889" s="357">
        <f t="shared" si="28"/>
        <v>7445.8900000000031</v>
      </c>
      <c r="T889" s="359">
        <f t="shared" si="29"/>
        <v>0.20290518960988008</v>
      </c>
      <c r="U889" s="357"/>
    </row>
    <row r="890" spans="1:21" x14ac:dyDescent="0.25">
      <c r="A890" s="357" t="s">
        <v>483</v>
      </c>
      <c r="B890" s="357" t="s">
        <v>822</v>
      </c>
      <c r="C890" s="357" t="s">
        <v>1239</v>
      </c>
      <c r="D890" s="357" t="s">
        <v>1749</v>
      </c>
      <c r="E890" s="357" t="s">
        <v>1499</v>
      </c>
      <c r="F890" s="357">
        <v>4325115</v>
      </c>
      <c r="G890" s="357" t="s">
        <v>1313</v>
      </c>
      <c r="H890" s="357">
        <v>432511502</v>
      </c>
      <c r="I890" s="357" t="s">
        <v>2729</v>
      </c>
      <c r="J890" s="357">
        <v>3791689</v>
      </c>
      <c r="K890" s="357">
        <v>100</v>
      </c>
      <c r="L890" s="357" t="s">
        <v>1077</v>
      </c>
      <c r="M890" s="357" t="s">
        <v>1078</v>
      </c>
      <c r="N890" s="357" t="s">
        <v>5025</v>
      </c>
      <c r="O890" s="358">
        <v>1</v>
      </c>
      <c r="P890" s="357">
        <v>72</v>
      </c>
      <c r="Q890" s="357">
        <v>22471.599999999999</v>
      </c>
      <c r="R890" s="357">
        <v>17218.47</v>
      </c>
      <c r="S890" s="357">
        <f t="shared" si="28"/>
        <v>5253.1299999999974</v>
      </c>
      <c r="T890" s="359">
        <f t="shared" si="29"/>
        <v>0.23376751099165158</v>
      </c>
      <c r="U890" s="357"/>
    </row>
    <row r="891" spans="1:21" x14ac:dyDescent="0.25">
      <c r="A891" s="357" t="s">
        <v>483</v>
      </c>
      <c r="B891" s="357" t="s">
        <v>822</v>
      </c>
      <c r="C891" s="357" t="s">
        <v>1239</v>
      </c>
      <c r="D891" s="357" t="s">
        <v>1749</v>
      </c>
      <c r="E891" s="357" t="s">
        <v>1499</v>
      </c>
      <c r="F891" s="357">
        <v>4325115</v>
      </c>
      <c r="G891" s="357" t="s">
        <v>1313</v>
      </c>
      <c r="H891" s="357">
        <v>432511502</v>
      </c>
      <c r="I891" s="357" t="s">
        <v>2730</v>
      </c>
      <c r="J891" s="357">
        <v>3791693</v>
      </c>
      <c r="K891" s="357">
        <v>100</v>
      </c>
      <c r="L891" s="357" t="s">
        <v>1077</v>
      </c>
      <c r="M891" s="357" t="s">
        <v>1078</v>
      </c>
      <c r="N891" s="357" t="s">
        <v>5025</v>
      </c>
      <c r="O891" s="358">
        <v>1</v>
      </c>
      <c r="P891" s="357">
        <v>170</v>
      </c>
      <c r="Q891" s="357">
        <v>51657.600000000006</v>
      </c>
      <c r="R891" s="357">
        <v>48319.229999999996</v>
      </c>
      <c r="S891" s="357">
        <f t="shared" si="28"/>
        <v>3338.3700000000099</v>
      </c>
      <c r="T891" s="359">
        <f t="shared" si="29"/>
        <v>6.4624953540234342E-2</v>
      </c>
      <c r="U891" s="357"/>
    </row>
    <row r="892" spans="1:21" x14ac:dyDescent="0.25">
      <c r="A892" s="357" t="s">
        <v>483</v>
      </c>
      <c r="B892" s="357" t="s">
        <v>822</v>
      </c>
      <c r="C892" s="357" t="s">
        <v>1239</v>
      </c>
      <c r="D892" s="357" t="s">
        <v>1749</v>
      </c>
      <c r="E892" s="357" t="s">
        <v>1499</v>
      </c>
      <c r="F892" s="357">
        <v>4325115</v>
      </c>
      <c r="G892" s="357" t="s">
        <v>1313</v>
      </c>
      <c r="H892" s="357">
        <v>432511502</v>
      </c>
      <c r="I892" s="357" t="s">
        <v>2731</v>
      </c>
      <c r="J892" s="357">
        <v>3791695</v>
      </c>
      <c r="K892" s="357">
        <v>100</v>
      </c>
      <c r="L892" s="357" t="s">
        <v>1077</v>
      </c>
      <c r="M892" s="357" t="s">
        <v>1078</v>
      </c>
      <c r="N892" s="357" t="s">
        <v>5025</v>
      </c>
      <c r="O892" s="358">
        <v>1</v>
      </c>
      <c r="P892" s="357">
        <v>128</v>
      </c>
      <c r="Q892" s="357">
        <v>37279.199999999997</v>
      </c>
      <c r="R892" s="357">
        <v>28840.89</v>
      </c>
      <c r="S892" s="357">
        <f t="shared" si="28"/>
        <v>8438.3099999999977</v>
      </c>
      <c r="T892" s="359">
        <f t="shared" si="29"/>
        <v>0.22635437455739388</v>
      </c>
      <c r="U892" s="357"/>
    </row>
    <row r="893" spans="1:21" x14ac:dyDescent="0.25">
      <c r="A893" s="357" t="s">
        <v>483</v>
      </c>
      <c r="B893" s="357" t="s">
        <v>822</v>
      </c>
      <c r="C893" s="357" t="s">
        <v>1239</v>
      </c>
      <c r="D893" s="357" t="s">
        <v>1749</v>
      </c>
      <c r="E893" s="357" t="s">
        <v>1499</v>
      </c>
      <c r="F893" s="357">
        <v>4325115</v>
      </c>
      <c r="G893" s="357" t="s">
        <v>1313</v>
      </c>
      <c r="H893" s="357">
        <v>432511502</v>
      </c>
      <c r="I893" s="357" t="s">
        <v>2732</v>
      </c>
      <c r="J893" s="357">
        <v>3791705</v>
      </c>
      <c r="K893" s="357">
        <v>100</v>
      </c>
      <c r="L893" s="357" t="s">
        <v>1077</v>
      </c>
      <c r="M893" s="357" t="s">
        <v>1078</v>
      </c>
      <c r="N893" s="357" t="s">
        <v>5025</v>
      </c>
      <c r="O893" s="358">
        <v>1</v>
      </c>
      <c r="P893" s="357">
        <v>98</v>
      </c>
      <c r="Q893" s="357">
        <v>40130.800000000003</v>
      </c>
      <c r="R893" s="357">
        <v>31699.81</v>
      </c>
      <c r="S893" s="357">
        <f t="shared" si="28"/>
        <v>8430.9900000000016</v>
      </c>
      <c r="T893" s="359">
        <f t="shared" si="29"/>
        <v>0.21008776301494117</v>
      </c>
      <c r="U893" s="357"/>
    </row>
    <row r="894" spans="1:21" x14ac:dyDescent="0.25">
      <c r="A894" s="357" t="s">
        <v>483</v>
      </c>
      <c r="B894" s="357" t="s">
        <v>822</v>
      </c>
      <c r="C894" s="357" t="s">
        <v>1239</v>
      </c>
      <c r="D894" s="357" t="s">
        <v>1749</v>
      </c>
      <c r="E894" s="357" t="s">
        <v>1499</v>
      </c>
      <c r="F894" s="357">
        <v>4325115</v>
      </c>
      <c r="G894" s="357" t="s">
        <v>1313</v>
      </c>
      <c r="H894" s="357">
        <v>432511502</v>
      </c>
      <c r="I894" s="357" t="s">
        <v>2733</v>
      </c>
      <c r="J894" s="357">
        <v>3791707</v>
      </c>
      <c r="K894" s="357">
        <v>100</v>
      </c>
      <c r="L894" s="357" t="s">
        <v>1077</v>
      </c>
      <c r="M894" s="357" t="s">
        <v>1078</v>
      </c>
      <c r="N894" s="357" t="s">
        <v>5025</v>
      </c>
      <c r="O894" s="358">
        <v>1</v>
      </c>
      <c r="P894" s="357">
        <v>139</v>
      </c>
      <c r="Q894" s="357">
        <v>50572</v>
      </c>
      <c r="R894" s="357">
        <v>38050.949999999997</v>
      </c>
      <c r="S894" s="357">
        <f t="shared" si="28"/>
        <v>12521.050000000003</v>
      </c>
      <c r="T894" s="359">
        <f t="shared" si="29"/>
        <v>0.24758858656964333</v>
      </c>
      <c r="U894" s="357"/>
    </row>
    <row r="895" spans="1:21" x14ac:dyDescent="0.25">
      <c r="A895" s="357" t="s">
        <v>483</v>
      </c>
      <c r="B895" s="357" t="s">
        <v>822</v>
      </c>
      <c r="C895" s="357" t="s">
        <v>1239</v>
      </c>
      <c r="D895" s="357" t="s">
        <v>1749</v>
      </c>
      <c r="E895" s="357" t="s">
        <v>1499</v>
      </c>
      <c r="F895" s="357">
        <v>4325115</v>
      </c>
      <c r="G895" s="357" t="s">
        <v>1313</v>
      </c>
      <c r="H895" s="357">
        <v>432511502</v>
      </c>
      <c r="I895" s="357" t="s">
        <v>2734</v>
      </c>
      <c r="J895" s="357">
        <v>3791713</v>
      </c>
      <c r="K895" s="357">
        <v>100</v>
      </c>
      <c r="L895" s="357" t="s">
        <v>1077</v>
      </c>
      <c r="M895" s="357" t="s">
        <v>1078</v>
      </c>
      <c r="N895" s="357" t="s">
        <v>5025</v>
      </c>
      <c r="O895" s="358">
        <v>1</v>
      </c>
      <c r="P895" s="357">
        <v>168</v>
      </c>
      <c r="Q895" s="357">
        <v>42500</v>
      </c>
      <c r="R895" s="357">
        <v>35337.82</v>
      </c>
      <c r="S895" s="357">
        <f t="shared" si="28"/>
        <v>7162.18</v>
      </c>
      <c r="T895" s="359">
        <f t="shared" si="29"/>
        <v>0.16852188235294119</v>
      </c>
      <c r="U895" s="357"/>
    </row>
    <row r="896" spans="1:21" x14ac:dyDescent="0.25">
      <c r="A896" s="357" t="s">
        <v>483</v>
      </c>
      <c r="B896" s="357" t="s">
        <v>822</v>
      </c>
      <c r="C896" s="357" t="s">
        <v>1234</v>
      </c>
      <c r="D896" s="357" t="s">
        <v>1746</v>
      </c>
      <c r="E896" s="357" t="s">
        <v>855</v>
      </c>
      <c r="F896" s="357">
        <v>4324141</v>
      </c>
      <c r="G896" s="357" t="s">
        <v>856</v>
      </c>
      <c r="H896" s="357">
        <v>432414103</v>
      </c>
      <c r="I896" s="357" t="s">
        <v>5153</v>
      </c>
      <c r="J896" s="357">
        <v>11663502</v>
      </c>
      <c r="K896" s="357">
        <v>100</v>
      </c>
      <c r="L896" s="357" t="s">
        <v>1077</v>
      </c>
      <c r="M896" s="357" t="s">
        <v>1078</v>
      </c>
      <c r="N896" s="357" t="s">
        <v>5025</v>
      </c>
      <c r="O896" s="358">
        <v>1</v>
      </c>
      <c r="P896" s="357">
        <v>65</v>
      </c>
      <c r="Q896" s="357">
        <v>54207.6</v>
      </c>
      <c r="R896" s="357">
        <v>29556.62</v>
      </c>
      <c r="S896" s="357">
        <f t="shared" si="28"/>
        <v>24650.98</v>
      </c>
      <c r="T896" s="359">
        <f t="shared" si="29"/>
        <v>0.45475136327747401</v>
      </c>
      <c r="U896" s="357"/>
    </row>
    <row r="897" spans="1:21" x14ac:dyDescent="0.25">
      <c r="A897" s="357" t="s">
        <v>483</v>
      </c>
      <c r="B897" s="357" t="s">
        <v>822</v>
      </c>
      <c r="C897" s="357" t="s">
        <v>1239</v>
      </c>
      <c r="D897" s="357" t="s">
        <v>1749</v>
      </c>
      <c r="E897" s="357" t="s">
        <v>1499</v>
      </c>
      <c r="F897" s="357">
        <v>4325115</v>
      </c>
      <c r="G897" s="357" t="s">
        <v>1313</v>
      </c>
      <c r="H897" s="357">
        <v>432511502</v>
      </c>
      <c r="I897" s="357" t="s">
        <v>2735</v>
      </c>
      <c r="J897" s="357">
        <v>3791715</v>
      </c>
      <c r="K897" s="357">
        <v>100</v>
      </c>
      <c r="L897" s="357" t="s">
        <v>1077</v>
      </c>
      <c r="M897" s="357" t="s">
        <v>1078</v>
      </c>
      <c r="N897" s="357" t="s">
        <v>5025</v>
      </c>
      <c r="O897" s="358">
        <v>1</v>
      </c>
      <c r="P897" s="357">
        <v>45</v>
      </c>
      <c r="Q897" s="357">
        <v>14904.400000000001</v>
      </c>
      <c r="R897" s="357">
        <v>12490.33</v>
      </c>
      <c r="S897" s="357">
        <f t="shared" si="28"/>
        <v>2414.0700000000015</v>
      </c>
      <c r="T897" s="359">
        <f t="shared" si="29"/>
        <v>0.16197029065242488</v>
      </c>
      <c r="U897" s="357"/>
    </row>
    <row r="898" spans="1:21" x14ac:dyDescent="0.25">
      <c r="A898" s="357" t="s">
        <v>483</v>
      </c>
      <c r="B898" s="357" t="s">
        <v>822</v>
      </c>
      <c r="C898" s="357" t="s">
        <v>1239</v>
      </c>
      <c r="D898" s="357" t="s">
        <v>1749</v>
      </c>
      <c r="E898" s="357" t="s">
        <v>1499</v>
      </c>
      <c r="F898" s="357">
        <v>4325115</v>
      </c>
      <c r="G898" s="357" t="s">
        <v>1313</v>
      </c>
      <c r="H898" s="357">
        <v>432511502</v>
      </c>
      <c r="I898" s="357" t="s">
        <v>2736</v>
      </c>
      <c r="J898" s="357">
        <v>3791913</v>
      </c>
      <c r="K898" s="357">
        <v>100</v>
      </c>
      <c r="L898" s="357" t="s">
        <v>1077</v>
      </c>
      <c r="M898" s="357" t="s">
        <v>1078</v>
      </c>
      <c r="N898" s="357" t="s">
        <v>5025</v>
      </c>
      <c r="O898" s="358">
        <v>1</v>
      </c>
      <c r="P898" s="357">
        <v>154</v>
      </c>
      <c r="Q898" s="357">
        <v>52683.6</v>
      </c>
      <c r="R898" s="357">
        <v>39359.979999999996</v>
      </c>
      <c r="S898" s="357">
        <f t="shared" si="28"/>
        <v>13323.620000000003</v>
      </c>
      <c r="T898" s="359">
        <f t="shared" si="29"/>
        <v>0.25289881481144044</v>
      </c>
      <c r="U898" s="357"/>
    </row>
    <row r="899" spans="1:21" x14ac:dyDescent="0.25">
      <c r="A899" s="357" t="s">
        <v>483</v>
      </c>
      <c r="B899" s="357" t="s">
        <v>822</v>
      </c>
      <c r="C899" s="357" t="s">
        <v>1239</v>
      </c>
      <c r="D899" s="357" t="s">
        <v>1749</v>
      </c>
      <c r="E899" s="357" t="s">
        <v>1498</v>
      </c>
      <c r="F899" s="357">
        <v>4325113</v>
      </c>
      <c r="G899" s="357" t="s">
        <v>1160</v>
      </c>
      <c r="H899" s="357">
        <v>432511303</v>
      </c>
      <c r="I899" s="357" t="s">
        <v>2737</v>
      </c>
      <c r="J899" s="357">
        <v>3792023</v>
      </c>
      <c r="K899" s="357">
        <v>100</v>
      </c>
      <c r="L899" s="357" t="s">
        <v>1077</v>
      </c>
      <c r="M899" s="357" t="s">
        <v>1078</v>
      </c>
      <c r="N899" s="357" t="s">
        <v>5025</v>
      </c>
      <c r="O899" s="358">
        <v>1</v>
      </c>
      <c r="P899" s="357">
        <v>63</v>
      </c>
      <c r="Q899" s="357">
        <v>26289.600000000002</v>
      </c>
      <c r="R899" s="357">
        <v>18825.93</v>
      </c>
      <c r="S899" s="357">
        <f t="shared" si="28"/>
        <v>7463.6700000000019</v>
      </c>
      <c r="T899" s="359">
        <f t="shared" si="29"/>
        <v>0.28390199926967324</v>
      </c>
      <c r="U899" s="357"/>
    </row>
    <row r="900" spans="1:21" x14ac:dyDescent="0.25">
      <c r="A900" s="357" t="s">
        <v>483</v>
      </c>
      <c r="B900" s="357" t="s">
        <v>822</v>
      </c>
      <c r="C900" s="357" t="s">
        <v>1239</v>
      </c>
      <c r="D900" s="357" t="s">
        <v>1749</v>
      </c>
      <c r="E900" s="357" t="s">
        <v>1498</v>
      </c>
      <c r="F900" s="357">
        <v>4325113</v>
      </c>
      <c r="G900" s="357" t="s">
        <v>1160</v>
      </c>
      <c r="H900" s="357">
        <v>432511303</v>
      </c>
      <c r="I900" s="357" t="s">
        <v>2738</v>
      </c>
      <c r="J900" s="357">
        <v>3792069</v>
      </c>
      <c r="K900" s="357">
        <v>100</v>
      </c>
      <c r="L900" s="357" t="s">
        <v>1077</v>
      </c>
      <c r="M900" s="357" t="s">
        <v>1078</v>
      </c>
      <c r="N900" s="357" t="s">
        <v>5025</v>
      </c>
      <c r="O900" s="358">
        <v>1</v>
      </c>
      <c r="P900" s="357">
        <v>103</v>
      </c>
      <c r="Q900" s="357">
        <v>38163.199999999997</v>
      </c>
      <c r="R900" s="357">
        <v>35992.879999999997</v>
      </c>
      <c r="S900" s="357">
        <f t="shared" si="28"/>
        <v>2170.3199999999997</v>
      </c>
      <c r="T900" s="359">
        <f t="shared" si="29"/>
        <v>5.6869444910280058E-2</v>
      </c>
      <c r="U900" s="357"/>
    </row>
    <row r="901" spans="1:21" x14ac:dyDescent="0.25">
      <c r="A901" s="357" t="s">
        <v>483</v>
      </c>
      <c r="B901" s="357" t="s">
        <v>822</v>
      </c>
      <c r="C901" s="357" t="s">
        <v>1239</v>
      </c>
      <c r="D901" s="357" t="s">
        <v>1749</v>
      </c>
      <c r="E901" s="357" t="s">
        <v>1498</v>
      </c>
      <c r="F901" s="357">
        <v>4325113</v>
      </c>
      <c r="G901" s="357" t="s">
        <v>1160</v>
      </c>
      <c r="H901" s="357">
        <v>432511303</v>
      </c>
      <c r="I901" s="357" t="s">
        <v>2739</v>
      </c>
      <c r="J901" s="357">
        <v>5966733</v>
      </c>
      <c r="K901" s="357">
        <v>100</v>
      </c>
      <c r="L901" s="357" t="s">
        <v>1077</v>
      </c>
      <c r="M901" s="357" t="s">
        <v>1078</v>
      </c>
      <c r="N901" s="357" t="s">
        <v>5025</v>
      </c>
      <c r="O901" s="358">
        <v>1</v>
      </c>
      <c r="P901" s="357">
        <v>39</v>
      </c>
      <c r="Q901" s="357">
        <v>15055.43</v>
      </c>
      <c r="R901" s="357">
        <v>13197.08</v>
      </c>
      <c r="S901" s="357">
        <f t="shared" si="28"/>
        <v>1858.3500000000004</v>
      </c>
      <c r="T901" s="359">
        <f t="shared" si="29"/>
        <v>0.12343387070312839</v>
      </c>
      <c r="U901" s="357"/>
    </row>
    <row r="902" spans="1:21" x14ac:dyDescent="0.25">
      <c r="A902" s="357" t="s">
        <v>483</v>
      </c>
      <c r="B902" s="357" t="s">
        <v>822</v>
      </c>
      <c r="C902" s="357" t="s">
        <v>1239</v>
      </c>
      <c r="D902" s="357" t="s">
        <v>1749</v>
      </c>
      <c r="E902" s="357" t="s">
        <v>1498</v>
      </c>
      <c r="F902" s="357">
        <v>4325113</v>
      </c>
      <c r="G902" s="357" t="s">
        <v>1160</v>
      </c>
      <c r="H902" s="357">
        <v>432511303</v>
      </c>
      <c r="I902" s="357" t="s">
        <v>2740</v>
      </c>
      <c r="J902" s="357">
        <v>5966781</v>
      </c>
      <c r="K902" s="357">
        <v>100</v>
      </c>
      <c r="L902" s="357" t="s">
        <v>1077</v>
      </c>
      <c r="M902" s="357" t="s">
        <v>1078</v>
      </c>
      <c r="N902" s="357" t="s">
        <v>5025</v>
      </c>
      <c r="O902" s="358">
        <v>1</v>
      </c>
      <c r="P902" s="357">
        <v>184</v>
      </c>
      <c r="Q902" s="357">
        <v>91051.199999999997</v>
      </c>
      <c r="R902" s="357">
        <v>78817.14</v>
      </c>
      <c r="S902" s="357">
        <f t="shared" si="28"/>
        <v>12234.059999999998</v>
      </c>
      <c r="T902" s="359">
        <f t="shared" si="29"/>
        <v>0.13436462122410245</v>
      </c>
      <c r="U902" s="357"/>
    </row>
    <row r="903" spans="1:21" x14ac:dyDescent="0.25">
      <c r="A903" s="357" t="s">
        <v>483</v>
      </c>
      <c r="B903" s="357" t="s">
        <v>822</v>
      </c>
      <c r="C903" s="357" t="s">
        <v>1239</v>
      </c>
      <c r="D903" s="357" t="s">
        <v>1749</v>
      </c>
      <c r="E903" s="357" t="s">
        <v>1498</v>
      </c>
      <c r="F903" s="357">
        <v>4325113</v>
      </c>
      <c r="G903" s="357" t="s">
        <v>1160</v>
      </c>
      <c r="H903" s="357">
        <v>432511303</v>
      </c>
      <c r="I903" s="357" t="s">
        <v>2741</v>
      </c>
      <c r="J903" s="357">
        <v>5966833</v>
      </c>
      <c r="K903" s="357">
        <v>100</v>
      </c>
      <c r="L903" s="357" t="s">
        <v>1077</v>
      </c>
      <c r="M903" s="357" t="s">
        <v>1078</v>
      </c>
      <c r="N903" s="357" t="s">
        <v>5025</v>
      </c>
      <c r="O903" s="358">
        <v>1</v>
      </c>
      <c r="P903" s="357">
        <v>97</v>
      </c>
      <c r="Q903" s="357">
        <v>34340.800000000003</v>
      </c>
      <c r="R903" s="357">
        <v>21955.41</v>
      </c>
      <c r="S903" s="357">
        <f t="shared" si="28"/>
        <v>12385.390000000003</v>
      </c>
      <c r="T903" s="359">
        <f t="shared" si="29"/>
        <v>0.36066107953221832</v>
      </c>
      <c r="U903" s="357"/>
    </row>
    <row r="904" spans="1:21" x14ac:dyDescent="0.25">
      <c r="A904" s="357" t="s">
        <v>483</v>
      </c>
      <c r="B904" s="357" t="s">
        <v>822</v>
      </c>
      <c r="C904" s="357" t="s">
        <v>1239</v>
      </c>
      <c r="D904" s="357" t="s">
        <v>1749</v>
      </c>
      <c r="E904" s="357" t="s">
        <v>1498</v>
      </c>
      <c r="F904" s="357">
        <v>4325113</v>
      </c>
      <c r="G904" s="357" t="s">
        <v>1160</v>
      </c>
      <c r="H904" s="357">
        <v>432511303</v>
      </c>
      <c r="I904" s="357" t="s">
        <v>2742</v>
      </c>
      <c r="J904" s="357">
        <v>5966893</v>
      </c>
      <c r="K904" s="357">
        <v>100</v>
      </c>
      <c r="L904" s="357" t="s">
        <v>1077</v>
      </c>
      <c r="M904" s="357" t="s">
        <v>1078</v>
      </c>
      <c r="N904" s="357" t="s">
        <v>5025</v>
      </c>
      <c r="O904" s="358">
        <v>1</v>
      </c>
      <c r="P904" s="357">
        <v>159</v>
      </c>
      <c r="Q904" s="357">
        <v>73060.399999999994</v>
      </c>
      <c r="R904" s="357">
        <v>59750.229999999996</v>
      </c>
      <c r="S904" s="357">
        <f t="shared" si="28"/>
        <v>13310.169999999998</v>
      </c>
      <c r="T904" s="359">
        <f t="shared" si="29"/>
        <v>0.18218036035937388</v>
      </c>
      <c r="U904" s="357"/>
    </row>
    <row r="905" spans="1:21" x14ac:dyDescent="0.25">
      <c r="A905" s="357" t="s">
        <v>483</v>
      </c>
      <c r="B905" s="357" t="s">
        <v>822</v>
      </c>
      <c r="C905" s="357" t="s">
        <v>1234</v>
      </c>
      <c r="D905" s="357" t="s">
        <v>1746</v>
      </c>
      <c r="E905" s="357" t="s">
        <v>855</v>
      </c>
      <c r="F905" s="357">
        <v>4324141</v>
      </c>
      <c r="G905" s="357" t="s">
        <v>856</v>
      </c>
      <c r="H905" s="357">
        <v>432414103</v>
      </c>
      <c r="I905" s="357" t="s">
        <v>5154</v>
      </c>
      <c r="J905" s="357">
        <v>2490002</v>
      </c>
      <c r="K905" s="357">
        <v>63</v>
      </c>
      <c r="L905" s="357" t="s">
        <v>1077</v>
      </c>
      <c r="M905" s="357" t="s">
        <v>1078</v>
      </c>
      <c r="N905" s="357" t="s">
        <v>5025</v>
      </c>
      <c r="O905" s="358">
        <v>1</v>
      </c>
      <c r="P905" s="357">
        <v>54</v>
      </c>
      <c r="Q905" s="357">
        <v>43811.6</v>
      </c>
      <c r="R905" s="357">
        <v>24083.989999999998</v>
      </c>
      <c r="S905" s="357">
        <f t="shared" si="28"/>
        <v>19727.61</v>
      </c>
      <c r="T905" s="359">
        <f t="shared" si="29"/>
        <v>0.45028280181504443</v>
      </c>
      <c r="U905" s="357"/>
    </row>
    <row r="906" spans="1:21" x14ac:dyDescent="0.25">
      <c r="A906" s="357" t="s">
        <v>483</v>
      </c>
      <c r="B906" s="357" t="s">
        <v>822</v>
      </c>
      <c r="C906" s="357" t="s">
        <v>1239</v>
      </c>
      <c r="D906" s="357" t="s">
        <v>1749</v>
      </c>
      <c r="E906" s="357" t="s">
        <v>1498</v>
      </c>
      <c r="F906" s="357">
        <v>4325113</v>
      </c>
      <c r="G906" s="357" t="s">
        <v>1160</v>
      </c>
      <c r="H906" s="357">
        <v>432511303</v>
      </c>
      <c r="I906" s="357" t="s">
        <v>2743</v>
      </c>
      <c r="J906" s="357">
        <v>5966941</v>
      </c>
      <c r="K906" s="357">
        <v>100</v>
      </c>
      <c r="L906" s="357" t="s">
        <v>1077</v>
      </c>
      <c r="M906" s="357" t="s">
        <v>1078</v>
      </c>
      <c r="N906" s="357" t="s">
        <v>5025</v>
      </c>
      <c r="O906" s="358">
        <v>1</v>
      </c>
      <c r="P906" s="357">
        <v>96</v>
      </c>
      <c r="Q906" s="357">
        <v>34872.399999999994</v>
      </c>
      <c r="R906" s="357">
        <v>23315.96</v>
      </c>
      <c r="S906" s="357">
        <f t="shared" si="28"/>
        <v>11556.439999999995</v>
      </c>
      <c r="T906" s="359">
        <f t="shared" si="29"/>
        <v>0.33139216113602726</v>
      </c>
      <c r="U906" s="357"/>
    </row>
    <row r="907" spans="1:21" x14ac:dyDescent="0.25">
      <c r="A907" s="357" t="s">
        <v>483</v>
      </c>
      <c r="B907" s="357" t="s">
        <v>822</v>
      </c>
      <c r="C907" s="357" t="s">
        <v>1239</v>
      </c>
      <c r="D907" s="357" t="s">
        <v>1749</v>
      </c>
      <c r="E907" s="357" t="s">
        <v>1498</v>
      </c>
      <c r="F907" s="357">
        <v>4325113</v>
      </c>
      <c r="G907" s="357" t="s">
        <v>1160</v>
      </c>
      <c r="H907" s="357">
        <v>432511303</v>
      </c>
      <c r="I907" s="357" t="s">
        <v>2744</v>
      </c>
      <c r="J907" s="357">
        <v>5966949</v>
      </c>
      <c r="K907" s="357">
        <v>100</v>
      </c>
      <c r="L907" s="357" t="s">
        <v>1077</v>
      </c>
      <c r="M907" s="357" t="s">
        <v>1078</v>
      </c>
      <c r="N907" s="357" t="s">
        <v>5025</v>
      </c>
      <c r="O907" s="358">
        <v>1</v>
      </c>
      <c r="P907" s="357">
        <v>54</v>
      </c>
      <c r="Q907" s="357">
        <v>28562</v>
      </c>
      <c r="R907" s="357">
        <v>18198.48</v>
      </c>
      <c r="S907" s="357">
        <f t="shared" si="28"/>
        <v>10363.52</v>
      </c>
      <c r="T907" s="359">
        <f t="shared" si="29"/>
        <v>0.36284293816959601</v>
      </c>
      <c r="U907" s="357"/>
    </row>
    <row r="908" spans="1:21" x14ac:dyDescent="0.25">
      <c r="A908" s="357" t="s">
        <v>483</v>
      </c>
      <c r="B908" s="357" t="s">
        <v>822</v>
      </c>
      <c r="C908" s="357" t="s">
        <v>1239</v>
      </c>
      <c r="D908" s="357" t="s">
        <v>1749</v>
      </c>
      <c r="E908" s="357" t="s">
        <v>1498</v>
      </c>
      <c r="F908" s="357">
        <v>4325113</v>
      </c>
      <c r="G908" s="357" t="s">
        <v>1160</v>
      </c>
      <c r="H908" s="357">
        <v>432511303</v>
      </c>
      <c r="I908" s="357" t="s">
        <v>2745</v>
      </c>
      <c r="J908" s="357">
        <v>5967019</v>
      </c>
      <c r="K908" s="357">
        <v>100</v>
      </c>
      <c r="L908" s="357" t="s">
        <v>1077</v>
      </c>
      <c r="M908" s="357" t="s">
        <v>1078</v>
      </c>
      <c r="N908" s="357" t="s">
        <v>5025</v>
      </c>
      <c r="O908" s="358">
        <v>1</v>
      </c>
      <c r="P908" s="357">
        <v>136</v>
      </c>
      <c r="Q908" s="357">
        <v>78873.600000000006</v>
      </c>
      <c r="R908" s="357">
        <v>55993.320000000007</v>
      </c>
      <c r="S908" s="357">
        <f t="shared" si="28"/>
        <v>22880.28</v>
      </c>
      <c r="T908" s="359">
        <f t="shared" si="29"/>
        <v>0.29008793816942546</v>
      </c>
      <c r="U908" s="357"/>
    </row>
    <row r="909" spans="1:21" x14ac:dyDescent="0.25">
      <c r="A909" s="357" t="s">
        <v>483</v>
      </c>
      <c r="B909" s="357" t="s">
        <v>822</v>
      </c>
      <c r="C909" s="357" t="s">
        <v>1239</v>
      </c>
      <c r="D909" s="357" t="s">
        <v>1749</v>
      </c>
      <c r="E909" s="357" t="s">
        <v>1498</v>
      </c>
      <c r="F909" s="357">
        <v>4325113</v>
      </c>
      <c r="G909" s="357" t="s">
        <v>1160</v>
      </c>
      <c r="H909" s="357">
        <v>432511303</v>
      </c>
      <c r="I909" s="357" t="s">
        <v>2746</v>
      </c>
      <c r="J909" s="357">
        <v>5967065</v>
      </c>
      <c r="K909" s="357">
        <v>100</v>
      </c>
      <c r="L909" s="357" t="s">
        <v>1077</v>
      </c>
      <c r="M909" s="357" t="s">
        <v>1078</v>
      </c>
      <c r="N909" s="357" t="s">
        <v>5025</v>
      </c>
      <c r="O909" s="358">
        <v>1</v>
      </c>
      <c r="P909" s="357">
        <v>32</v>
      </c>
      <c r="Q909" s="357">
        <v>34673.199999999997</v>
      </c>
      <c r="R909" s="357">
        <v>19563.53</v>
      </c>
      <c r="S909" s="357">
        <f t="shared" si="28"/>
        <v>15109.669999999998</v>
      </c>
      <c r="T909" s="359">
        <f t="shared" si="29"/>
        <v>0.43577373879538084</v>
      </c>
      <c r="U909" s="357"/>
    </row>
    <row r="910" spans="1:21" x14ac:dyDescent="0.25">
      <c r="A910" s="357" t="s">
        <v>483</v>
      </c>
      <c r="B910" s="357" t="s">
        <v>822</v>
      </c>
      <c r="C910" s="357" t="s">
        <v>1239</v>
      </c>
      <c r="D910" s="357" t="s">
        <v>1749</v>
      </c>
      <c r="E910" s="357" t="s">
        <v>1499</v>
      </c>
      <c r="F910" s="357">
        <v>4325115</v>
      </c>
      <c r="G910" s="357" t="s">
        <v>1241</v>
      </c>
      <c r="H910" s="357">
        <v>432511506</v>
      </c>
      <c r="I910" s="357" t="s">
        <v>2747</v>
      </c>
      <c r="J910" s="357">
        <v>7856733</v>
      </c>
      <c r="K910" s="357">
        <v>100</v>
      </c>
      <c r="L910" s="357" t="s">
        <v>1077</v>
      </c>
      <c r="M910" s="357" t="s">
        <v>1078</v>
      </c>
      <c r="N910" s="357" t="s">
        <v>5025</v>
      </c>
      <c r="O910" s="358">
        <v>1</v>
      </c>
      <c r="P910" s="357">
        <v>35</v>
      </c>
      <c r="Q910" s="357">
        <v>14162</v>
      </c>
      <c r="R910" s="357">
        <v>11695.51</v>
      </c>
      <c r="S910" s="357">
        <f t="shared" si="28"/>
        <v>2466.4899999999998</v>
      </c>
      <c r="T910" s="359">
        <f t="shared" si="29"/>
        <v>0.17416254766275949</v>
      </c>
      <c r="U910" s="357"/>
    </row>
    <row r="911" spans="1:21" x14ac:dyDescent="0.25">
      <c r="A911" s="357" t="s">
        <v>483</v>
      </c>
      <c r="B911" s="357" t="s">
        <v>822</v>
      </c>
      <c r="C911" s="357" t="s">
        <v>1239</v>
      </c>
      <c r="D911" s="357" t="s">
        <v>1749</v>
      </c>
      <c r="E911" s="357" t="s">
        <v>1500</v>
      </c>
      <c r="F911" s="357">
        <v>4325122</v>
      </c>
      <c r="G911" s="357" t="s">
        <v>1105</v>
      </c>
      <c r="H911" s="357">
        <v>432512201</v>
      </c>
      <c r="I911" s="357" t="s">
        <v>2748</v>
      </c>
      <c r="J911" s="357">
        <v>10190182</v>
      </c>
      <c r="K911" s="357">
        <v>100</v>
      </c>
      <c r="L911" s="357" t="s">
        <v>1077</v>
      </c>
      <c r="M911" s="357" t="s">
        <v>1078</v>
      </c>
      <c r="N911" s="357" t="s">
        <v>5025</v>
      </c>
      <c r="O911" s="358">
        <v>1</v>
      </c>
      <c r="P911" s="357">
        <v>75</v>
      </c>
      <c r="Q911" s="357">
        <v>17840</v>
      </c>
      <c r="R911" s="357">
        <v>14688.18</v>
      </c>
      <c r="S911" s="357">
        <f t="shared" si="28"/>
        <v>3151.8199999999997</v>
      </c>
      <c r="T911" s="359">
        <f t="shared" si="29"/>
        <v>0.17667152466367711</v>
      </c>
      <c r="U911" s="357"/>
    </row>
    <row r="912" spans="1:21" x14ac:dyDescent="0.25">
      <c r="A912" s="357" t="s">
        <v>483</v>
      </c>
      <c r="B912" s="357" t="s">
        <v>822</v>
      </c>
      <c r="C912" s="357" t="s">
        <v>1239</v>
      </c>
      <c r="D912" s="357" t="s">
        <v>1749</v>
      </c>
      <c r="E912" s="357" t="s">
        <v>1500</v>
      </c>
      <c r="F912" s="357">
        <v>4325122</v>
      </c>
      <c r="G912" s="357" t="s">
        <v>1105</v>
      </c>
      <c r="H912" s="357">
        <v>432512201</v>
      </c>
      <c r="I912" s="357" t="s">
        <v>2749</v>
      </c>
      <c r="J912" s="357">
        <v>10190184</v>
      </c>
      <c r="K912" s="357">
        <v>100</v>
      </c>
      <c r="L912" s="357" t="s">
        <v>1077</v>
      </c>
      <c r="M912" s="357" t="s">
        <v>1078</v>
      </c>
      <c r="N912" s="357" t="s">
        <v>5025</v>
      </c>
      <c r="O912" s="358">
        <v>1</v>
      </c>
      <c r="P912" s="357">
        <v>138</v>
      </c>
      <c r="Q912" s="357">
        <v>50695.200000000004</v>
      </c>
      <c r="R912" s="357">
        <v>36718.090000000004</v>
      </c>
      <c r="S912" s="357">
        <f t="shared" si="28"/>
        <v>13977.11</v>
      </c>
      <c r="T912" s="359">
        <f t="shared" si="29"/>
        <v>0.27570874560116143</v>
      </c>
      <c r="U912" s="357"/>
    </row>
    <row r="913" spans="1:21" x14ac:dyDescent="0.25">
      <c r="A913" s="357" t="s">
        <v>483</v>
      </c>
      <c r="B913" s="357" t="s">
        <v>822</v>
      </c>
      <c r="C913" s="357" t="s">
        <v>1239</v>
      </c>
      <c r="D913" s="357" t="s">
        <v>1749</v>
      </c>
      <c r="E913" s="357" t="s">
        <v>1500</v>
      </c>
      <c r="F913" s="357">
        <v>4325122</v>
      </c>
      <c r="G913" s="357" t="s">
        <v>1105</v>
      </c>
      <c r="H913" s="357">
        <v>432512201</v>
      </c>
      <c r="I913" s="357" t="s">
        <v>2750</v>
      </c>
      <c r="J913" s="357">
        <v>10190208</v>
      </c>
      <c r="K913" s="357">
        <v>100</v>
      </c>
      <c r="L913" s="357" t="s">
        <v>1077</v>
      </c>
      <c r="M913" s="357" t="s">
        <v>1078</v>
      </c>
      <c r="N913" s="357" t="s">
        <v>5025</v>
      </c>
      <c r="O913" s="358">
        <v>1</v>
      </c>
      <c r="P913" s="357">
        <v>41</v>
      </c>
      <c r="Q913" s="357">
        <v>16665.599999999999</v>
      </c>
      <c r="R913" s="357">
        <v>10508.39</v>
      </c>
      <c r="S913" s="357">
        <f t="shared" si="28"/>
        <v>6157.2099999999991</v>
      </c>
      <c r="T913" s="359">
        <f t="shared" si="29"/>
        <v>0.36945624519969278</v>
      </c>
      <c r="U913" s="357"/>
    </row>
    <row r="914" spans="1:21" x14ac:dyDescent="0.25">
      <c r="A914" s="357" t="s">
        <v>483</v>
      </c>
      <c r="B914" s="357" t="s">
        <v>822</v>
      </c>
      <c r="C914" s="357" t="s">
        <v>1234</v>
      </c>
      <c r="D914" s="357" t="s">
        <v>1747</v>
      </c>
      <c r="E914" s="357" t="s">
        <v>1489</v>
      </c>
      <c r="F914" s="357">
        <v>4324211</v>
      </c>
      <c r="G914" s="357" t="s">
        <v>853</v>
      </c>
      <c r="H914" s="357">
        <v>432421101</v>
      </c>
      <c r="I914" s="357" t="s">
        <v>5155</v>
      </c>
      <c r="J914" s="357">
        <v>2488774</v>
      </c>
      <c r="K914" s="357">
        <v>100</v>
      </c>
      <c r="L914" s="357" t="s">
        <v>1077</v>
      </c>
      <c r="M914" s="357" t="s">
        <v>1078</v>
      </c>
      <c r="N914" s="357" t="s">
        <v>5025</v>
      </c>
      <c r="O914" s="358">
        <v>1</v>
      </c>
      <c r="P914" s="357">
        <v>86</v>
      </c>
      <c r="Q914" s="357">
        <v>63210.8</v>
      </c>
      <c r="R914" s="357">
        <v>33643.120000000003</v>
      </c>
      <c r="S914" s="357">
        <f t="shared" si="28"/>
        <v>29567.68</v>
      </c>
      <c r="T914" s="359">
        <f t="shared" si="29"/>
        <v>0.4677631037734058</v>
      </c>
      <c r="U914" s="357"/>
    </row>
    <row r="915" spans="1:21" x14ac:dyDescent="0.25">
      <c r="A915" s="357" t="s">
        <v>483</v>
      </c>
      <c r="B915" s="357" t="s">
        <v>822</v>
      </c>
      <c r="C915" s="357" t="s">
        <v>1239</v>
      </c>
      <c r="D915" s="357" t="s">
        <v>1749</v>
      </c>
      <c r="E915" s="357" t="s">
        <v>1500</v>
      </c>
      <c r="F915" s="357">
        <v>4325122</v>
      </c>
      <c r="G915" s="357" t="s">
        <v>1105</v>
      </c>
      <c r="H915" s="357">
        <v>432512201</v>
      </c>
      <c r="I915" s="357" t="s">
        <v>2751</v>
      </c>
      <c r="J915" s="357">
        <v>10190270</v>
      </c>
      <c r="K915" s="357">
        <v>100</v>
      </c>
      <c r="L915" s="357" t="s">
        <v>1077</v>
      </c>
      <c r="M915" s="357" t="s">
        <v>1078</v>
      </c>
      <c r="N915" s="357" t="s">
        <v>5025</v>
      </c>
      <c r="O915" s="358">
        <v>1</v>
      </c>
      <c r="P915" s="357">
        <v>75</v>
      </c>
      <c r="Q915" s="357">
        <v>31503.599999999999</v>
      </c>
      <c r="R915" s="357">
        <v>22640.69</v>
      </c>
      <c r="S915" s="357">
        <f t="shared" si="28"/>
        <v>8862.91</v>
      </c>
      <c r="T915" s="359">
        <f t="shared" si="29"/>
        <v>0.28133007021419776</v>
      </c>
      <c r="U915" s="357"/>
    </row>
    <row r="916" spans="1:21" x14ac:dyDescent="0.25">
      <c r="A916" s="357" t="s">
        <v>483</v>
      </c>
      <c r="B916" s="357" t="s">
        <v>822</v>
      </c>
      <c r="C916" s="357" t="s">
        <v>1239</v>
      </c>
      <c r="D916" s="357" t="s">
        <v>1749</v>
      </c>
      <c r="E916" s="357" t="s">
        <v>1500</v>
      </c>
      <c r="F916" s="357">
        <v>4325122</v>
      </c>
      <c r="G916" s="357" t="s">
        <v>1105</v>
      </c>
      <c r="H916" s="357">
        <v>432512201</v>
      </c>
      <c r="I916" s="357" t="s">
        <v>2752</v>
      </c>
      <c r="J916" s="357">
        <v>10190292</v>
      </c>
      <c r="K916" s="357">
        <v>100</v>
      </c>
      <c r="L916" s="357" t="s">
        <v>1077</v>
      </c>
      <c r="M916" s="357" t="s">
        <v>1078</v>
      </c>
      <c r="N916" s="357" t="s">
        <v>5025</v>
      </c>
      <c r="O916" s="358">
        <v>1</v>
      </c>
      <c r="P916" s="357">
        <v>105</v>
      </c>
      <c r="Q916" s="357">
        <v>48614.400000000001</v>
      </c>
      <c r="R916" s="357">
        <v>33928.86</v>
      </c>
      <c r="S916" s="357">
        <f t="shared" si="28"/>
        <v>14685.54</v>
      </c>
      <c r="T916" s="359">
        <f t="shared" si="29"/>
        <v>0.30208209913112166</v>
      </c>
      <c r="U916" s="357"/>
    </row>
    <row r="917" spans="1:21" x14ac:dyDescent="0.25">
      <c r="A917" s="357" t="s">
        <v>483</v>
      </c>
      <c r="B917" s="357" t="s">
        <v>822</v>
      </c>
      <c r="C917" s="357" t="s">
        <v>1234</v>
      </c>
      <c r="D917" s="357" t="s">
        <v>1747</v>
      </c>
      <c r="E917" s="357" t="s">
        <v>1489</v>
      </c>
      <c r="F917" s="357">
        <v>4324211</v>
      </c>
      <c r="G917" s="357" t="s">
        <v>853</v>
      </c>
      <c r="H917" s="357">
        <v>432421101</v>
      </c>
      <c r="I917" s="357" t="s">
        <v>5156</v>
      </c>
      <c r="J917" s="357">
        <v>2488824</v>
      </c>
      <c r="K917" s="357">
        <v>100</v>
      </c>
      <c r="L917" s="357" t="s">
        <v>1077</v>
      </c>
      <c r="M917" s="357" t="s">
        <v>1078</v>
      </c>
      <c r="N917" s="357" t="s">
        <v>5025</v>
      </c>
      <c r="O917" s="358">
        <v>1</v>
      </c>
      <c r="P917" s="357">
        <v>94</v>
      </c>
      <c r="Q917" s="357">
        <v>47380.800000000003</v>
      </c>
      <c r="R917" s="357">
        <v>25497.15</v>
      </c>
      <c r="S917" s="357">
        <f t="shared" si="28"/>
        <v>21883.65</v>
      </c>
      <c r="T917" s="359">
        <f t="shared" si="29"/>
        <v>0.46186746530240097</v>
      </c>
      <c r="U917" s="357"/>
    </row>
    <row r="918" spans="1:21" x14ac:dyDescent="0.25">
      <c r="A918" s="357" t="s">
        <v>483</v>
      </c>
      <c r="B918" s="357" t="s">
        <v>822</v>
      </c>
      <c r="C918" s="357" t="s">
        <v>1239</v>
      </c>
      <c r="D918" s="357" t="s">
        <v>1749</v>
      </c>
      <c r="E918" s="357" t="s">
        <v>1500</v>
      </c>
      <c r="F918" s="357">
        <v>4325122</v>
      </c>
      <c r="G918" s="357" t="s">
        <v>1105</v>
      </c>
      <c r="H918" s="357">
        <v>432512201</v>
      </c>
      <c r="I918" s="357" t="s">
        <v>2471</v>
      </c>
      <c r="J918" s="357">
        <v>10190376</v>
      </c>
      <c r="K918" s="357">
        <v>100</v>
      </c>
      <c r="L918" s="357" t="s">
        <v>1077</v>
      </c>
      <c r="M918" s="357" t="s">
        <v>1078</v>
      </c>
      <c r="N918" s="357" t="s">
        <v>5025</v>
      </c>
      <c r="O918" s="358">
        <v>1</v>
      </c>
      <c r="P918" s="357">
        <v>51</v>
      </c>
      <c r="Q918" s="357">
        <v>20477.599999999999</v>
      </c>
      <c r="R918" s="357">
        <v>19187.02</v>
      </c>
      <c r="S918" s="357">
        <f t="shared" si="28"/>
        <v>1290.5799999999981</v>
      </c>
      <c r="T918" s="359">
        <f t="shared" si="29"/>
        <v>6.3023987185998276E-2</v>
      </c>
      <c r="U918" s="357"/>
    </row>
    <row r="919" spans="1:21" x14ac:dyDescent="0.25">
      <c r="A919" s="357" t="s">
        <v>483</v>
      </c>
      <c r="B919" s="357" t="s">
        <v>822</v>
      </c>
      <c r="C919" s="357" t="s">
        <v>1239</v>
      </c>
      <c r="D919" s="357" t="s">
        <v>1749</v>
      </c>
      <c r="E919" s="357" t="s">
        <v>1500</v>
      </c>
      <c r="F919" s="357">
        <v>4325122</v>
      </c>
      <c r="G919" s="357" t="s">
        <v>1314</v>
      </c>
      <c r="H919" s="357">
        <v>432512202</v>
      </c>
      <c r="I919" s="357" t="s">
        <v>2753</v>
      </c>
      <c r="J919" s="357">
        <v>11363859</v>
      </c>
      <c r="K919" s="357">
        <v>100</v>
      </c>
      <c r="L919" s="357" t="s">
        <v>1077</v>
      </c>
      <c r="M919" s="357" t="s">
        <v>1078</v>
      </c>
      <c r="N919" s="357" t="s">
        <v>5025</v>
      </c>
      <c r="O919" s="358">
        <v>1</v>
      </c>
      <c r="P919" s="357">
        <v>52</v>
      </c>
      <c r="Q919" s="357">
        <v>25765.200000000001</v>
      </c>
      <c r="R919" s="357">
        <v>20973.1</v>
      </c>
      <c r="S919" s="357">
        <f t="shared" si="28"/>
        <v>4792.1000000000022</v>
      </c>
      <c r="T919" s="359">
        <f t="shared" si="29"/>
        <v>0.18599118190427405</v>
      </c>
      <c r="U919" s="357"/>
    </row>
    <row r="920" spans="1:21" x14ac:dyDescent="0.25">
      <c r="A920" s="357" t="s">
        <v>483</v>
      </c>
      <c r="B920" s="357" t="s">
        <v>822</v>
      </c>
      <c r="C920" s="357" t="s">
        <v>1239</v>
      </c>
      <c r="D920" s="357" t="s">
        <v>1749</v>
      </c>
      <c r="E920" s="357" t="s">
        <v>1500</v>
      </c>
      <c r="F920" s="357">
        <v>4325122</v>
      </c>
      <c r="G920" s="357" t="s">
        <v>1314</v>
      </c>
      <c r="H920" s="357">
        <v>432512202</v>
      </c>
      <c r="I920" s="357" t="s">
        <v>2754</v>
      </c>
      <c r="J920" s="357">
        <v>11363877</v>
      </c>
      <c r="K920" s="357">
        <v>100</v>
      </c>
      <c r="L920" s="357" t="s">
        <v>1077</v>
      </c>
      <c r="M920" s="357" t="s">
        <v>1078</v>
      </c>
      <c r="N920" s="357" t="s">
        <v>5025</v>
      </c>
      <c r="O920" s="358">
        <v>1</v>
      </c>
      <c r="P920" s="357">
        <v>42</v>
      </c>
      <c r="Q920" s="357">
        <v>16714</v>
      </c>
      <c r="R920" s="357">
        <v>11635.82</v>
      </c>
      <c r="S920" s="357">
        <f t="shared" si="28"/>
        <v>5078.18</v>
      </c>
      <c r="T920" s="359">
        <f t="shared" si="29"/>
        <v>0.3038279286825416</v>
      </c>
      <c r="U920" s="357"/>
    </row>
    <row r="921" spans="1:21" x14ac:dyDescent="0.25">
      <c r="A921" s="357" t="s">
        <v>483</v>
      </c>
      <c r="B921" s="357" t="s">
        <v>822</v>
      </c>
      <c r="C921" s="357" t="s">
        <v>1239</v>
      </c>
      <c r="D921" s="357" t="s">
        <v>1749</v>
      </c>
      <c r="E921" s="357" t="s">
        <v>1500</v>
      </c>
      <c r="F921" s="357">
        <v>4325122</v>
      </c>
      <c r="G921" s="357" t="s">
        <v>1314</v>
      </c>
      <c r="H921" s="357">
        <v>432512202</v>
      </c>
      <c r="I921" s="357" t="s">
        <v>2306</v>
      </c>
      <c r="J921" s="357">
        <v>11363899</v>
      </c>
      <c r="K921" s="357">
        <v>100</v>
      </c>
      <c r="L921" s="357" t="s">
        <v>1077</v>
      </c>
      <c r="M921" s="357" t="s">
        <v>1078</v>
      </c>
      <c r="N921" s="357" t="s">
        <v>5025</v>
      </c>
      <c r="O921" s="358">
        <v>1</v>
      </c>
      <c r="P921" s="357">
        <v>40</v>
      </c>
      <c r="Q921" s="357">
        <v>21625.199999999997</v>
      </c>
      <c r="R921" s="357">
        <v>18374.739999999998</v>
      </c>
      <c r="S921" s="357">
        <f t="shared" si="28"/>
        <v>3250.4599999999991</v>
      </c>
      <c r="T921" s="359">
        <f t="shared" si="29"/>
        <v>0.15030889887723581</v>
      </c>
      <c r="U921" s="357"/>
    </row>
    <row r="922" spans="1:21" x14ac:dyDescent="0.25">
      <c r="A922" s="357" t="s">
        <v>483</v>
      </c>
      <c r="B922" s="357" t="s">
        <v>822</v>
      </c>
      <c r="C922" s="357" t="s">
        <v>1239</v>
      </c>
      <c r="D922" s="357" t="s">
        <v>1749</v>
      </c>
      <c r="E922" s="357" t="s">
        <v>1500</v>
      </c>
      <c r="F922" s="357">
        <v>4325122</v>
      </c>
      <c r="G922" s="357" t="s">
        <v>1314</v>
      </c>
      <c r="H922" s="357">
        <v>432512202</v>
      </c>
      <c r="I922" s="357" t="s">
        <v>2755</v>
      </c>
      <c r="J922" s="357">
        <v>11363907</v>
      </c>
      <c r="K922" s="357">
        <v>100</v>
      </c>
      <c r="L922" s="357" t="s">
        <v>1077</v>
      </c>
      <c r="M922" s="357" t="s">
        <v>1078</v>
      </c>
      <c r="N922" s="357" t="s">
        <v>5025</v>
      </c>
      <c r="O922" s="358">
        <v>1</v>
      </c>
      <c r="P922" s="357">
        <v>44</v>
      </c>
      <c r="Q922" s="357">
        <v>18956</v>
      </c>
      <c r="R922" s="357">
        <v>16143.6</v>
      </c>
      <c r="S922" s="357">
        <f t="shared" ref="S922:S985" si="30">Q922-R922</f>
        <v>2812.3999999999996</v>
      </c>
      <c r="T922" s="359">
        <f t="shared" ref="T922:T985" si="31">S922/Q922</f>
        <v>0.14836463388900609</v>
      </c>
      <c r="U922" s="357"/>
    </row>
    <row r="923" spans="1:21" x14ac:dyDescent="0.25">
      <c r="A923" s="357" t="s">
        <v>483</v>
      </c>
      <c r="B923" s="357" t="s">
        <v>822</v>
      </c>
      <c r="C923" s="357" t="s">
        <v>1239</v>
      </c>
      <c r="D923" s="357" t="s">
        <v>1749</v>
      </c>
      <c r="E923" s="357" t="s">
        <v>1500</v>
      </c>
      <c r="F923" s="357">
        <v>4325122</v>
      </c>
      <c r="G923" s="357" t="s">
        <v>1314</v>
      </c>
      <c r="H923" s="357">
        <v>432512202</v>
      </c>
      <c r="I923" s="357" t="s">
        <v>2756</v>
      </c>
      <c r="J923" s="357">
        <v>11363919</v>
      </c>
      <c r="K923" s="357">
        <v>100</v>
      </c>
      <c r="L923" s="357" t="s">
        <v>1077</v>
      </c>
      <c r="M923" s="357" t="s">
        <v>1078</v>
      </c>
      <c r="N923" s="357" t="s">
        <v>5025</v>
      </c>
      <c r="O923" s="358">
        <v>1</v>
      </c>
      <c r="P923" s="357">
        <v>74</v>
      </c>
      <c r="Q923" s="357">
        <v>54518.799999999996</v>
      </c>
      <c r="R923" s="357">
        <v>32994.58</v>
      </c>
      <c r="S923" s="357">
        <f t="shared" si="30"/>
        <v>21524.219999999994</v>
      </c>
      <c r="T923" s="359">
        <f t="shared" si="31"/>
        <v>0.39480362737257596</v>
      </c>
      <c r="U923" s="357"/>
    </row>
    <row r="924" spans="1:21" x14ac:dyDescent="0.25">
      <c r="A924" s="357" t="s">
        <v>483</v>
      </c>
      <c r="B924" s="357" t="s">
        <v>822</v>
      </c>
      <c r="C924" s="357" t="s">
        <v>1239</v>
      </c>
      <c r="D924" s="357" t="s">
        <v>1749</v>
      </c>
      <c r="E924" s="357" t="s">
        <v>1500</v>
      </c>
      <c r="F924" s="357">
        <v>4325122</v>
      </c>
      <c r="G924" s="357" t="s">
        <v>1314</v>
      </c>
      <c r="H924" s="357">
        <v>432512202</v>
      </c>
      <c r="I924" s="357" t="s">
        <v>2306</v>
      </c>
      <c r="J924" s="357">
        <v>11363929</v>
      </c>
      <c r="K924" s="357">
        <v>100</v>
      </c>
      <c r="L924" s="357" t="s">
        <v>1077</v>
      </c>
      <c r="M924" s="357" t="s">
        <v>1078</v>
      </c>
      <c r="N924" s="357" t="s">
        <v>5025</v>
      </c>
      <c r="O924" s="358">
        <v>1</v>
      </c>
      <c r="P924" s="357">
        <v>37</v>
      </c>
      <c r="Q924" s="357">
        <v>13507.2</v>
      </c>
      <c r="R924" s="357">
        <v>11131.07</v>
      </c>
      <c r="S924" s="357">
        <f t="shared" si="30"/>
        <v>2376.130000000001</v>
      </c>
      <c r="T924" s="359">
        <f t="shared" si="31"/>
        <v>0.17591580786543479</v>
      </c>
      <c r="U924" s="357"/>
    </row>
    <row r="925" spans="1:21" x14ac:dyDescent="0.25">
      <c r="A925" s="357" t="s">
        <v>483</v>
      </c>
      <c r="B925" s="357" t="s">
        <v>822</v>
      </c>
      <c r="C925" s="357" t="s">
        <v>1239</v>
      </c>
      <c r="D925" s="357" t="s">
        <v>1749</v>
      </c>
      <c r="E925" s="357" t="s">
        <v>1500</v>
      </c>
      <c r="F925" s="357">
        <v>4325122</v>
      </c>
      <c r="G925" s="357" t="s">
        <v>1314</v>
      </c>
      <c r="H925" s="357">
        <v>432512202</v>
      </c>
      <c r="I925" s="357" t="s">
        <v>2757</v>
      </c>
      <c r="J925" s="357">
        <v>11363979</v>
      </c>
      <c r="K925" s="357">
        <v>100</v>
      </c>
      <c r="L925" s="357" t="s">
        <v>1077</v>
      </c>
      <c r="M925" s="357" t="s">
        <v>1078</v>
      </c>
      <c r="N925" s="357" t="s">
        <v>5025</v>
      </c>
      <c r="O925" s="358">
        <v>1</v>
      </c>
      <c r="P925" s="357">
        <v>58</v>
      </c>
      <c r="Q925" s="357">
        <v>25463.599999999999</v>
      </c>
      <c r="R925" s="357">
        <v>19018.84</v>
      </c>
      <c r="S925" s="357">
        <f t="shared" si="30"/>
        <v>6444.7599999999984</v>
      </c>
      <c r="T925" s="359">
        <f t="shared" si="31"/>
        <v>0.25309696979217389</v>
      </c>
      <c r="U925" s="357"/>
    </row>
    <row r="926" spans="1:21" x14ac:dyDescent="0.25">
      <c r="A926" s="357" t="s">
        <v>483</v>
      </c>
      <c r="B926" s="357" t="s">
        <v>822</v>
      </c>
      <c r="C926" s="357" t="s">
        <v>1239</v>
      </c>
      <c r="D926" s="357" t="s">
        <v>1749</v>
      </c>
      <c r="E926" s="357" t="s">
        <v>1500</v>
      </c>
      <c r="F926" s="357">
        <v>4325122</v>
      </c>
      <c r="G926" s="357" t="s">
        <v>1314</v>
      </c>
      <c r="H926" s="357">
        <v>432512202</v>
      </c>
      <c r="I926" s="357" t="s">
        <v>2758</v>
      </c>
      <c r="J926" s="357">
        <v>11363991</v>
      </c>
      <c r="K926" s="357">
        <v>100</v>
      </c>
      <c r="L926" s="357" t="s">
        <v>1077</v>
      </c>
      <c r="M926" s="357" t="s">
        <v>1078</v>
      </c>
      <c r="N926" s="357" t="s">
        <v>5025</v>
      </c>
      <c r="O926" s="358">
        <v>1</v>
      </c>
      <c r="P926" s="357">
        <v>88</v>
      </c>
      <c r="Q926" s="357">
        <v>44965.599999999999</v>
      </c>
      <c r="R926" s="357">
        <v>27536.11</v>
      </c>
      <c r="S926" s="357">
        <f t="shared" si="30"/>
        <v>17429.489999999998</v>
      </c>
      <c r="T926" s="359">
        <f t="shared" si="31"/>
        <v>0.3876183126656822</v>
      </c>
      <c r="U926" s="357"/>
    </row>
    <row r="927" spans="1:21" x14ac:dyDescent="0.25">
      <c r="A927" s="357" t="s">
        <v>483</v>
      </c>
      <c r="B927" s="357" t="s">
        <v>822</v>
      </c>
      <c r="C927" s="357" t="s">
        <v>1239</v>
      </c>
      <c r="D927" s="357" t="s">
        <v>1749</v>
      </c>
      <c r="E927" s="357" t="s">
        <v>1500</v>
      </c>
      <c r="F927" s="357">
        <v>4325122</v>
      </c>
      <c r="G927" s="357" t="s">
        <v>1314</v>
      </c>
      <c r="H927" s="357">
        <v>432512202</v>
      </c>
      <c r="I927" s="357" t="s">
        <v>2759</v>
      </c>
      <c r="J927" s="357">
        <v>11364021</v>
      </c>
      <c r="K927" s="357">
        <v>100</v>
      </c>
      <c r="L927" s="357" t="s">
        <v>1077</v>
      </c>
      <c r="M927" s="357" t="s">
        <v>1078</v>
      </c>
      <c r="N927" s="357" t="s">
        <v>5025</v>
      </c>
      <c r="O927" s="358">
        <v>1</v>
      </c>
      <c r="P927" s="357">
        <v>45</v>
      </c>
      <c r="Q927" s="357">
        <v>20224</v>
      </c>
      <c r="R927" s="357">
        <v>13887.369999999999</v>
      </c>
      <c r="S927" s="357">
        <f t="shared" si="30"/>
        <v>6336.630000000001</v>
      </c>
      <c r="T927" s="359">
        <f t="shared" si="31"/>
        <v>0.31332229034810133</v>
      </c>
      <c r="U927" s="357"/>
    </row>
    <row r="928" spans="1:21" x14ac:dyDescent="0.25">
      <c r="A928" s="357" t="s">
        <v>483</v>
      </c>
      <c r="B928" s="357" t="s">
        <v>822</v>
      </c>
      <c r="C928" s="357" t="s">
        <v>1234</v>
      </c>
      <c r="D928" s="357" t="s">
        <v>1747</v>
      </c>
      <c r="E928" s="357" t="s">
        <v>1489</v>
      </c>
      <c r="F928" s="357">
        <v>4324211</v>
      </c>
      <c r="G928" s="357" t="s">
        <v>853</v>
      </c>
      <c r="H928" s="357">
        <v>432421101</v>
      </c>
      <c r="I928" s="357" t="s">
        <v>5157</v>
      </c>
      <c r="J928" s="357">
        <v>2489120</v>
      </c>
      <c r="K928" s="357">
        <v>100</v>
      </c>
      <c r="L928" s="357" t="s">
        <v>1077</v>
      </c>
      <c r="M928" s="357" t="s">
        <v>1078</v>
      </c>
      <c r="N928" s="357" t="s">
        <v>5025</v>
      </c>
      <c r="O928" s="358">
        <v>1</v>
      </c>
      <c r="P928" s="357">
        <v>115</v>
      </c>
      <c r="Q928" s="357">
        <v>69078</v>
      </c>
      <c r="R928" s="357">
        <v>34943.42</v>
      </c>
      <c r="S928" s="357">
        <f t="shared" si="30"/>
        <v>34134.58</v>
      </c>
      <c r="T928" s="359">
        <f t="shared" si="31"/>
        <v>0.49414545875676774</v>
      </c>
      <c r="U928" s="357"/>
    </row>
    <row r="929" spans="1:21" x14ac:dyDescent="0.25">
      <c r="A929" s="357" t="s">
        <v>483</v>
      </c>
      <c r="B929" s="357" t="s">
        <v>822</v>
      </c>
      <c r="C929" s="357" t="s">
        <v>1239</v>
      </c>
      <c r="D929" s="357" t="s">
        <v>1749</v>
      </c>
      <c r="E929" s="357" t="s">
        <v>1500</v>
      </c>
      <c r="F929" s="357">
        <v>4325122</v>
      </c>
      <c r="G929" s="357" t="s">
        <v>1314</v>
      </c>
      <c r="H929" s="357">
        <v>432512202</v>
      </c>
      <c r="I929" s="357" t="s">
        <v>2760</v>
      </c>
      <c r="J929" s="357">
        <v>11364053</v>
      </c>
      <c r="K929" s="357">
        <v>100</v>
      </c>
      <c r="L929" s="357" t="s">
        <v>1077</v>
      </c>
      <c r="M929" s="357" t="s">
        <v>1078</v>
      </c>
      <c r="N929" s="357" t="s">
        <v>5025</v>
      </c>
      <c r="O929" s="358">
        <v>1</v>
      </c>
      <c r="P929" s="357">
        <v>60</v>
      </c>
      <c r="Q929" s="357">
        <v>34284.400000000001</v>
      </c>
      <c r="R929" s="357">
        <v>24135.9</v>
      </c>
      <c r="S929" s="357">
        <f t="shared" si="30"/>
        <v>10148.5</v>
      </c>
      <c r="T929" s="359">
        <f t="shared" si="31"/>
        <v>0.29600926368844138</v>
      </c>
      <c r="U929" s="357"/>
    </row>
    <row r="930" spans="1:21" x14ac:dyDescent="0.25">
      <c r="A930" s="357" t="s">
        <v>483</v>
      </c>
      <c r="B930" s="357" t="s">
        <v>822</v>
      </c>
      <c r="C930" s="357" t="s">
        <v>1239</v>
      </c>
      <c r="D930" s="357" t="s">
        <v>1749</v>
      </c>
      <c r="E930" s="357" t="s">
        <v>1500</v>
      </c>
      <c r="F930" s="357">
        <v>4325122</v>
      </c>
      <c r="G930" s="357" t="s">
        <v>1314</v>
      </c>
      <c r="H930" s="357">
        <v>432512202</v>
      </c>
      <c r="I930" s="357" t="s">
        <v>2088</v>
      </c>
      <c r="J930" s="357">
        <v>11364075</v>
      </c>
      <c r="K930" s="357">
        <v>100</v>
      </c>
      <c r="L930" s="357" t="s">
        <v>1077</v>
      </c>
      <c r="M930" s="357" t="s">
        <v>1078</v>
      </c>
      <c r="N930" s="357" t="s">
        <v>5025</v>
      </c>
      <c r="O930" s="358">
        <v>1</v>
      </c>
      <c r="P930" s="357">
        <v>78</v>
      </c>
      <c r="Q930" s="357">
        <v>37507.600000000006</v>
      </c>
      <c r="R930" s="357">
        <v>22385.909999999996</v>
      </c>
      <c r="S930" s="357">
        <f t="shared" si="30"/>
        <v>15121.69000000001</v>
      </c>
      <c r="T930" s="359">
        <f t="shared" si="31"/>
        <v>0.40316335889259797</v>
      </c>
      <c r="U930" s="357"/>
    </row>
    <row r="931" spans="1:21" x14ac:dyDescent="0.25">
      <c r="A931" s="357" t="s">
        <v>483</v>
      </c>
      <c r="B931" s="357" t="s">
        <v>822</v>
      </c>
      <c r="C931" s="357" t="s">
        <v>1239</v>
      </c>
      <c r="D931" s="357" t="s">
        <v>1749</v>
      </c>
      <c r="E931" s="357" t="s">
        <v>1500</v>
      </c>
      <c r="F931" s="357">
        <v>4325122</v>
      </c>
      <c r="G931" s="357" t="s">
        <v>1314</v>
      </c>
      <c r="H931" s="357">
        <v>432512202</v>
      </c>
      <c r="I931" s="357" t="s">
        <v>2761</v>
      </c>
      <c r="J931" s="357">
        <v>11364107</v>
      </c>
      <c r="K931" s="357">
        <v>100</v>
      </c>
      <c r="L931" s="357" t="s">
        <v>1077</v>
      </c>
      <c r="M931" s="357" t="s">
        <v>1078</v>
      </c>
      <c r="N931" s="357" t="s">
        <v>5025</v>
      </c>
      <c r="O931" s="358">
        <v>1</v>
      </c>
      <c r="P931" s="357">
        <v>128</v>
      </c>
      <c r="Q931" s="357">
        <v>39519.200000000004</v>
      </c>
      <c r="R931" s="357">
        <v>37183.07</v>
      </c>
      <c r="S931" s="357">
        <f t="shared" si="30"/>
        <v>2336.1300000000047</v>
      </c>
      <c r="T931" s="359">
        <f t="shared" si="31"/>
        <v>5.9113797850159022E-2</v>
      </c>
      <c r="U931" s="357"/>
    </row>
    <row r="932" spans="1:21" x14ac:dyDescent="0.25">
      <c r="A932" s="357" t="s">
        <v>483</v>
      </c>
      <c r="B932" s="357" t="s">
        <v>822</v>
      </c>
      <c r="C932" s="357" t="s">
        <v>1239</v>
      </c>
      <c r="D932" s="357" t="s">
        <v>1749</v>
      </c>
      <c r="E932" s="357" t="s">
        <v>1500</v>
      </c>
      <c r="F932" s="357">
        <v>4325122</v>
      </c>
      <c r="G932" s="357" t="s">
        <v>1314</v>
      </c>
      <c r="H932" s="357">
        <v>432512202</v>
      </c>
      <c r="I932" s="357" t="s">
        <v>2762</v>
      </c>
      <c r="J932" s="357">
        <v>11364149</v>
      </c>
      <c r="K932" s="357">
        <v>100</v>
      </c>
      <c r="L932" s="357" t="s">
        <v>1077</v>
      </c>
      <c r="M932" s="357" t="s">
        <v>1078</v>
      </c>
      <c r="N932" s="357" t="s">
        <v>5025</v>
      </c>
      <c r="O932" s="358">
        <v>1</v>
      </c>
      <c r="P932" s="357">
        <v>81</v>
      </c>
      <c r="Q932" s="357">
        <v>24527.599999999999</v>
      </c>
      <c r="R932" s="357">
        <v>19687.46</v>
      </c>
      <c r="S932" s="357">
        <f t="shared" si="30"/>
        <v>4840.1399999999994</v>
      </c>
      <c r="T932" s="359">
        <f t="shared" si="31"/>
        <v>0.19733443141603743</v>
      </c>
      <c r="U932" s="357"/>
    </row>
    <row r="933" spans="1:21" x14ac:dyDescent="0.25">
      <c r="A933" s="357" t="s">
        <v>483</v>
      </c>
      <c r="B933" s="357" t="s">
        <v>822</v>
      </c>
      <c r="C933" s="357" t="s">
        <v>1239</v>
      </c>
      <c r="D933" s="357" t="s">
        <v>1749</v>
      </c>
      <c r="E933" s="357" t="s">
        <v>1500</v>
      </c>
      <c r="F933" s="357">
        <v>4325122</v>
      </c>
      <c r="G933" s="357" t="s">
        <v>1314</v>
      </c>
      <c r="H933" s="357">
        <v>432512202</v>
      </c>
      <c r="I933" s="357" t="s">
        <v>2763</v>
      </c>
      <c r="J933" s="357">
        <v>11364153</v>
      </c>
      <c r="K933" s="357">
        <v>100</v>
      </c>
      <c r="L933" s="357" t="s">
        <v>1077</v>
      </c>
      <c r="M933" s="357" t="s">
        <v>1078</v>
      </c>
      <c r="N933" s="357" t="s">
        <v>5025</v>
      </c>
      <c r="O933" s="358">
        <v>1</v>
      </c>
      <c r="P933" s="357">
        <v>91</v>
      </c>
      <c r="Q933" s="357">
        <v>20767.2</v>
      </c>
      <c r="R933" s="357">
        <v>19382.64</v>
      </c>
      <c r="S933" s="357">
        <f t="shared" si="30"/>
        <v>1384.5600000000013</v>
      </c>
      <c r="T933" s="359">
        <f t="shared" si="31"/>
        <v>6.6670518895180927E-2</v>
      </c>
      <c r="U933" s="357"/>
    </row>
    <row r="934" spans="1:21" x14ac:dyDescent="0.25">
      <c r="A934" s="357" t="s">
        <v>483</v>
      </c>
      <c r="B934" s="357" t="s">
        <v>822</v>
      </c>
      <c r="C934" s="357" t="s">
        <v>1239</v>
      </c>
      <c r="D934" s="357" t="s">
        <v>1749</v>
      </c>
      <c r="E934" s="357" t="s">
        <v>1501</v>
      </c>
      <c r="F934" s="357">
        <v>4325124</v>
      </c>
      <c r="G934" s="357" t="s">
        <v>1106</v>
      </c>
      <c r="H934" s="357">
        <v>432512401</v>
      </c>
      <c r="I934" s="357" t="s">
        <v>2764</v>
      </c>
      <c r="J934" s="357">
        <v>7856781</v>
      </c>
      <c r="K934" s="357">
        <v>250</v>
      </c>
      <c r="L934" s="357" t="s">
        <v>1077</v>
      </c>
      <c r="M934" s="357" t="s">
        <v>1078</v>
      </c>
      <c r="N934" s="357" t="s">
        <v>5025</v>
      </c>
      <c r="O934" s="358">
        <v>1</v>
      </c>
      <c r="P934" s="357">
        <v>185</v>
      </c>
      <c r="Q934" s="357">
        <v>117407.20000000001</v>
      </c>
      <c r="R934" s="357">
        <v>95309.58</v>
      </c>
      <c r="S934" s="357">
        <f t="shared" si="30"/>
        <v>22097.62000000001</v>
      </c>
      <c r="T934" s="359">
        <f t="shared" si="31"/>
        <v>0.18821349968315407</v>
      </c>
      <c r="U934" s="357"/>
    </row>
    <row r="935" spans="1:21" x14ac:dyDescent="0.25">
      <c r="A935" s="357" t="s">
        <v>483</v>
      </c>
      <c r="B935" s="357" t="s">
        <v>822</v>
      </c>
      <c r="C935" s="357" t="s">
        <v>1239</v>
      </c>
      <c r="D935" s="357" t="s">
        <v>1749</v>
      </c>
      <c r="E935" s="357" t="s">
        <v>1501</v>
      </c>
      <c r="F935" s="357">
        <v>4325124</v>
      </c>
      <c r="G935" s="357" t="s">
        <v>1106</v>
      </c>
      <c r="H935" s="357">
        <v>432512401</v>
      </c>
      <c r="I935" s="357" t="s">
        <v>2765</v>
      </c>
      <c r="J935" s="357">
        <v>7856783</v>
      </c>
      <c r="K935" s="357">
        <v>100</v>
      </c>
      <c r="L935" s="357" t="s">
        <v>1077</v>
      </c>
      <c r="M935" s="357" t="s">
        <v>1078</v>
      </c>
      <c r="N935" s="357" t="s">
        <v>5025</v>
      </c>
      <c r="O935" s="358">
        <v>1</v>
      </c>
      <c r="P935" s="357">
        <v>52</v>
      </c>
      <c r="Q935" s="357">
        <v>15748</v>
      </c>
      <c r="R935" s="357">
        <v>12595.55</v>
      </c>
      <c r="S935" s="357">
        <f t="shared" si="30"/>
        <v>3152.4500000000007</v>
      </c>
      <c r="T935" s="359">
        <f t="shared" si="31"/>
        <v>0.20018097536195076</v>
      </c>
      <c r="U935" s="357"/>
    </row>
    <row r="936" spans="1:21" x14ac:dyDescent="0.25">
      <c r="A936" s="357" t="s">
        <v>483</v>
      </c>
      <c r="B936" s="357" t="s">
        <v>822</v>
      </c>
      <c r="C936" s="357" t="s">
        <v>1239</v>
      </c>
      <c r="D936" s="357" t="s">
        <v>1749</v>
      </c>
      <c r="E936" s="357" t="s">
        <v>1501</v>
      </c>
      <c r="F936" s="357">
        <v>4325124</v>
      </c>
      <c r="G936" s="357" t="s">
        <v>1106</v>
      </c>
      <c r="H936" s="357">
        <v>432512401</v>
      </c>
      <c r="I936" s="357" t="s">
        <v>2766</v>
      </c>
      <c r="J936" s="357">
        <v>7856801</v>
      </c>
      <c r="K936" s="357">
        <v>100</v>
      </c>
      <c r="L936" s="357" t="s">
        <v>1077</v>
      </c>
      <c r="M936" s="357" t="s">
        <v>1078</v>
      </c>
      <c r="N936" s="357" t="s">
        <v>5025</v>
      </c>
      <c r="O936" s="358">
        <v>1</v>
      </c>
      <c r="P936" s="357">
        <v>93</v>
      </c>
      <c r="Q936" s="357">
        <v>33293.199999999997</v>
      </c>
      <c r="R936" s="357">
        <v>21254.68</v>
      </c>
      <c r="S936" s="357">
        <f t="shared" si="30"/>
        <v>12038.519999999997</v>
      </c>
      <c r="T936" s="359">
        <f t="shared" si="31"/>
        <v>0.36159095551043452</v>
      </c>
      <c r="U936" s="357"/>
    </row>
    <row r="937" spans="1:21" x14ac:dyDescent="0.25">
      <c r="A937" s="357" t="s">
        <v>483</v>
      </c>
      <c r="B937" s="357" t="s">
        <v>822</v>
      </c>
      <c r="C937" s="357" t="s">
        <v>1239</v>
      </c>
      <c r="D937" s="357" t="s">
        <v>1749</v>
      </c>
      <c r="E937" s="357" t="s">
        <v>1501</v>
      </c>
      <c r="F937" s="357">
        <v>4325124</v>
      </c>
      <c r="G937" s="357" t="s">
        <v>1106</v>
      </c>
      <c r="H937" s="357">
        <v>432512401</v>
      </c>
      <c r="I937" s="357" t="s">
        <v>2767</v>
      </c>
      <c r="J937" s="357">
        <v>7856835</v>
      </c>
      <c r="K937" s="357">
        <v>100</v>
      </c>
      <c r="L937" s="357" t="s">
        <v>1077</v>
      </c>
      <c r="M937" s="357" t="s">
        <v>1078</v>
      </c>
      <c r="N937" s="357" t="s">
        <v>5025</v>
      </c>
      <c r="O937" s="358">
        <v>1</v>
      </c>
      <c r="P937" s="357">
        <v>92</v>
      </c>
      <c r="Q937" s="357">
        <v>27770.000000000004</v>
      </c>
      <c r="R937" s="357">
        <v>21787.119999999999</v>
      </c>
      <c r="S937" s="357">
        <f t="shared" si="30"/>
        <v>5982.8800000000047</v>
      </c>
      <c r="T937" s="359">
        <f t="shared" si="31"/>
        <v>0.21544400432121008</v>
      </c>
      <c r="U937" s="357"/>
    </row>
    <row r="938" spans="1:21" x14ac:dyDescent="0.25">
      <c r="A938" s="357" t="s">
        <v>483</v>
      </c>
      <c r="B938" s="357" t="s">
        <v>822</v>
      </c>
      <c r="C938" s="357" t="s">
        <v>1239</v>
      </c>
      <c r="D938" s="357" t="s">
        <v>1749</v>
      </c>
      <c r="E938" s="357" t="s">
        <v>1501</v>
      </c>
      <c r="F938" s="357">
        <v>4325124</v>
      </c>
      <c r="G938" s="357" t="s">
        <v>1106</v>
      </c>
      <c r="H938" s="357">
        <v>432512401</v>
      </c>
      <c r="I938" s="357" t="s">
        <v>2768</v>
      </c>
      <c r="J938" s="357">
        <v>7856841</v>
      </c>
      <c r="K938" s="357">
        <v>100</v>
      </c>
      <c r="L938" s="357" t="s">
        <v>1077</v>
      </c>
      <c r="M938" s="357" t="s">
        <v>1078</v>
      </c>
      <c r="N938" s="357" t="s">
        <v>5025</v>
      </c>
      <c r="O938" s="358">
        <v>1</v>
      </c>
      <c r="P938" s="357">
        <v>47</v>
      </c>
      <c r="Q938" s="357">
        <v>14462.4</v>
      </c>
      <c r="R938" s="357">
        <v>12296.98</v>
      </c>
      <c r="S938" s="357">
        <f t="shared" si="30"/>
        <v>2165.42</v>
      </c>
      <c r="T938" s="359">
        <f t="shared" si="31"/>
        <v>0.14972756942139617</v>
      </c>
      <c r="U938" s="357"/>
    </row>
    <row r="939" spans="1:21" x14ac:dyDescent="0.25">
      <c r="A939" s="357" t="s">
        <v>483</v>
      </c>
      <c r="B939" s="357" t="s">
        <v>822</v>
      </c>
      <c r="C939" s="357" t="s">
        <v>1239</v>
      </c>
      <c r="D939" s="357" t="s">
        <v>1749</v>
      </c>
      <c r="E939" s="357" t="s">
        <v>1501</v>
      </c>
      <c r="F939" s="357">
        <v>4325124</v>
      </c>
      <c r="G939" s="357" t="s">
        <v>1103</v>
      </c>
      <c r="H939" s="357">
        <v>432512403</v>
      </c>
      <c r="I939" s="357" t="s">
        <v>2769</v>
      </c>
      <c r="J939" s="357">
        <v>9972850</v>
      </c>
      <c r="K939" s="357">
        <v>100</v>
      </c>
      <c r="L939" s="357" t="s">
        <v>1077</v>
      </c>
      <c r="M939" s="357" t="s">
        <v>1078</v>
      </c>
      <c r="N939" s="357" t="s">
        <v>5025</v>
      </c>
      <c r="O939" s="358">
        <v>1</v>
      </c>
      <c r="P939" s="357">
        <v>87</v>
      </c>
      <c r="Q939" s="357">
        <v>25707.599999999999</v>
      </c>
      <c r="R939" s="357">
        <v>22607.449999999997</v>
      </c>
      <c r="S939" s="357">
        <f t="shared" si="30"/>
        <v>3100.1500000000015</v>
      </c>
      <c r="T939" s="359">
        <f t="shared" si="31"/>
        <v>0.12059274300206949</v>
      </c>
      <c r="U939" s="357"/>
    </row>
    <row r="940" spans="1:21" x14ac:dyDescent="0.25">
      <c r="A940" s="357" t="s">
        <v>483</v>
      </c>
      <c r="B940" s="357" t="s">
        <v>822</v>
      </c>
      <c r="C940" s="357" t="s">
        <v>1239</v>
      </c>
      <c r="D940" s="357" t="s">
        <v>1749</v>
      </c>
      <c r="E940" s="357" t="s">
        <v>1501</v>
      </c>
      <c r="F940" s="357">
        <v>4325124</v>
      </c>
      <c r="G940" s="357" t="s">
        <v>1103</v>
      </c>
      <c r="H940" s="357">
        <v>432512403</v>
      </c>
      <c r="I940" s="357" t="s">
        <v>2770</v>
      </c>
      <c r="J940" s="357">
        <v>9972988</v>
      </c>
      <c r="K940" s="357">
        <v>100</v>
      </c>
      <c r="L940" s="357" t="s">
        <v>1077</v>
      </c>
      <c r="M940" s="357" t="s">
        <v>1078</v>
      </c>
      <c r="N940" s="357" t="s">
        <v>5025</v>
      </c>
      <c r="O940" s="358">
        <v>1</v>
      </c>
      <c r="P940" s="357">
        <v>56</v>
      </c>
      <c r="Q940" s="357">
        <v>19849.599999999999</v>
      </c>
      <c r="R940" s="357">
        <v>16789.53</v>
      </c>
      <c r="S940" s="357">
        <f t="shared" si="30"/>
        <v>3060.0699999999997</v>
      </c>
      <c r="T940" s="359">
        <f t="shared" si="31"/>
        <v>0.15416280428824761</v>
      </c>
      <c r="U940" s="357"/>
    </row>
    <row r="941" spans="1:21" x14ac:dyDescent="0.25">
      <c r="A941" s="357" t="s">
        <v>483</v>
      </c>
      <c r="B941" s="357" t="s">
        <v>822</v>
      </c>
      <c r="C941" s="357" t="s">
        <v>1239</v>
      </c>
      <c r="D941" s="357" t="s">
        <v>1749</v>
      </c>
      <c r="E941" s="357" t="s">
        <v>1501</v>
      </c>
      <c r="F941" s="357">
        <v>4325124</v>
      </c>
      <c r="G941" s="357" t="s">
        <v>1103</v>
      </c>
      <c r="H941" s="357">
        <v>432512403</v>
      </c>
      <c r="I941" s="357" t="s">
        <v>2771</v>
      </c>
      <c r="J941" s="357">
        <v>9973028</v>
      </c>
      <c r="K941" s="357">
        <v>100</v>
      </c>
      <c r="L941" s="357" t="s">
        <v>1077</v>
      </c>
      <c r="M941" s="357" t="s">
        <v>1078</v>
      </c>
      <c r="N941" s="357" t="s">
        <v>5025</v>
      </c>
      <c r="O941" s="358">
        <v>1</v>
      </c>
      <c r="P941" s="357">
        <v>135</v>
      </c>
      <c r="Q941" s="357">
        <v>53397.2</v>
      </c>
      <c r="R941" s="357">
        <v>37024.479999999996</v>
      </c>
      <c r="S941" s="357">
        <f t="shared" si="30"/>
        <v>16372.720000000001</v>
      </c>
      <c r="T941" s="359">
        <f t="shared" si="31"/>
        <v>0.30662132096814071</v>
      </c>
      <c r="U941" s="357"/>
    </row>
    <row r="942" spans="1:21" x14ac:dyDescent="0.25">
      <c r="A942" s="357" t="s">
        <v>483</v>
      </c>
      <c r="B942" s="357" t="s">
        <v>822</v>
      </c>
      <c r="C942" s="357" t="s">
        <v>1239</v>
      </c>
      <c r="D942" s="357" t="s">
        <v>1749</v>
      </c>
      <c r="E942" s="357" t="s">
        <v>1501</v>
      </c>
      <c r="F942" s="357">
        <v>4325124</v>
      </c>
      <c r="G942" s="357" t="s">
        <v>890</v>
      </c>
      <c r="H942" s="357">
        <v>432512402</v>
      </c>
      <c r="I942" s="357" t="s">
        <v>2772</v>
      </c>
      <c r="J942" s="357">
        <v>9993099</v>
      </c>
      <c r="K942" s="357">
        <v>100</v>
      </c>
      <c r="L942" s="357" t="s">
        <v>1077</v>
      </c>
      <c r="M942" s="357" t="s">
        <v>1078</v>
      </c>
      <c r="N942" s="357" t="s">
        <v>5025</v>
      </c>
      <c r="O942" s="358">
        <v>1</v>
      </c>
      <c r="P942" s="357">
        <v>71</v>
      </c>
      <c r="Q942" s="357">
        <v>24642.799999999999</v>
      </c>
      <c r="R942" s="357">
        <v>19520.82</v>
      </c>
      <c r="S942" s="357">
        <f t="shared" si="30"/>
        <v>5121.9799999999996</v>
      </c>
      <c r="T942" s="359">
        <f t="shared" si="31"/>
        <v>0.20784894573668575</v>
      </c>
      <c r="U942" s="357"/>
    </row>
    <row r="943" spans="1:21" x14ac:dyDescent="0.25">
      <c r="A943" s="357" t="s">
        <v>483</v>
      </c>
      <c r="B943" s="357" t="s">
        <v>822</v>
      </c>
      <c r="C943" s="357" t="s">
        <v>1239</v>
      </c>
      <c r="D943" s="357" t="s">
        <v>1749</v>
      </c>
      <c r="E943" s="357" t="s">
        <v>1501</v>
      </c>
      <c r="F943" s="357">
        <v>4325124</v>
      </c>
      <c r="G943" s="357" t="s">
        <v>890</v>
      </c>
      <c r="H943" s="357">
        <v>432512402</v>
      </c>
      <c r="I943" s="357" t="s">
        <v>2773</v>
      </c>
      <c r="J943" s="357">
        <v>9993127</v>
      </c>
      <c r="K943" s="357">
        <v>100</v>
      </c>
      <c r="L943" s="357" t="s">
        <v>1077</v>
      </c>
      <c r="M943" s="357" t="s">
        <v>1078</v>
      </c>
      <c r="N943" s="357" t="s">
        <v>5025</v>
      </c>
      <c r="O943" s="358">
        <v>1</v>
      </c>
      <c r="P943" s="357">
        <v>71</v>
      </c>
      <c r="Q943" s="357">
        <v>22181.599999999999</v>
      </c>
      <c r="R943" s="357">
        <v>18495.77</v>
      </c>
      <c r="S943" s="357">
        <f t="shared" si="30"/>
        <v>3685.8299999999981</v>
      </c>
      <c r="T943" s="359">
        <f t="shared" si="31"/>
        <v>0.16616610163378648</v>
      </c>
      <c r="U943" s="357"/>
    </row>
    <row r="944" spans="1:21" x14ac:dyDescent="0.25">
      <c r="A944" s="357" t="s">
        <v>483</v>
      </c>
      <c r="B944" s="357" t="s">
        <v>822</v>
      </c>
      <c r="C944" s="357" t="s">
        <v>1239</v>
      </c>
      <c r="D944" s="357" t="s">
        <v>1749</v>
      </c>
      <c r="E944" s="357" t="s">
        <v>1501</v>
      </c>
      <c r="F944" s="357">
        <v>4325124</v>
      </c>
      <c r="G944" s="357" t="s">
        <v>890</v>
      </c>
      <c r="H944" s="357">
        <v>432512402</v>
      </c>
      <c r="I944" s="357" t="s">
        <v>2774</v>
      </c>
      <c r="J944" s="357">
        <v>9993149</v>
      </c>
      <c r="K944" s="357">
        <v>100</v>
      </c>
      <c r="L944" s="357" t="s">
        <v>1077</v>
      </c>
      <c r="M944" s="357" t="s">
        <v>1078</v>
      </c>
      <c r="N944" s="357" t="s">
        <v>5025</v>
      </c>
      <c r="O944" s="358">
        <v>1</v>
      </c>
      <c r="P944" s="357">
        <v>61</v>
      </c>
      <c r="Q944" s="357">
        <v>19990.400000000001</v>
      </c>
      <c r="R944" s="357">
        <v>14686.460000000001</v>
      </c>
      <c r="S944" s="357">
        <f t="shared" si="30"/>
        <v>5303.9400000000005</v>
      </c>
      <c r="T944" s="359">
        <f t="shared" si="31"/>
        <v>0.26532435569073154</v>
      </c>
      <c r="U944" s="357"/>
    </row>
    <row r="945" spans="1:21" x14ac:dyDescent="0.25">
      <c r="A945" s="357" t="s">
        <v>483</v>
      </c>
      <c r="B945" s="357" t="s">
        <v>822</v>
      </c>
      <c r="C945" s="357" t="s">
        <v>1239</v>
      </c>
      <c r="D945" s="357" t="s">
        <v>1749</v>
      </c>
      <c r="E945" s="357" t="s">
        <v>1501</v>
      </c>
      <c r="F945" s="357">
        <v>4325124</v>
      </c>
      <c r="G945" s="357" t="s">
        <v>890</v>
      </c>
      <c r="H945" s="357">
        <v>432512402</v>
      </c>
      <c r="I945" s="357" t="s">
        <v>2775</v>
      </c>
      <c r="J945" s="357">
        <v>9993293</v>
      </c>
      <c r="K945" s="357">
        <v>100</v>
      </c>
      <c r="L945" s="357" t="s">
        <v>1077</v>
      </c>
      <c r="M945" s="357" t="s">
        <v>1078</v>
      </c>
      <c r="N945" s="357" t="s">
        <v>5025</v>
      </c>
      <c r="O945" s="358">
        <v>1</v>
      </c>
      <c r="P945" s="357">
        <v>149</v>
      </c>
      <c r="Q945" s="357">
        <v>51034.400000000001</v>
      </c>
      <c r="R945" s="357">
        <v>38444.729999999996</v>
      </c>
      <c r="S945" s="357">
        <f t="shared" si="30"/>
        <v>12589.670000000006</v>
      </c>
      <c r="T945" s="359">
        <f t="shared" si="31"/>
        <v>0.24668987976737269</v>
      </c>
      <c r="U945" s="357"/>
    </row>
    <row r="946" spans="1:21" x14ac:dyDescent="0.25">
      <c r="A946" s="357" t="s">
        <v>483</v>
      </c>
      <c r="B946" s="357" t="s">
        <v>822</v>
      </c>
      <c r="C946" s="357" t="s">
        <v>1239</v>
      </c>
      <c r="D946" s="357" t="s">
        <v>1749</v>
      </c>
      <c r="E946" s="357" t="s">
        <v>888</v>
      </c>
      <c r="F946" s="357">
        <v>4325131</v>
      </c>
      <c r="G946" s="357" t="s">
        <v>1379</v>
      </c>
      <c r="H946" s="357">
        <v>432513103</v>
      </c>
      <c r="I946" s="357" t="s">
        <v>2426</v>
      </c>
      <c r="J946" s="357">
        <v>5966519</v>
      </c>
      <c r="K946" s="357">
        <v>100</v>
      </c>
      <c r="L946" s="357" t="s">
        <v>1077</v>
      </c>
      <c r="M946" s="357" t="s">
        <v>1078</v>
      </c>
      <c r="N946" s="357" t="s">
        <v>5025</v>
      </c>
      <c r="O946" s="358">
        <v>1</v>
      </c>
      <c r="P946" s="357">
        <v>108</v>
      </c>
      <c r="Q946" s="357">
        <v>46650.8</v>
      </c>
      <c r="R946" s="357">
        <v>30065</v>
      </c>
      <c r="S946" s="357">
        <f t="shared" si="30"/>
        <v>16585.800000000003</v>
      </c>
      <c r="T946" s="359">
        <f t="shared" si="31"/>
        <v>0.35553088049936982</v>
      </c>
      <c r="U946" s="357"/>
    </row>
    <row r="947" spans="1:21" x14ac:dyDescent="0.25">
      <c r="A947" s="357" t="s">
        <v>483</v>
      </c>
      <c r="B947" s="357" t="s">
        <v>822</v>
      </c>
      <c r="C947" s="357" t="s">
        <v>1239</v>
      </c>
      <c r="D947" s="357" t="s">
        <v>1749</v>
      </c>
      <c r="E947" s="357" t="s">
        <v>888</v>
      </c>
      <c r="F947" s="357">
        <v>4325131</v>
      </c>
      <c r="G947" s="357" t="s">
        <v>888</v>
      </c>
      <c r="H947" s="357">
        <v>432513104</v>
      </c>
      <c r="I947" s="357" t="s">
        <v>2776</v>
      </c>
      <c r="J947" s="357">
        <v>5966533</v>
      </c>
      <c r="K947" s="357">
        <v>100</v>
      </c>
      <c r="L947" s="357" t="s">
        <v>1077</v>
      </c>
      <c r="M947" s="357" t="s">
        <v>1078</v>
      </c>
      <c r="N947" s="357" t="s">
        <v>5025</v>
      </c>
      <c r="O947" s="358">
        <v>1</v>
      </c>
      <c r="P947" s="357">
        <v>130</v>
      </c>
      <c r="Q947" s="357">
        <v>47963.600000000006</v>
      </c>
      <c r="R947" s="357">
        <v>40534.97</v>
      </c>
      <c r="S947" s="357">
        <f t="shared" si="30"/>
        <v>7428.6300000000047</v>
      </c>
      <c r="T947" s="359">
        <f t="shared" si="31"/>
        <v>0.15488057610354528</v>
      </c>
      <c r="U947" s="357"/>
    </row>
    <row r="948" spans="1:21" x14ac:dyDescent="0.25">
      <c r="A948" s="357" t="s">
        <v>483</v>
      </c>
      <c r="B948" s="357" t="s">
        <v>822</v>
      </c>
      <c r="C948" s="357" t="s">
        <v>1239</v>
      </c>
      <c r="D948" s="357" t="s">
        <v>1749</v>
      </c>
      <c r="E948" s="357" t="s">
        <v>888</v>
      </c>
      <c r="F948" s="357">
        <v>4325131</v>
      </c>
      <c r="G948" s="357" t="s">
        <v>888</v>
      </c>
      <c r="H948" s="357">
        <v>432513104</v>
      </c>
      <c r="I948" s="357" t="s">
        <v>1330</v>
      </c>
      <c r="J948" s="357">
        <v>5966551</v>
      </c>
      <c r="K948" s="357">
        <v>100</v>
      </c>
      <c r="L948" s="357" t="s">
        <v>1077</v>
      </c>
      <c r="M948" s="357" t="s">
        <v>1078</v>
      </c>
      <c r="N948" s="357" t="s">
        <v>5025</v>
      </c>
      <c r="O948" s="358">
        <v>1</v>
      </c>
      <c r="P948" s="357">
        <v>62</v>
      </c>
      <c r="Q948" s="357">
        <v>19324.400000000001</v>
      </c>
      <c r="R948" s="357">
        <v>14151.34</v>
      </c>
      <c r="S948" s="357">
        <f t="shared" si="30"/>
        <v>5173.0600000000013</v>
      </c>
      <c r="T948" s="359">
        <f t="shared" si="31"/>
        <v>0.26769576286973984</v>
      </c>
      <c r="U948" s="357"/>
    </row>
    <row r="949" spans="1:21" x14ac:dyDescent="0.25">
      <c r="A949" s="357" t="s">
        <v>483</v>
      </c>
      <c r="B949" s="357" t="s">
        <v>822</v>
      </c>
      <c r="C949" s="357" t="s">
        <v>1239</v>
      </c>
      <c r="D949" s="357" t="s">
        <v>1749</v>
      </c>
      <c r="E949" s="357" t="s">
        <v>888</v>
      </c>
      <c r="F949" s="357">
        <v>4325131</v>
      </c>
      <c r="G949" s="357" t="s">
        <v>888</v>
      </c>
      <c r="H949" s="357">
        <v>432513104</v>
      </c>
      <c r="I949" s="357" t="s">
        <v>2777</v>
      </c>
      <c r="J949" s="357">
        <v>5966605</v>
      </c>
      <c r="K949" s="357">
        <v>100</v>
      </c>
      <c r="L949" s="357" t="s">
        <v>1077</v>
      </c>
      <c r="M949" s="357" t="s">
        <v>1078</v>
      </c>
      <c r="N949" s="357" t="s">
        <v>5025</v>
      </c>
      <c r="O949" s="358">
        <v>1</v>
      </c>
      <c r="P949" s="357">
        <v>186</v>
      </c>
      <c r="Q949" s="357">
        <v>70982.8</v>
      </c>
      <c r="R949" s="357">
        <v>52001.979999999996</v>
      </c>
      <c r="S949" s="357">
        <f t="shared" si="30"/>
        <v>18980.820000000007</v>
      </c>
      <c r="T949" s="359">
        <f t="shared" si="31"/>
        <v>0.26740027161509555</v>
      </c>
      <c r="U949" s="357"/>
    </row>
    <row r="950" spans="1:21" x14ac:dyDescent="0.25">
      <c r="A950" s="357" t="s">
        <v>483</v>
      </c>
      <c r="B950" s="357" t="s">
        <v>822</v>
      </c>
      <c r="C950" s="357" t="s">
        <v>1239</v>
      </c>
      <c r="D950" s="357" t="s">
        <v>1749</v>
      </c>
      <c r="E950" s="357" t="s">
        <v>888</v>
      </c>
      <c r="F950" s="357">
        <v>4325131</v>
      </c>
      <c r="G950" s="357" t="s">
        <v>888</v>
      </c>
      <c r="H950" s="357">
        <v>432513104</v>
      </c>
      <c r="I950" s="357" t="s">
        <v>2778</v>
      </c>
      <c r="J950" s="357">
        <v>5966683</v>
      </c>
      <c r="K950" s="357">
        <v>100</v>
      </c>
      <c r="L950" s="357" t="s">
        <v>1077</v>
      </c>
      <c r="M950" s="357" t="s">
        <v>1078</v>
      </c>
      <c r="N950" s="357" t="s">
        <v>5025</v>
      </c>
      <c r="O950" s="358">
        <v>1</v>
      </c>
      <c r="P950" s="357">
        <v>42</v>
      </c>
      <c r="Q950" s="357">
        <v>13051.2</v>
      </c>
      <c r="R950" s="357">
        <v>8702.01</v>
      </c>
      <c r="S950" s="357">
        <f t="shared" si="30"/>
        <v>4349.1900000000005</v>
      </c>
      <c r="T950" s="359">
        <f t="shared" si="31"/>
        <v>0.33324062155204121</v>
      </c>
      <c r="U950" s="357"/>
    </row>
    <row r="951" spans="1:21" x14ac:dyDescent="0.25">
      <c r="A951" s="357" t="s">
        <v>483</v>
      </c>
      <c r="B951" s="357" t="s">
        <v>822</v>
      </c>
      <c r="C951" s="357" t="s">
        <v>1239</v>
      </c>
      <c r="D951" s="357" t="s">
        <v>1749</v>
      </c>
      <c r="E951" s="357" t="s">
        <v>888</v>
      </c>
      <c r="F951" s="357">
        <v>4325131</v>
      </c>
      <c r="G951" s="357" t="s">
        <v>1379</v>
      </c>
      <c r="H951" s="357">
        <v>432513103</v>
      </c>
      <c r="I951" s="357" t="s">
        <v>2779</v>
      </c>
      <c r="J951" s="357">
        <v>5966723</v>
      </c>
      <c r="K951" s="357">
        <v>100</v>
      </c>
      <c r="L951" s="357" t="s">
        <v>1077</v>
      </c>
      <c r="M951" s="357" t="s">
        <v>1078</v>
      </c>
      <c r="N951" s="357" t="s">
        <v>5025</v>
      </c>
      <c r="O951" s="358">
        <v>1</v>
      </c>
      <c r="P951" s="357">
        <v>67</v>
      </c>
      <c r="Q951" s="357">
        <v>23606</v>
      </c>
      <c r="R951" s="357">
        <v>19398.400000000001</v>
      </c>
      <c r="S951" s="357">
        <f t="shared" si="30"/>
        <v>4207.5999999999985</v>
      </c>
      <c r="T951" s="359">
        <f t="shared" si="31"/>
        <v>0.1782428196221299</v>
      </c>
      <c r="U951" s="357"/>
    </row>
    <row r="952" spans="1:21" x14ac:dyDescent="0.25">
      <c r="A952" s="357" t="s">
        <v>483</v>
      </c>
      <c r="B952" s="357" t="s">
        <v>822</v>
      </c>
      <c r="C952" s="357" t="s">
        <v>1234</v>
      </c>
      <c r="D952" s="357" t="s">
        <v>1747</v>
      </c>
      <c r="E952" s="357" t="s">
        <v>1491</v>
      </c>
      <c r="F952" s="357">
        <v>4324223</v>
      </c>
      <c r="G952" s="357" t="s">
        <v>1493</v>
      </c>
      <c r="H952" s="357">
        <v>432422304</v>
      </c>
      <c r="I952" s="357" t="s">
        <v>5158</v>
      </c>
      <c r="J952" s="357">
        <v>2379811</v>
      </c>
      <c r="K952" s="357">
        <v>100</v>
      </c>
      <c r="L952" s="357" t="s">
        <v>1077</v>
      </c>
      <c r="M952" s="357" t="s">
        <v>1078</v>
      </c>
      <c r="N952" s="357" t="s">
        <v>5025</v>
      </c>
      <c r="O952" s="358">
        <v>1</v>
      </c>
      <c r="P952" s="357">
        <v>62</v>
      </c>
      <c r="Q952" s="357">
        <v>38402.400000000001</v>
      </c>
      <c r="R952" s="357">
        <v>19210.96</v>
      </c>
      <c r="S952" s="357">
        <f t="shared" si="30"/>
        <v>19191.440000000002</v>
      </c>
      <c r="T952" s="359">
        <f t="shared" si="31"/>
        <v>0.49974584921775728</v>
      </c>
      <c r="U952" s="357"/>
    </row>
    <row r="953" spans="1:21" x14ac:dyDescent="0.25">
      <c r="A953" s="357" t="s">
        <v>483</v>
      </c>
      <c r="B953" s="357" t="s">
        <v>822</v>
      </c>
      <c r="C953" s="357" t="s">
        <v>1239</v>
      </c>
      <c r="D953" s="357" t="s">
        <v>1749</v>
      </c>
      <c r="E953" s="357" t="s">
        <v>888</v>
      </c>
      <c r="F953" s="357">
        <v>4325131</v>
      </c>
      <c r="G953" s="357" t="s">
        <v>1380</v>
      </c>
      <c r="H953" s="357">
        <v>432513102</v>
      </c>
      <c r="I953" s="357" t="s">
        <v>2780</v>
      </c>
      <c r="J953" s="357">
        <v>9973212</v>
      </c>
      <c r="K953" s="357">
        <v>100</v>
      </c>
      <c r="L953" s="357" t="s">
        <v>1077</v>
      </c>
      <c r="M953" s="357" t="s">
        <v>1078</v>
      </c>
      <c r="N953" s="357" t="s">
        <v>5025</v>
      </c>
      <c r="O953" s="358">
        <v>1</v>
      </c>
      <c r="P953" s="357">
        <v>103</v>
      </c>
      <c r="Q953" s="357">
        <v>35433.199999999997</v>
      </c>
      <c r="R953" s="357">
        <v>28433.35</v>
      </c>
      <c r="S953" s="357">
        <f t="shared" si="30"/>
        <v>6999.8499999999985</v>
      </c>
      <c r="T953" s="359">
        <f t="shared" si="31"/>
        <v>0.1975506022600273</v>
      </c>
      <c r="U953" s="357"/>
    </row>
    <row r="954" spans="1:21" x14ac:dyDescent="0.25">
      <c r="A954" s="357" t="s">
        <v>483</v>
      </c>
      <c r="B954" s="357" t="s">
        <v>822</v>
      </c>
      <c r="C954" s="357" t="s">
        <v>1239</v>
      </c>
      <c r="D954" s="357" t="s">
        <v>1749</v>
      </c>
      <c r="E954" s="357" t="s">
        <v>888</v>
      </c>
      <c r="F954" s="357">
        <v>4325131</v>
      </c>
      <c r="G954" s="357" t="s">
        <v>1380</v>
      </c>
      <c r="H954" s="357">
        <v>432513102</v>
      </c>
      <c r="I954" s="357" t="s">
        <v>2781</v>
      </c>
      <c r="J954" s="357">
        <v>9973222</v>
      </c>
      <c r="K954" s="357">
        <v>100</v>
      </c>
      <c r="L954" s="357" t="s">
        <v>1077</v>
      </c>
      <c r="M954" s="357" t="s">
        <v>1078</v>
      </c>
      <c r="N954" s="357" t="s">
        <v>5025</v>
      </c>
      <c r="O954" s="358">
        <v>1</v>
      </c>
      <c r="P954" s="357">
        <v>81</v>
      </c>
      <c r="Q954" s="357">
        <v>37702</v>
      </c>
      <c r="R954" s="357">
        <v>26774.760000000002</v>
      </c>
      <c r="S954" s="357">
        <f t="shared" si="30"/>
        <v>10927.239999999998</v>
      </c>
      <c r="T954" s="359">
        <f t="shared" si="31"/>
        <v>0.28983183915972621</v>
      </c>
      <c r="U954" s="357"/>
    </row>
    <row r="955" spans="1:21" x14ac:dyDescent="0.25">
      <c r="A955" s="357" t="s">
        <v>483</v>
      </c>
      <c r="B955" s="357" t="s">
        <v>822</v>
      </c>
      <c r="C955" s="357" t="s">
        <v>1239</v>
      </c>
      <c r="D955" s="357" t="s">
        <v>1749</v>
      </c>
      <c r="E955" s="357" t="s">
        <v>888</v>
      </c>
      <c r="F955" s="357">
        <v>4325131</v>
      </c>
      <c r="G955" s="357" t="s">
        <v>1380</v>
      </c>
      <c r="H955" s="357">
        <v>432513102</v>
      </c>
      <c r="I955" s="357" t="s">
        <v>2782</v>
      </c>
      <c r="J955" s="357">
        <v>9973266</v>
      </c>
      <c r="K955" s="357">
        <v>100</v>
      </c>
      <c r="L955" s="357" t="s">
        <v>1077</v>
      </c>
      <c r="M955" s="357" t="s">
        <v>1078</v>
      </c>
      <c r="N955" s="357" t="s">
        <v>5025</v>
      </c>
      <c r="O955" s="358">
        <v>1</v>
      </c>
      <c r="P955" s="357">
        <v>75</v>
      </c>
      <c r="Q955" s="357">
        <v>48129.599999999999</v>
      </c>
      <c r="R955" s="357">
        <v>34885.22</v>
      </c>
      <c r="S955" s="357">
        <f t="shared" si="30"/>
        <v>13244.379999999997</v>
      </c>
      <c r="T955" s="359">
        <f t="shared" si="31"/>
        <v>0.27518159303214651</v>
      </c>
      <c r="U955" s="357"/>
    </row>
    <row r="956" spans="1:21" x14ac:dyDescent="0.25">
      <c r="A956" s="357" t="s">
        <v>483</v>
      </c>
      <c r="B956" s="357" t="s">
        <v>822</v>
      </c>
      <c r="C956" s="357" t="s">
        <v>1239</v>
      </c>
      <c r="D956" s="357" t="s">
        <v>1749</v>
      </c>
      <c r="E956" s="357" t="s">
        <v>888</v>
      </c>
      <c r="F956" s="357">
        <v>4325131</v>
      </c>
      <c r="G956" s="357" t="s">
        <v>1380</v>
      </c>
      <c r="H956" s="357">
        <v>432513102</v>
      </c>
      <c r="I956" s="357" t="s">
        <v>2783</v>
      </c>
      <c r="J956" s="357">
        <v>9973286</v>
      </c>
      <c r="K956" s="357">
        <v>100</v>
      </c>
      <c r="L956" s="357" t="s">
        <v>1077</v>
      </c>
      <c r="M956" s="357" t="s">
        <v>1078</v>
      </c>
      <c r="N956" s="357" t="s">
        <v>5025</v>
      </c>
      <c r="O956" s="358">
        <v>1</v>
      </c>
      <c r="P956" s="357">
        <v>176</v>
      </c>
      <c r="Q956" s="357">
        <v>56806</v>
      </c>
      <c r="R956" s="357">
        <v>43731.03</v>
      </c>
      <c r="S956" s="357">
        <f t="shared" si="30"/>
        <v>13074.970000000001</v>
      </c>
      <c r="T956" s="359">
        <f t="shared" si="31"/>
        <v>0.23016882019504983</v>
      </c>
      <c r="U956" s="357"/>
    </row>
    <row r="957" spans="1:21" x14ac:dyDescent="0.25">
      <c r="A957" s="357" t="s">
        <v>483</v>
      </c>
      <c r="B957" s="357" t="s">
        <v>822</v>
      </c>
      <c r="C957" s="357" t="s">
        <v>1239</v>
      </c>
      <c r="D957" s="357" t="s">
        <v>1749</v>
      </c>
      <c r="E957" s="357" t="s">
        <v>888</v>
      </c>
      <c r="F957" s="357">
        <v>4325131</v>
      </c>
      <c r="G957" s="357" t="s">
        <v>1380</v>
      </c>
      <c r="H957" s="357">
        <v>432513102</v>
      </c>
      <c r="I957" s="357" t="s">
        <v>2784</v>
      </c>
      <c r="J957" s="357">
        <v>9973304</v>
      </c>
      <c r="K957" s="357">
        <v>100</v>
      </c>
      <c r="L957" s="357" t="s">
        <v>1077</v>
      </c>
      <c r="M957" s="357" t="s">
        <v>1078</v>
      </c>
      <c r="N957" s="357" t="s">
        <v>5025</v>
      </c>
      <c r="O957" s="358">
        <v>1</v>
      </c>
      <c r="P957" s="357">
        <v>59</v>
      </c>
      <c r="Q957" s="357">
        <v>28846.799999999999</v>
      </c>
      <c r="R957" s="357">
        <v>16607.07</v>
      </c>
      <c r="S957" s="357">
        <f t="shared" si="30"/>
        <v>12239.73</v>
      </c>
      <c r="T957" s="359">
        <f t="shared" si="31"/>
        <v>0.42430113565456135</v>
      </c>
      <c r="U957" s="357"/>
    </row>
    <row r="958" spans="1:21" x14ac:dyDescent="0.25">
      <c r="A958" s="357" t="s">
        <v>483</v>
      </c>
      <c r="B958" s="357" t="s">
        <v>822</v>
      </c>
      <c r="C958" s="357" t="s">
        <v>1239</v>
      </c>
      <c r="D958" s="357" t="s">
        <v>1749</v>
      </c>
      <c r="E958" s="357" t="s">
        <v>888</v>
      </c>
      <c r="F958" s="357">
        <v>4325131</v>
      </c>
      <c r="G958" s="357" t="s">
        <v>1380</v>
      </c>
      <c r="H958" s="357">
        <v>432513102</v>
      </c>
      <c r="I958" s="357" t="s">
        <v>2705</v>
      </c>
      <c r="J958" s="357">
        <v>9973312</v>
      </c>
      <c r="K958" s="357">
        <v>100</v>
      </c>
      <c r="L958" s="357" t="s">
        <v>1077</v>
      </c>
      <c r="M958" s="357" t="s">
        <v>1078</v>
      </c>
      <c r="N958" s="357" t="s">
        <v>5025</v>
      </c>
      <c r="O958" s="358">
        <v>1</v>
      </c>
      <c r="P958" s="357">
        <v>173</v>
      </c>
      <c r="Q958" s="357">
        <v>51177.2</v>
      </c>
      <c r="R958" s="357">
        <v>44607.91</v>
      </c>
      <c r="S958" s="357">
        <f t="shared" si="30"/>
        <v>6569.2899999999936</v>
      </c>
      <c r="T958" s="359">
        <f t="shared" si="31"/>
        <v>0.1283636072313451</v>
      </c>
      <c r="U958" s="357"/>
    </row>
    <row r="959" spans="1:21" x14ac:dyDescent="0.25">
      <c r="A959" s="357" t="s">
        <v>483</v>
      </c>
      <c r="B959" s="357" t="s">
        <v>822</v>
      </c>
      <c r="C959" s="357" t="s">
        <v>1239</v>
      </c>
      <c r="D959" s="357" t="s">
        <v>1749</v>
      </c>
      <c r="E959" s="357" t="s">
        <v>888</v>
      </c>
      <c r="F959" s="357">
        <v>4325131</v>
      </c>
      <c r="G959" s="357" t="s">
        <v>1380</v>
      </c>
      <c r="H959" s="357">
        <v>432513102</v>
      </c>
      <c r="I959" s="357" t="s">
        <v>2705</v>
      </c>
      <c r="J959" s="357">
        <v>9973316</v>
      </c>
      <c r="K959" s="357">
        <v>100</v>
      </c>
      <c r="L959" s="357" t="s">
        <v>1077</v>
      </c>
      <c r="M959" s="357" t="s">
        <v>1078</v>
      </c>
      <c r="N959" s="357" t="s">
        <v>5025</v>
      </c>
      <c r="O959" s="358">
        <v>1</v>
      </c>
      <c r="P959" s="357">
        <v>59</v>
      </c>
      <c r="Q959" s="357">
        <v>19710.8</v>
      </c>
      <c r="R959" s="357">
        <v>16571.900000000001</v>
      </c>
      <c r="S959" s="357">
        <f t="shared" si="30"/>
        <v>3138.8999999999978</v>
      </c>
      <c r="T959" s="359">
        <f t="shared" si="31"/>
        <v>0.15924772206100199</v>
      </c>
      <c r="U959" s="357"/>
    </row>
    <row r="960" spans="1:21" x14ac:dyDescent="0.25">
      <c r="A960" s="357" t="s">
        <v>483</v>
      </c>
      <c r="B960" s="357" t="s">
        <v>822</v>
      </c>
      <c r="C960" s="357" t="s">
        <v>1239</v>
      </c>
      <c r="D960" s="357" t="s">
        <v>1749</v>
      </c>
      <c r="E960" s="357" t="s">
        <v>888</v>
      </c>
      <c r="F960" s="357">
        <v>4325131</v>
      </c>
      <c r="G960" s="357" t="s">
        <v>1380</v>
      </c>
      <c r="H960" s="357">
        <v>432513102</v>
      </c>
      <c r="I960" s="357" t="s">
        <v>2705</v>
      </c>
      <c r="J960" s="357">
        <v>9973328</v>
      </c>
      <c r="K960" s="357">
        <v>100</v>
      </c>
      <c r="L960" s="357" t="s">
        <v>1077</v>
      </c>
      <c r="M960" s="357" t="s">
        <v>1078</v>
      </c>
      <c r="N960" s="357" t="s">
        <v>5025</v>
      </c>
      <c r="O960" s="358">
        <v>1</v>
      </c>
      <c r="P960" s="357">
        <v>69</v>
      </c>
      <c r="Q960" s="357">
        <v>19426.8</v>
      </c>
      <c r="R960" s="357">
        <v>15543.64</v>
      </c>
      <c r="S960" s="357">
        <f t="shared" si="30"/>
        <v>3883.16</v>
      </c>
      <c r="T960" s="359">
        <f t="shared" si="31"/>
        <v>0.19988675438054646</v>
      </c>
      <c r="U960" s="357"/>
    </row>
    <row r="961" spans="1:21" x14ac:dyDescent="0.25">
      <c r="A961" s="357" t="s">
        <v>483</v>
      </c>
      <c r="B961" s="357" t="s">
        <v>822</v>
      </c>
      <c r="C961" s="357" t="s">
        <v>1239</v>
      </c>
      <c r="D961" s="357" t="s">
        <v>1749</v>
      </c>
      <c r="E961" s="357" t="s">
        <v>888</v>
      </c>
      <c r="F961" s="357">
        <v>4325131</v>
      </c>
      <c r="G961" s="357" t="s">
        <v>1380</v>
      </c>
      <c r="H961" s="357">
        <v>432513102</v>
      </c>
      <c r="I961" s="357" t="s">
        <v>2705</v>
      </c>
      <c r="J961" s="357">
        <v>9973344</v>
      </c>
      <c r="K961" s="357">
        <v>100</v>
      </c>
      <c r="L961" s="357" t="s">
        <v>1077</v>
      </c>
      <c r="M961" s="357" t="s">
        <v>1078</v>
      </c>
      <c r="N961" s="357" t="s">
        <v>5025</v>
      </c>
      <c r="O961" s="358">
        <v>1</v>
      </c>
      <c r="P961" s="357">
        <v>182</v>
      </c>
      <c r="Q961" s="357">
        <v>88768.8</v>
      </c>
      <c r="R961" s="357">
        <v>67376.459999999992</v>
      </c>
      <c r="S961" s="357">
        <f t="shared" si="30"/>
        <v>21392.340000000011</v>
      </c>
      <c r="T961" s="359">
        <f t="shared" si="31"/>
        <v>0.24098940168167204</v>
      </c>
      <c r="U961" s="357"/>
    </row>
    <row r="962" spans="1:21" x14ac:dyDescent="0.25">
      <c r="A962" s="357" t="s">
        <v>483</v>
      </c>
      <c r="B962" s="357" t="s">
        <v>822</v>
      </c>
      <c r="C962" s="357" t="s">
        <v>1239</v>
      </c>
      <c r="D962" s="357" t="s">
        <v>1749</v>
      </c>
      <c r="E962" s="357" t="s">
        <v>888</v>
      </c>
      <c r="F962" s="357">
        <v>4325131</v>
      </c>
      <c r="G962" s="357" t="s">
        <v>1380</v>
      </c>
      <c r="H962" s="357">
        <v>432513102</v>
      </c>
      <c r="I962" s="357" t="s">
        <v>2785</v>
      </c>
      <c r="J962" s="357">
        <v>9973366</v>
      </c>
      <c r="K962" s="357">
        <v>100</v>
      </c>
      <c r="L962" s="357" t="s">
        <v>1077</v>
      </c>
      <c r="M962" s="357" t="s">
        <v>1078</v>
      </c>
      <c r="N962" s="357" t="s">
        <v>5025</v>
      </c>
      <c r="O962" s="358">
        <v>1</v>
      </c>
      <c r="P962" s="357">
        <v>109</v>
      </c>
      <c r="Q962" s="357">
        <v>37929.599999999999</v>
      </c>
      <c r="R962" s="357">
        <v>25738.059999999998</v>
      </c>
      <c r="S962" s="357">
        <f t="shared" si="30"/>
        <v>12191.54</v>
      </c>
      <c r="T962" s="359">
        <f t="shared" si="31"/>
        <v>0.32142548300008439</v>
      </c>
      <c r="U962" s="357"/>
    </row>
    <row r="963" spans="1:21" x14ac:dyDescent="0.25">
      <c r="A963" s="357" t="s">
        <v>483</v>
      </c>
      <c r="B963" s="357" t="s">
        <v>822</v>
      </c>
      <c r="C963" s="357" t="s">
        <v>1261</v>
      </c>
      <c r="D963" s="357" t="s">
        <v>1762</v>
      </c>
      <c r="E963" s="357" t="s">
        <v>1558</v>
      </c>
      <c r="F963" s="357">
        <v>4521221</v>
      </c>
      <c r="G963" s="357" t="s">
        <v>1559</v>
      </c>
      <c r="H963" s="357">
        <v>452122101</v>
      </c>
      <c r="I963" s="357" t="s">
        <v>5159</v>
      </c>
      <c r="J963" s="357">
        <v>12670131</v>
      </c>
      <c r="K963" s="357">
        <v>63</v>
      </c>
      <c r="L963" s="357" t="s">
        <v>1077</v>
      </c>
      <c r="M963" s="357" t="s">
        <v>1078</v>
      </c>
      <c r="N963" s="357" t="s">
        <v>5025</v>
      </c>
      <c r="O963" s="358">
        <v>1</v>
      </c>
      <c r="P963" s="357">
        <v>54</v>
      </c>
      <c r="Q963" s="357">
        <v>17929.2</v>
      </c>
      <c r="R963" s="357">
        <v>9728.0999999999985</v>
      </c>
      <c r="S963" s="357">
        <f t="shared" si="30"/>
        <v>8201.1000000000022</v>
      </c>
      <c r="T963" s="359">
        <f t="shared" si="31"/>
        <v>0.45741583562010585</v>
      </c>
      <c r="U963" s="357"/>
    </row>
    <row r="964" spans="1:21" x14ac:dyDescent="0.25">
      <c r="A964" s="357" t="s">
        <v>483</v>
      </c>
      <c r="B964" s="357" t="s">
        <v>822</v>
      </c>
      <c r="C964" s="357" t="s">
        <v>1239</v>
      </c>
      <c r="D964" s="357" t="s">
        <v>1749</v>
      </c>
      <c r="E964" s="357" t="s">
        <v>888</v>
      </c>
      <c r="F964" s="357">
        <v>4325131</v>
      </c>
      <c r="G964" s="357" t="s">
        <v>1380</v>
      </c>
      <c r="H964" s="357">
        <v>432513102</v>
      </c>
      <c r="I964" s="357" t="s">
        <v>2786</v>
      </c>
      <c r="J964" s="357">
        <v>9973374</v>
      </c>
      <c r="K964" s="357">
        <v>100</v>
      </c>
      <c r="L964" s="357" t="s">
        <v>1077</v>
      </c>
      <c r="M964" s="357" t="s">
        <v>1078</v>
      </c>
      <c r="N964" s="357" t="s">
        <v>5025</v>
      </c>
      <c r="O964" s="358">
        <v>1</v>
      </c>
      <c r="P964" s="357">
        <v>63</v>
      </c>
      <c r="Q964" s="357">
        <v>38482.400000000001</v>
      </c>
      <c r="R964" s="357">
        <v>22360.61</v>
      </c>
      <c r="S964" s="357">
        <f t="shared" si="30"/>
        <v>16121.79</v>
      </c>
      <c r="T964" s="359">
        <f t="shared" si="31"/>
        <v>0.4189393073197098</v>
      </c>
      <c r="U964" s="357"/>
    </row>
    <row r="965" spans="1:21" x14ac:dyDescent="0.25">
      <c r="A965" s="357" t="s">
        <v>483</v>
      </c>
      <c r="B965" s="357" t="s">
        <v>822</v>
      </c>
      <c r="C965" s="357" t="s">
        <v>1239</v>
      </c>
      <c r="D965" s="357" t="s">
        <v>1749</v>
      </c>
      <c r="E965" s="357" t="s">
        <v>888</v>
      </c>
      <c r="F965" s="357">
        <v>4325131</v>
      </c>
      <c r="G965" s="357" t="s">
        <v>1380</v>
      </c>
      <c r="H965" s="357">
        <v>432513102</v>
      </c>
      <c r="I965" s="357" t="s">
        <v>2787</v>
      </c>
      <c r="J965" s="357">
        <v>9973376</v>
      </c>
      <c r="K965" s="357">
        <v>250</v>
      </c>
      <c r="L965" s="357" t="s">
        <v>1077</v>
      </c>
      <c r="M965" s="357" t="s">
        <v>1078</v>
      </c>
      <c r="N965" s="357" t="s">
        <v>5025</v>
      </c>
      <c r="O965" s="358">
        <v>1</v>
      </c>
      <c r="P965" s="357">
        <v>147</v>
      </c>
      <c r="Q965" s="357">
        <v>53121.599999999999</v>
      </c>
      <c r="R965" s="357">
        <v>35010.949999999997</v>
      </c>
      <c r="S965" s="357">
        <f t="shared" si="30"/>
        <v>18110.650000000001</v>
      </c>
      <c r="T965" s="359">
        <f t="shared" si="31"/>
        <v>0.34092817234420653</v>
      </c>
      <c r="U965" s="357"/>
    </row>
    <row r="966" spans="1:21" x14ac:dyDescent="0.25">
      <c r="A966" s="357" t="s">
        <v>483</v>
      </c>
      <c r="B966" s="357" t="s">
        <v>822</v>
      </c>
      <c r="C966" s="357" t="s">
        <v>1239</v>
      </c>
      <c r="D966" s="357" t="s">
        <v>1749</v>
      </c>
      <c r="E966" s="357" t="s">
        <v>888</v>
      </c>
      <c r="F966" s="357">
        <v>4325131</v>
      </c>
      <c r="G966" s="357" t="s">
        <v>1380</v>
      </c>
      <c r="H966" s="357">
        <v>432513102</v>
      </c>
      <c r="I966" s="357" t="s">
        <v>2705</v>
      </c>
      <c r="J966" s="357">
        <v>9973396</v>
      </c>
      <c r="K966" s="357">
        <v>100</v>
      </c>
      <c r="L966" s="357" t="s">
        <v>1077</v>
      </c>
      <c r="M966" s="357" t="s">
        <v>1078</v>
      </c>
      <c r="N966" s="357" t="s">
        <v>5025</v>
      </c>
      <c r="O966" s="358">
        <v>1</v>
      </c>
      <c r="P966" s="357">
        <v>63</v>
      </c>
      <c r="Q966" s="357">
        <v>27721.200000000004</v>
      </c>
      <c r="R966" s="357">
        <v>21934.34</v>
      </c>
      <c r="S966" s="357">
        <f t="shared" si="30"/>
        <v>5786.8600000000042</v>
      </c>
      <c r="T966" s="359">
        <f t="shared" si="31"/>
        <v>0.20875214637173006</v>
      </c>
      <c r="U966" s="357"/>
    </row>
    <row r="967" spans="1:21" x14ac:dyDescent="0.25">
      <c r="A967" s="357" t="s">
        <v>483</v>
      </c>
      <c r="B967" s="357" t="s">
        <v>822</v>
      </c>
      <c r="C967" s="357" t="s">
        <v>1239</v>
      </c>
      <c r="D967" s="357" t="s">
        <v>1749</v>
      </c>
      <c r="E967" s="357" t="s">
        <v>888</v>
      </c>
      <c r="F967" s="357">
        <v>4325131</v>
      </c>
      <c r="G967" s="357" t="s">
        <v>1380</v>
      </c>
      <c r="H967" s="357">
        <v>432513102</v>
      </c>
      <c r="I967" s="357" t="s">
        <v>2788</v>
      </c>
      <c r="J967" s="357">
        <v>9973404</v>
      </c>
      <c r="K967" s="357">
        <v>100</v>
      </c>
      <c r="L967" s="357" t="s">
        <v>1077</v>
      </c>
      <c r="M967" s="357" t="s">
        <v>1078</v>
      </c>
      <c r="N967" s="357" t="s">
        <v>5025</v>
      </c>
      <c r="O967" s="358">
        <v>1</v>
      </c>
      <c r="P967" s="357">
        <v>127</v>
      </c>
      <c r="Q967" s="357">
        <v>46378</v>
      </c>
      <c r="R967" s="357">
        <v>29420.199999999997</v>
      </c>
      <c r="S967" s="357">
        <f t="shared" si="30"/>
        <v>16957.800000000003</v>
      </c>
      <c r="T967" s="359">
        <f t="shared" si="31"/>
        <v>0.3656431928931822</v>
      </c>
      <c r="U967" s="357"/>
    </row>
    <row r="968" spans="1:21" x14ac:dyDescent="0.25">
      <c r="A968" s="357" t="s">
        <v>483</v>
      </c>
      <c r="B968" s="357" t="s">
        <v>822</v>
      </c>
      <c r="C968" s="357" t="s">
        <v>1239</v>
      </c>
      <c r="D968" s="357" t="s">
        <v>1750</v>
      </c>
      <c r="E968" s="357" t="s">
        <v>1503</v>
      </c>
      <c r="F968" s="357">
        <v>4325214</v>
      </c>
      <c r="G968" s="357" t="s">
        <v>1118</v>
      </c>
      <c r="H968" s="357">
        <v>432521402</v>
      </c>
      <c r="I968" s="357" t="s">
        <v>2789</v>
      </c>
      <c r="J968" s="357">
        <v>10189038</v>
      </c>
      <c r="K968" s="357">
        <v>100</v>
      </c>
      <c r="L968" s="357" t="s">
        <v>1077</v>
      </c>
      <c r="M968" s="357" t="s">
        <v>1078</v>
      </c>
      <c r="N968" s="357" t="s">
        <v>5025</v>
      </c>
      <c r="O968" s="358">
        <v>1</v>
      </c>
      <c r="P968" s="357">
        <v>111</v>
      </c>
      <c r="Q968" s="357">
        <v>44235.6</v>
      </c>
      <c r="R968" s="357">
        <v>37868.06</v>
      </c>
      <c r="S968" s="357">
        <f t="shared" si="30"/>
        <v>6367.5400000000009</v>
      </c>
      <c r="T968" s="359">
        <f t="shared" si="31"/>
        <v>0.14394605250070081</v>
      </c>
      <c r="U968" s="357"/>
    </row>
    <row r="969" spans="1:21" x14ac:dyDescent="0.25">
      <c r="A969" s="357" t="s">
        <v>483</v>
      </c>
      <c r="B969" s="357" t="s">
        <v>822</v>
      </c>
      <c r="C969" s="357" t="s">
        <v>1234</v>
      </c>
      <c r="D969" s="357" t="s">
        <v>1746</v>
      </c>
      <c r="E969" s="357" t="s">
        <v>1847</v>
      </c>
      <c r="F969" s="357">
        <v>4324136</v>
      </c>
      <c r="G969" s="357" t="s">
        <v>1848</v>
      </c>
      <c r="H969" s="357">
        <v>432413601</v>
      </c>
      <c r="I969" s="357" t="s">
        <v>5160</v>
      </c>
      <c r="J969" s="357">
        <v>6951866</v>
      </c>
      <c r="K969" s="357">
        <v>100</v>
      </c>
      <c r="L969" s="357" t="s">
        <v>1077</v>
      </c>
      <c r="M969" s="357" t="s">
        <v>1078</v>
      </c>
      <c r="N969" s="357" t="s">
        <v>5025</v>
      </c>
      <c r="O969" s="358">
        <v>1</v>
      </c>
      <c r="P969" s="357">
        <v>26</v>
      </c>
      <c r="Q969" s="357">
        <v>45992.4</v>
      </c>
      <c r="R969" s="357">
        <v>24985.410000000003</v>
      </c>
      <c r="S969" s="357">
        <f t="shared" si="30"/>
        <v>21006.989999999998</v>
      </c>
      <c r="T969" s="359">
        <f t="shared" si="31"/>
        <v>0.45674915855663106</v>
      </c>
      <c r="U969" s="357"/>
    </row>
    <row r="970" spans="1:21" x14ac:dyDescent="0.25">
      <c r="A970" s="357" t="s">
        <v>483</v>
      </c>
      <c r="B970" s="357" t="s">
        <v>822</v>
      </c>
      <c r="C970" s="357" t="s">
        <v>1239</v>
      </c>
      <c r="D970" s="357" t="s">
        <v>1750</v>
      </c>
      <c r="E970" s="357" t="s">
        <v>1502</v>
      </c>
      <c r="F970" s="357">
        <v>4325211</v>
      </c>
      <c r="G970" s="357" t="s">
        <v>877</v>
      </c>
      <c r="H970" s="357">
        <v>432521102</v>
      </c>
      <c r="I970" s="357" t="s">
        <v>1853</v>
      </c>
      <c r="J970" s="357">
        <v>10189074</v>
      </c>
      <c r="K970" s="357">
        <v>100</v>
      </c>
      <c r="L970" s="357" t="s">
        <v>1077</v>
      </c>
      <c r="M970" s="357" t="s">
        <v>1078</v>
      </c>
      <c r="N970" s="357" t="s">
        <v>5025</v>
      </c>
      <c r="O970" s="358">
        <v>1</v>
      </c>
      <c r="P970" s="357">
        <v>111</v>
      </c>
      <c r="Q970" s="357">
        <v>39348.400000000001</v>
      </c>
      <c r="R970" s="357">
        <v>27026.25</v>
      </c>
      <c r="S970" s="357">
        <f t="shared" si="30"/>
        <v>12322.150000000001</v>
      </c>
      <c r="T970" s="359">
        <f t="shared" si="31"/>
        <v>0.31315504569436114</v>
      </c>
      <c r="U970" s="357"/>
    </row>
    <row r="971" spans="1:21" x14ac:dyDescent="0.25">
      <c r="A971" s="357" t="s">
        <v>483</v>
      </c>
      <c r="B971" s="357" t="s">
        <v>822</v>
      </c>
      <c r="C971" s="357" t="s">
        <v>1239</v>
      </c>
      <c r="D971" s="357" t="s">
        <v>1750</v>
      </c>
      <c r="E971" s="357" t="s">
        <v>1503</v>
      </c>
      <c r="F971" s="357">
        <v>4325214</v>
      </c>
      <c r="G971" s="357" t="s">
        <v>1118</v>
      </c>
      <c r="H971" s="357">
        <v>432521402</v>
      </c>
      <c r="I971" s="357" t="s">
        <v>2790</v>
      </c>
      <c r="J971" s="357">
        <v>10189086</v>
      </c>
      <c r="K971" s="357">
        <v>100</v>
      </c>
      <c r="L971" s="357" t="s">
        <v>1077</v>
      </c>
      <c r="M971" s="357" t="s">
        <v>1078</v>
      </c>
      <c r="N971" s="357" t="s">
        <v>5025</v>
      </c>
      <c r="O971" s="358">
        <v>1</v>
      </c>
      <c r="P971" s="357">
        <v>124</v>
      </c>
      <c r="Q971" s="357">
        <v>51432.4</v>
      </c>
      <c r="R971" s="357">
        <v>39790.160000000003</v>
      </c>
      <c r="S971" s="357">
        <f t="shared" si="30"/>
        <v>11642.239999999998</v>
      </c>
      <c r="T971" s="359">
        <f t="shared" si="31"/>
        <v>0.2263600376416422</v>
      </c>
      <c r="U971" s="357"/>
    </row>
    <row r="972" spans="1:21" x14ac:dyDescent="0.25">
      <c r="A972" s="357" t="s">
        <v>483</v>
      </c>
      <c r="B972" s="357" t="s">
        <v>822</v>
      </c>
      <c r="C972" s="357" t="s">
        <v>1239</v>
      </c>
      <c r="D972" s="357" t="s">
        <v>1750</v>
      </c>
      <c r="E972" s="357" t="s">
        <v>1503</v>
      </c>
      <c r="F972" s="357">
        <v>4325214</v>
      </c>
      <c r="G972" s="357" t="s">
        <v>1118</v>
      </c>
      <c r="H972" s="357">
        <v>432521402</v>
      </c>
      <c r="I972" s="357" t="s">
        <v>2791</v>
      </c>
      <c r="J972" s="357">
        <v>10189098</v>
      </c>
      <c r="K972" s="357">
        <v>100</v>
      </c>
      <c r="L972" s="357" t="s">
        <v>1077</v>
      </c>
      <c r="M972" s="357" t="s">
        <v>1078</v>
      </c>
      <c r="N972" s="357" t="s">
        <v>5025</v>
      </c>
      <c r="O972" s="358">
        <v>1</v>
      </c>
      <c r="P972" s="357">
        <v>42</v>
      </c>
      <c r="Q972" s="357">
        <v>21461.200000000001</v>
      </c>
      <c r="R972" s="357">
        <v>12662.89</v>
      </c>
      <c r="S972" s="357">
        <f t="shared" si="30"/>
        <v>8798.3100000000013</v>
      </c>
      <c r="T972" s="359">
        <f t="shared" si="31"/>
        <v>0.4099635621493673</v>
      </c>
      <c r="U972" s="357"/>
    </row>
    <row r="973" spans="1:21" x14ac:dyDescent="0.25">
      <c r="A973" s="357" t="s">
        <v>483</v>
      </c>
      <c r="B973" s="357" t="s">
        <v>822</v>
      </c>
      <c r="C973" s="357" t="s">
        <v>1239</v>
      </c>
      <c r="D973" s="357" t="s">
        <v>1750</v>
      </c>
      <c r="E973" s="357" t="s">
        <v>1503</v>
      </c>
      <c r="F973" s="357">
        <v>4325214</v>
      </c>
      <c r="G973" s="357" t="s">
        <v>1118</v>
      </c>
      <c r="H973" s="357">
        <v>432521402</v>
      </c>
      <c r="I973" s="357" t="s">
        <v>2792</v>
      </c>
      <c r="J973" s="357">
        <v>10189120</v>
      </c>
      <c r="K973" s="357">
        <v>100</v>
      </c>
      <c r="L973" s="357" t="s">
        <v>1077</v>
      </c>
      <c r="M973" s="357" t="s">
        <v>1078</v>
      </c>
      <c r="N973" s="357" t="s">
        <v>5025</v>
      </c>
      <c r="O973" s="358">
        <v>1</v>
      </c>
      <c r="P973" s="357">
        <v>70</v>
      </c>
      <c r="Q973" s="357">
        <v>32564.400000000001</v>
      </c>
      <c r="R973" s="357">
        <v>28110.570000000003</v>
      </c>
      <c r="S973" s="357">
        <f t="shared" si="30"/>
        <v>4453.8299999999981</v>
      </c>
      <c r="T973" s="359">
        <f t="shared" si="31"/>
        <v>0.13676990824335772</v>
      </c>
      <c r="U973" s="357"/>
    </row>
    <row r="974" spans="1:21" x14ac:dyDescent="0.25">
      <c r="A974" s="357" t="s">
        <v>483</v>
      </c>
      <c r="B974" s="357" t="s">
        <v>822</v>
      </c>
      <c r="C974" s="357" t="s">
        <v>1239</v>
      </c>
      <c r="D974" s="357" t="s">
        <v>1750</v>
      </c>
      <c r="E974" s="357" t="s">
        <v>1503</v>
      </c>
      <c r="F974" s="357">
        <v>4325214</v>
      </c>
      <c r="G974" s="357" t="s">
        <v>1315</v>
      </c>
      <c r="H974" s="357">
        <v>432521403</v>
      </c>
      <c r="I974" s="357" t="s">
        <v>2793</v>
      </c>
      <c r="J974" s="357">
        <v>10189544</v>
      </c>
      <c r="K974" s="357">
        <v>100</v>
      </c>
      <c r="L974" s="357" t="s">
        <v>1077</v>
      </c>
      <c r="M974" s="357" t="s">
        <v>1078</v>
      </c>
      <c r="N974" s="357" t="s">
        <v>5025</v>
      </c>
      <c r="O974" s="358">
        <v>1</v>
      </c>
      <c r="P974" s="357">
        <v>73</v>
      </c>
      <c r="Q974" s="357">
        <v>25346</v>
      </c>
      <c r="R974" s="357">
        <v>20104.900000000001</v>
      </c>
      <c r="S974" s="357">
        <f t="shared" si="30"/>
        <v>5241.0999999999985</v>
      </c>
      <c r="T974" s="359">
        <f t="shared" si="31"/>
        <v>0.20678213524816533</v>
      </c>
      <c r="U974" s="357"/>
    </row>
    <row r="975" spans="1:21" x14ac:dyDescent="0.25">
      <c r="A975" s="357" t="s">
        <v>483</v>
      </c>
      <c r="B975" s="357" t="s">
        <v>822</v>
      </c>
      <c r="C975" s="357" t="s">
        <v>1239</v>
      </c>
      <c r="D975" s="357" t="s">
        <v>1750</v>
      </c>
      <c r="E975" s="357" t="s">
        <v>1502</v>
      </c>
      <c r="F975" s="357">
        <v>4325211</v>
      </c>
      <c r="G975" s="357" t="s">
        <v>877</v>
      </c>
      <c r="H975" s="357">
        <v>432521102</v>
      </c>
      <c r="I975" s="357" t="s">
        <v>1853</v>
      </c>
      <c r="J975" s="357">
        <v>10189980</v>
      </c>
      <c r="K975" s="357">
        <v>63</v>
      </c>
      <c r="L975" s="357" t="s">
        <v>1077</v>
      </c>
      <c r="M975" s="357" t="s">
        <v>1078</v>
      </c>
      <c r="N975" s="357" t="s">
        <v>5025</v>
      </c>
      <c r="O975" s="358">
        <v>1</v>
      </c>
      <c r="P975" s="357">
        <v>40</v>
      </c>
      <c r="Q975" s="357">
        <v>16132.000000000002</v>
      </c>
      <c r="R975" s="357">
        <v>11555.49</v>
      </c>
      <c r="S975" s="357">
        <f t="shared" si="30"/>
        <v>4576.510000000002</v>
      </c>
      <c r="T975" s="359">
        <f t="shared" si="31"/>
        <v>0.28369142077857684</v>
      </c>
      <c r="U975" s="357"/>
    </row>
    <row r="976" spans="1:21" x14ac:dyDescent="0.25">
      <c r="A976" s="357" t="s">
        <v>483</v>
      </c>
      <c r="B976" s="357" t="s">
        <v>822</v>
      </c>
      <c r="C976" s="357" t="s">
        <v>1239</v>
      </c>
      <c r="D976" s="357" t="s">
        <v>1750</v>
      </c>
      <c r="E976" s="357" t="s">
        <v>1502</v>
      </c>
      <c r="F976" s="357">
        <v>4325211</v>
      </c>
      <c r="G976" s="357" t="s">
        <v>877</v>
      </c>
      <c r="H976" s="357">
        <v>432521102</v>
      </c>
      <c r="I976" s="357" t="s">
        <v>1853</v>
      </c>
      <c r="J976" s="357">
        <v>10189996</v>
      </c>
      <c r="K976" s="357">
        <v>200</v>
      </c>
      <c r="L976" s="357" t="s">
        <v>1077</v>
      </c>
      <c r="M976" s="357" t="s">
        <v>1078</v>
      </c>
      <c r="N976" s="357" t="s">
        <v>5025</v>
      </c>
      <c r="O976" s="358">
        <v>1</v>
      </c>
      <c r="P976" s="357">
        <v>85</v>
      </c>
      <c r="Q976" s="357">
        <v>40602.800000000003</v>
      </c>
      <c r="R976" s="357">
        <v>33521.769999999997</v>
      </c>
      <c r="S976" s="357">
        <f t="shared" si="30"/>
        <v>7081.0300000000061</v>
      </c>
      <c r="T976" s="359">
        <f t="shared" si="31"/>
        <v>0.17439757849212384</v>
      </c>
      <c r="U976" s="357"/>
    </row>
    <row r="977" spans="1:21" x14ac:dyDescent="0.25">
      <c r="A977" s="357" t="s">
        <v>483</v>
      </c>
      <c r="B977" s="357" t="s">
        <v>822</v>
      </c>
      <c r="C977" s="357" t="s">
        <v>1239</v>
      </c>
      <c r="D977" s="357" t="s">
        <v>1750</v>
      </c>
      <c r="E977" s="357" t="s">
        <v>1503</v>
      </c>
      <c r="F977" s="357">
        <v>4325214</v>
      </c>
      <c r="G977" s="357" t="s">
        <v>1368</v>
      </c>
      <c r="H977" s="357">
        <v>432521404</v>
      </c>
      <c r="I977" s="357" t="s">
        <v>2794</v>
      </c>
      <c r="J977" s="357">
        <v>11363239</v>
      </c>
      <c r="K977" s="357">
        <v>100</v>
      </c>
      <c r="L977" s="357" t="s">
        <v>1077</v>
      </c>
      <c r="M977" s="357" t="s">
        <v>1078</v>
      </c>
      <c r="N977" s="357" t="s">
        <v>5025</v>
      </c>
      <c r="O977" s="358">
        <v>1</v>
      </c>
      <c r="P977" s="357">
        <v>73</v>
      </c>
      <c r="Q977" s="357">
        <v>30196</v>
      </c>
      <c r="R977" s="357">
        <v>24790.59</v>
      </c>
      <c r="S977" s="357">
        <f t="shared" si="30"/>
        <v>5405.41</v>
      </c>
      <c r="T977" s="359">
        <f t="shared" si="31"/>
        <v>0.17901079613193799</v>
      </c>
      <c r="U977" s="357"/>
    </row>
    <row r="978" spans="1:21" x14ac:dyDescent="0.25">
      <c r="A978" s="357" t="s">
        <v>483</v>
      </c>
      <c r="B978" s="357" t="s">
        <v>822</v>
      </c>
      <c r="C978" s="357" t="s">
        <v>1239</v>
      </c>
      <c r="D978" s="357" t="s">
        <v>1750</v>
      </c>
      <c r="E978" s="357" t="s">
        <v>1503</v>
      </c>
      <c r="F978" s="357">
        <v>4325214</v>
      </c>
      <c r="G978" s="357" t="s">
        <v>1368</v>
      </c>
      <c r="H978" s="357">
        <v>432521404</v>
      </c>
      <c r="I978" s="357" t="s">
        <v>2795</v>
      </c>
      <c r="J978" s="357">
        <v>11363247</v>
      </c>
      <c r="K978" s="357">
        <v>100</v>
      </c>
      <c r="L978" s="357" t="s">
        <v>1077</v>
      </c>
      <c r="M978" s="357" t="s">
        <v>1078</v>
      </c>
      <c r="N978" s="357" t="s">
        <v>5025</v>
      </c>
      <c r="O978" s="358">
        <v>1</v>
      </c>
      <c r="P978" s="357">
        <v>62</v>
      </c>
      <c r="Q978" s="357">
        <v>22280.800000000003</v>
      </c>
      <c r="R978" s="357">
        <v>18238.100000000002</v>
      </c>
      <c r="S978" s="357">
        <f t="shared" si="30"/>
        <v>4042.7000000000007</v>
      </c>
      <c r="T978" s="359">
        <f t="shared" si="31"/>
        <v>0.18144321568345842</v>
      </c>
      <c r="U978" s="357"/>
    </row>
    <row r="979" spans="1:21" x14ac:dyDescent="0.25">
      <c r="A979" s="357" t="s">
        <v>483</v>
      </c>
      <c r="B979" s="357" t="s">
        <v>822</v>
      </c>
      <c r="C979" s="357" t="s">
        <v>1234</v>
      </c>
      <c r="D979" s="357" t="s">
        <v>1747</v>
      </c>
      <c r="E979" s="357" t="s">
        <v>854</v>
      </c>
      <c r="F979" s="357">
        <v>4324234</v>
      </c>
      <c r="G979" s="357" t="s">
        <v>1353</v>
      </c>
      <c r="H979" s="357">
        <v>432423401</v>
      </c>
      <c r="I979" s="357" t="s">
        <v>5161</v>
      </c>
      <c r="J979" s="357">
        <v>9893882</v>
      </c>
      <c r="K979" s="357">
        <v>100</v>
      </c>
      <c r="L979" s="357" t="s">
        <v>1077</v>
      </c>
      <c r="M979" s="357" t="s">
        <v>1078</v>
      </c>
      <c r="N979" s="357" t="s">
        <v>5025</v>
      </c>
      <c r="O979" s="358">
        <v>1</v>
      </c>
      <c r="P979" s="357">
        <v>82</v>
      </c>
      <c r="Q979" s="357">
        <v>57244.800000000003</v>
      </c>
      <c r="R979" s="357">
        <v>29321.85</v>
      </c>
      <c r="S979" s="357">
        <f t="shared" si="30"/>
        <v>27922.950000000004</v>
      </c>
      <c r="T979" s="359">
        <f t="shared" si="31"/>
        <v>0.48778142294147248</v>
      </c>
      <c r="U979" s="357"/>
    </row>
    <row r="980" spans="1:21" x14ac:dyDescent="0.25">
      <c r="A980" s="357" t="s">
        <v>483</v>
      </c>
      <c r="B980" s="357" t="s">
        <v>822</v>
      </c>
      <c r="C980" s="357" t="s">
        <v>1239</v>
      </c>
      <c r="D980" s="357" t="s">
        <v>1750</v>
      </c>
      <c r="E980" s="357" t="s">
        <v>1503</v>
      </c>
      <c r="F980" s="357">
        <v>4325214</v>
      </c>
      <c r="G980" s="357" t="s">
        <v>1368</v>
      </c>
      <c r="H980" s="357">
        <v>432521404</v>
      </c>
      <c r="I980" s="357" t="s">
        <v>2796</v>
      </c>
      <c r="J980" s="357">
        <v>11363341</v>
      </c>
      <c r="K980" s="357">
        <v>100</v>
      </c>
      <c r="L980" s="357" t="s">
        <v>1077</v>
      </c>
      <c r="M980" s="357" t="s">
        <v>1078</v>
      </c>
      <c r="N980" s="357" t="s">
        <v>5025</v>
      </c>
      <c r="O980" s="358">
        <v>1</v>
      </c>
      <c r="P980" s="357">
        <v>50</v>
      </c>
      <c r="Q980" s="357">
        <v>16526.400000000001</v>
      </c>
      <c r="R980" s="357">
        <v>11849.41</v>
      </c>
      <c r="S980" s="357">
        <f t="shared" si="30"/>
        <v>4676.9900000000016</v>
      </c>
      <c r="T980" s="359">
        <f t="shared" si="31"/>
        <v>0.28300113757382134</v>
      </c>
      <c r="U980" s="357"/>
    </row>
    <row r="981" spans="1:21" x14ac:dyDescent="0.25">
      <c r="A981" s="357" t="s">
        <v>483</v>
      </c>
      <c r="B981" s="357" t="s">
        <v>822</v>
      </c>
      <c r="C981" s="357" t="s">
        <v>1239</v>
      </c>
      <c r="D981" s="357" t="s">
        <v>1750</v>
      </c>
      <c r="E981" s="357" t="s">
        <v>1503</v>
      </c>
      <c r="F981" s="357">
        <v>4325214</v>
      </c>
      <c r="G981" s="357" t="s">
        <v>1368</v>
      </c>
      <c r="H981" s="357">
        <v>432521404</v>
      </c>
      <c r="I981" s="357" t="s">
        <v>2797</v>
      </c>
      <c r="J981" s="357">
        <v>11363359</v>
      </c>
      <c r="K981" s="357">
        <v>100</v>
      </c>
      <c r="L981" s="357" t="s">
        <v>1077</v>
      </c>
      <c r="M981" s="357" t="s">
        <v>1078</v>
      </c>
      <c r="N981" s="357" t="s">
        <v>5025</v>
      </c>
      <c r="O981" s="358">
        <v>1</v>
      </c>
      <c r="P981" s="357">
        <v>102</v>
      </c>
      <c r="Q981" s="357">
        <v>43770.8</v>
      </c>
      <c r="R981" s="357">
        <v>35220.51</v>
      </c>
      <c r="S981" s="357">
        <f t="shared" si="30"/>
        <v>8550.2900000000009</v>
      </c>
      <c r="T981" s="359">
        <f t="shared" si="31"/>
        <v>0.19534232867573817</v>
      </c>
      <c r="U981" s="357"/>
    </row>
    <row r="982" spans="1:21" x14ac:dyDescent="0.25">
      <c r="A982" s="357" t="s">
        <v>483</v>
      </c>
      <c r="B982" s="357" t="s">
        <v>822</v>
      </c>
      <c r="C982" s="357" t="s">
        <v>1239</v>
      </c>
      <c r="D982" s="357" t="s">
        <v>1750</v>
      </c>
      <c r="E982" s="357" t="s">
        <v>1503</v>
      </c>
      <c r="F982" s="357">
        <v>4325214</v>
      </c>
      <c r="G982" s="357" t="s">
        <v>1368</v>
      </c>
      <c r="H982" s="357">
        <v>432521404</v>
      </c>
      <c r="I982" s="357" t="s">
        <v>2798</v>
      </c>
      <c r="J982" s="357">
        <v>11363367</v>
      </c>
      <c r="K982" s="357">
        <v>100</v>
      </c>
      <c r="L982" s="357" t="s">
        <v>1077</v>
      </c>
      <c r="M982" s="357" t="s">
        <v>1078</v>
      </c>
      <c r="N982" s="357" t="s">
        <v>5025</v>
      </c>
      <c r="O982" s="358">
        <v>1</v>
      </c>
      <c r="P982" s="357">
        <v>98</v>
      </c>
      <c r="Q982" s="357">
        <v>32468</v>
      </c>
      <c r="R982" s="357">
        <v>26121.73</v>
      </c>
      <c r="S982" s="357">
        <f t="shared" si="30"/>
        <v>6346.27</v>
      </c>
      <c r="T982" s="359">
        <f t="shared" si="31"/>
        <v>0.19546230134286069</v>
      </c>
      <c r="U982" s="357"/>
    </row>
    <row r="983" spans="1:21" x14ac:dyDescent="0.25">
      <c r="A983" s="357" t="s">
        <v>483</v>
      </c>
      <c r="B983" s="357" t="s">
        <v>822</v>
      </c>
      <c r="C983" s="357" t="s">
        <v>1239</v>
      </c>
      <c r="D983" s="357" t="s">
        <v>1750</v>
      </c>
      <c r="E983" s="357" t="s">
        <v>1503</v>
      </c>
      <c r="F983" s="357">
        <v>4325214</v>
      </c>
      <c r="G983" s="357" t="s">
        <v>1368</v>
      </c>
      <c r="H983" s="357">
        <v>432521404</v>
      </c>
      <c r="I983" s="357" t="s">
        <v>2799</v>
      </c>
      <c r="J983" s="357">
        <v>11363369</v>
      </c>
      <c r="K983" s="357">
        <v>100</v>
      </c>
      <c r="L983" s="357" t="s">
        <v>1077</v>
      </c>
      <c r="M983" s="357" t="s">
        <v>1078</v>
      </c>
      <c r="N983" s="357" t="s">
        <v>5025</v>
      </c>
      <c r="O983" s="358">
        <v>1</v>
      </c>
      <c r="P983" s="357">
        <v>97</v>
      </c>
      <c r="Q983" s="357">
        <v>41435.600000000006</v>
      </c>
      <c r="R983" s="357">
        <v>35497.9</v>
      </c>
      <c r="S983" s="357">
        <f t="shared" si="30"/>
        <v>5937.7000000000044</v>
      </c>
      <c r="T983" s="359">
        <f t="shared" si="31"/>
        <v>0.14329948160518982</v>
      </c>
      <c r="U983" s="357"/>
    </row>
    <row r="984" spans="1:21" x14ac:dyDescent="0.25">
      <c r="A984" s="357" t="s">
        <v>483</v>
      </c>
      <c r="B984" s="357" t="s">
        <v>822</v>
      </c>
      <c r="C984" s="357" t="s">
        <v>1239</v>
      </c>
      <c r="D984" s="357" t="s">
        <v>1750</v>
      </c>
      <c r="E984" s="357" t="s">
        <v>1503</v>
      </c>
      <c r="F984" s="357">
        <v>4325214</v>
      </c>
      <c r="G984" s="357" t="s">
        <v>1368</v>
      </c>
      <c r="H984" s="357">
        <v>432521404</v>
      </c>
      <c r="I984" s="357" t="s">
        <v>2800</v>
      </c>
      <c r="J984" s="357">
        <v>11363401</v>
      </c>
      <c r="K984" s="357">
        <v>100</v>
      </c>
      <c r="L984" s="357" t="s">
        <v>1077</v>
      </c>
      <c r="M984" s="357" t="s">
        <v>1078</v>
      </c>
      <c r="N984" s="357" t="s">
        <v>5025</v>
      </c>
      <c r="O984" s="358">
        <v>1</v>
      </c>
      <c r="P984" s="357">
        <v>107</v>
      </c>
      <c r="Q984" s="357">
        <v>54014.8</v>
      </c>
      <c r="R984" s="357">
        <v>44521.35</v>
      </c>
      <c r="S984" s="357">
        <f t="shared" si="30"/>
        <v>9493.4500000000044</v>
      </c>
      <c r="T984" s="359">
        <f t="shared" si="31"/>
        <v>0.17575645934077333</v>
      </c>
      <c r="U984" s="357"/>
    </row>
    <row r="985" spans="1:21" x14ac:dyDescent="0.25">
      <c r="A985" s="357" t="s">
        <v>483</v>
      </c>
      <c r="B985" s="357" t="s">
        <v>822</v>
      </c>
      <c r="C985" s="357" t="s">
        <v>1239</v>
      </c>
      <c r="D985" s="357" t="s">
        <v>1750</v>
      </c>
      <c r="E985" s="357" t="s">
        <v>1502</v>
      </c>
      <c r="F985" s="357">
        <v>4325211</v>
      </c>
      <c r="G985" s="357" t="s">
        <v>1369</v>
      </c>
      <c r="H985" s="357">
        <v>432521103</v>
      </c>
      <c r="I985" s="357" t="s">
        <v>2801</v>
      </c>
      <c r="J985" s="357">
        <v>11363495</v>
      </c>
      <c r="K985" s="357">
        <v>100</v>
      </c>
      <c r="L985" s="357" t="s">
        <v>1077</v>
      </c>
      <c r="M985" s="357" t="s">
        <v>1078</v>
      </c>
      <c r="N985" s="357" t="s">
        <v>5025</v>
      </c>
      <c r="O985" s="358">
        <v>1</v>
      </c>
      <c r="P985" s="357">
        <v>136</v>
      </c>
      <c r="Q985" s="357">
        <v>43432.399999999994</v>
      </c>
      <c r="R985" s="357">
        <v>37603.29</v>
      </c>
      <c r="S985" s="357">
        <f t="shared" si="30"/>
        <v>5829.1099999999933</v>
      </c>
      <c r="T985" s="359">
        <f t="shared" si="31"/>
        <v>0.13421109586391713</v>
      </c>
      <c r="U985" s="357"/>
    </row>
    <row r="986" spans="1:21" x14ac:dyDescent="0.25">
      <c r="A986" s="357" t="s">
        <v>483</v>
      </c>
      <c r="B986" s="357" t="s">
        <v>822</v>
      </c>
      <c r="C986" s="357" t="s">
        <v>1239</v>
      </c>
      <c r="D986" s="357" t="s">
        <v>1750</v>
      </c>
      <c r="E986" s="357" t="s">
        <v>1502</v>
      </c>
      <c r="F986" s="357">
        <v>4325211</v>
      </c>
      <c r="G986" s="357" t="s">
        <v>1802</v>
      </c>
      <c r="H986" s="357">
        <v>432521104</v>
      </c>
      <c r="I986" s="357" t="s">
        <v>2802</v>
      </c>
      <c r="J986" s="357">
        <v>11363517</v>
      </c>
      <c r="K986" s="357">
        <v>100</v>
      </c>
      <c r="L986" s="357" t="s">
        <v>1077</v>
      </c>
      <c r="M986" s="357" t="s">
        <v>1078</v>
      </c>
      <c r="N986" s="357" t="s">
        <v>5025</v>
      </c>
      <c r="O986" s="358">
        <v>1</v>
      </c>
      <c r="P986" s="357">
        <v>91</v>
      </c>
      <c r="Q986" s="357">
        <v>33489.599999999999</v>
      </c>
      <c r="R986" s="357">
        <v>26637.61</v>
      </c>
      <c r="S986" s="357">
        <f t="shared" ref="S986:S1049" si="32">Q986-R986</f>
        <v>6851.989999999998</v>
      </c>
      <c r="T986" s="359">
        <f t="shared" ref="T986:T1049" si="33">S986/Q986</f>
        <v>0.20460053270268974</v>
      </c>
      <c r="U986" s="357"/>
    </row>
    <row r="987" spans="1:21" x14ac:dyDescent="0.25">
      <c r="A987" s="357" t="s">
        <v>483</v>
      </c>
      <c r="B987" s="357" t="s">
        <v>822</v>
      </c>
      <c r="C987" s="357" t="s">
        <v>1239</v>
      </c>
      <c r="D987" s="357" t="s">
        <v>1750</v>
      </c>
      <c r="E987" s="357" t="s">
        <v>1502</v>
      </c>
      <c r="F987" s="357">
        <v>4325211</v>
      </c>
      <c r="G987" s="357" t="s">
        <v>1802</v>
      </c>
      <c r="H987" s="357">
        <v>432521104</v>
      </c>
      <c r="I987" s="357" t="s">
        <v>2803</v>
      </c>
      <c r="J987" s="357">
        <v>11363521</v>
      </c>
      <c r="K987" s="357">
        <v>100</v>
      </c>
      <c r="L987" s="357" t="s">
        <v>1077</v>
      </c>
      <c r="M987" s="357" t="s">
        <v>1078</v>
      </c>
      <c r="N987" s="357" t="s">
        <v>5025</v>
      </c>
      <c r="O987" s="358">
        <v>1</v>
      </c>
      <c r="P987" s="357">
        <v>81</v>
      </c>
      <c r="Q987" s="357">
        <v>25312</v>
      </c>
      <c r="R987" s="357">
        <v>23033.38</v>
      </c>
      <c r="S987" s="357">
        <f t="shared" si="32"/>
        <v>2278.619999999999</v>
      </c>
      <c r="T987" s="359">
        <f t="shared" si="33"/>
        <v>9.0021333754740793E-2</v>
      </c>
      <c r="U987" s="357"/>
    </row>
    <row r="988" spans="1:21" x14ac:dyDescent="0.25">
      <c r="A988" s="357" t="s">
        <v>483</v>
      </c>
      <c r="B988" s="357" t="s">
        <v>822</v>
      </c>
      <c r="C988" s="357" t="s">
        <v>1239</v>
      </c>
      <c r="D988" s="357" t="s">
        <v>1750</v>
      </c>
      <c r="E988" s="357" t="s">
        <v>1502</v>
      </c>
      <c r="F988" s="357">
        <v>4325211</v>
      </c>
      <c r="G988" s="357" t="s">
        <v>1802</v>
      </c>
      <c r="H988" s="357">
        <v>432521104</v>
      </c>
      <c r="I988" s="357" t="s">
        <v>2804</v>
      </c>
      <c r="J988" s="357">
        <v>11363545</v>
      </c>
      <c r="K988" s="357">
        <v>100</v>
      </c>
      <c r="L988" s="357" t="s">
        <v>1077</v>
      </c>
      <c r="M988" s="357" t="s">
        <v>1078</v>
      </c>
      <c r="N988" s="357" t="s">
        <v>5025</v>
      </c>
      <c r="O988" s="358">
        <v>1</v>
      </c>
      <c r="P988" s="357">
        <v>144</v>
      </c>
      <c r="Q988" s="357">
        <v>45394.8</v>
      </c>
      <c r="R988" s="357">
        <v>34785.33</v>
      </c>
      <c r="S988" s="357">
        <f t="shared" si="32"/>
        <v>10609.470000000001</v>
      </c>
      <c r="T988" s="359">
        <f t="shared" si="33"/>
        <v>0.23371553570012427</v>
      </c>
      <c r="U988" s="357"/>
    </row>
    <row r="989" spans="1:21" x14ac:dyDescent="0.25">
      <c r="A989" s="357" t="s">
        <v>483</v>
      </c>
      <c r="B989" s="357" t="s">
        <v>822</v>
      </c>
      <c r="C989" s="357" t="s">
        <v>1234</v>
      </c>
      <c r="D989" s="357" t="s">
        <v>1748</v>
      </c>
      <c r="E989" s="357" t="s">
        <v>1086</v>
      </c>
      <c r="F989" s="357">
        <v>4324314</v>
      </c>
      <c r="G989" s="357" t="s">
        <v>1085</v>
      </c>
      <c r="H989" s="357">
        <v>432431403</v>
      </c>
      <c r="I989" s="357" t="s">
        <v>5162</v>
      </c>
      <c r="J989" s="357">
        <v>11664442</v>
      </c>
      <c r="K989" s="357">
        <v>100</v>
      </c>
      <c r="L989" s="357" t="s">
        <v>1077</v>
      </c>
      <c r="M989" s="357" t="s">
        <v>1078</v>
      </c>
      <c r="N989" s="357" t="s">
        <v>5025</v>
      </c>
      <c r="O989" s="358">
        <v>1</v>
      </c>
      <c r="P989" s="357">
        <v>13</v>
      </c>
      <c r="Q989" s="357">
        <v>13542</v>
      </c>
      <c r="R989" s="357">
        <v>6880.55</v>
      </c>
      <c r="S989" s="357">
        <f t="shared" si="32"/>
        <v>6661.45</v>
      </c>
      <c r="T989" s="359">
        <f t="shared" si="33"/>
        <v>0.49191035297592672</v>
      </c>
      <c r="U989" s="357"/>
    </row>
    <row r="990" spans="1:21" x14ac:dyDescent="0.25">
      <c r="A990" s="357" t="s">
        <v>483</v>
      </c>
      <c r="B990" s="357" t="s">
        <v>822</v>
      </c>
      <c r="C990" s="357" t="s">
        <v>1239</v>
      </c>
      <c r="D990" s="357" t="s">
        <v>1750</v>
      </c>
      <c r="E990" s="357" t="s">
        <v>1502</v>
      </c>
      <c r="F990" s="357">
        <v>4325211</v>
      </c>
      <c r="G990" s="357" t="s">
        <v>1802</v>
      </c>
      <c r="H990" s="357">
        <v>432521104</v>
      </c>
      <c r="I990" s="357" t="s">
        <v>2805</v>
      </c>
      <c r="J990" s="357">
        <v>11363549</v>
      </c>
      <c r="K990" s="357">
        <v>100</v>
      </c>
      <c r="L990" s="357" t="s">
        <v>1077</v>
      </c>
      <c r="M990" s="357" t="s">
        <v>1078</v>
      </c>
      <c r="N990" s="357" t="s">
        <v>5025</v>
      </c>
      <c r="O990" s="358">
        <v>1</v>
      </c>
      <c r="P990" s="357">
        <v>100</v>
      </c>
      <c r="Q990" s="357">
        <v>28530.800000000003</v>
      </c>
      <c r="R990" s="357">
        <v>24994.67</v>
      </c>
      <c r="S990" s="357">
        <f t="shared" si="32"/>
        <v>3536.1300000000047</v>
      </c>
      <c r="T990" s="359">
        <f t="shared" si="33"/>
        <v>0.12394079380879626</v>
      </c>
      <c r="U990" s="357"/>
    </row>
    <row r="991" spans="1:21" x14ac:dyDescent="0.25">
      <c r="A991" s="357" t="s">
        <v>483</v>
      </c>
      <c r="B991" s="357" t="s">
        <v>822</v>
      </c>
      <c r="C991" s="357" t="s">
        <v>1234</v>
      </c>
      <c r="D991" s="357" t="s">
        <v>1748</v>
      </c>
      <c r="E991" s="357" t="s">
        <v>1086</v>
      </c>
      <c r="F991" s="357">
        <v>4324314</v>
      </c>
      <c r="G991" s="357" t="s">
        <v>1085</v>
      </c>
      <c r="H991" s="357">
        <v>432431403</v>
      </c>
      <c r="I991" s="357" t="s">
        <v>5163</v>
      </c>
      <c r="J991" s="357">
        <v>11664494</v>
      </c>
      <c r="K991" s="357">
        <v>100</v>
      </c>
      <c r="L991" s="357" t="s">
        <v>1077</v>
      </c>
      <c r="M991" s="357" t="s">
        <v>1078</v>
      </c>
      <c r="N991" s="357" t="s">
        <v>5025</v>
      </c>
      <c r="O991" s="358">
        <v>1</v>
      </c>
      <c r="P991" s="357">
        <v>64</v>
      </c>
      <c r="Q991" s="357">
        <v>46330</v>
      </c>
      <c r="R991" s="357">
        <v>23755.5</v>
      </c>
      <c r="S991" s="357">
        <f t="shared" si="32"/>
        <v>22574.5</v>
      </c>
      <c r="T991" s="359">
        <f t="shared" si="33"/>
        <v>0.48725447873947764</v>
      </c>
      <c r="U991" s="357"/>
    </row>
    <row r="992" spans="1:21" x14ac:dyDescent="0.25">
      <c r="A992" s="357" t="s">
        <v>483</v>
      </c>
      <c r="B992" s="357" t="s">
        <v>822</v>
      </c>
      <c r="C992" s="357" t="s">
        <v>1239</v>
      </c>
      <c r="D992" s="357" t="s">
        <v>1750</v>
      </c>
      <c r="E992" s="357" t="s">
        <v>1502</v>
      </c>
      <c r="F992" s="357">
        <v>4325211</v>
      </c>
      <c r="G992" s="357" t="s">
        <v>1802</v>
      </c>
      <c r="H992" s="357">
        <v>432521104</v>
      </c>
      <c r="I992" s="357" t="s">
        <v>2806</v>
      </c>
      <c r="J992" s="357">
        <v>11363555</v>
      </c>
      <c r="K992" s="357">
        <v>100</v>
      </c>
      <c r="L992" s="357" t="s">
        <v>1077</v>
      </c>
      <c r="M992" s="357" t="s">
        <v>1078</v>
      </c>
      <c r="N992" s="357" t="s">
        <v>5025</v>
      </c>
      <c r="O992" s="358">
        <v>1</v>
      </c>
      <c r="P992" s="357">
        <v>58</v>
      </c>
      <c r="Q992" s="357">
        <v>54899.200000000004</v>
      </c>
      <c r="R992" s="357">
        <v>47402.43</v>
      </c>
      <c r="S992" s="357">
        <f t="shared" si="32"/>
        <v>7496.7700000000041</v>
      </c>
      <c r="T992" s="359">
        <f t="shared" si="33"/>
        <v>0.13655517748892523</v>
      </c>
      <c r="U992" s="357"/>
    </row>
    <row r="993" spans="1:21" x14ac:dyDescent="0.25">
      <c r="A993" s="357" t="s">
        <v>483</v>
      </c>
      <c r="B993" s="357" t="s">
        <v>822</v>
      </c>
      <c r="C993" s="357" t="s">
        <v>1239</v>
      </c>
      <c r="D993" s="357" t="s">
        <v>1750</v>
      </c>
      <c r="E993" s="357" t="s">
        <v>1502</v>
      </c>
      <c r="F993" s="357">
        <v>4325211</v>
      </c>
      <c r="G993" s="357" t="s">
        <v>1803</v>
      </c>
      <c r="H993" s="357">
        <v>432521101</v>
      </c>
      <c r="I993" s="357" t="s">
        <v>2807</v>
      </c>
      <c r="J993" s="357">
        <v>12085235</v>
      </c>
      <c r="K993" s="357">
        <v>100</v>
      </c>
      <c r="L993" s="357" t="s">
        <v>1077</v>
      </c>
      <c r="M993" s="357" t="s">
        <v>1078</v>
      </c>
      <c r="N993" s="357" t="s">
        <v>5025</v>
      </c>
      <c r="O993" s="358">
        <v>1</v>
      </c>
      <c r="P993" s="357">
        <v>106</v>
      </c>
      <c r="Q993" s="357">
        <v>38051.199999999997</v>
      </c>
      <c r="R993" s="357">
        <v>26328.7</v>
      </c>
      <c r="S993" s="357">
        <f t="shared" si="32"/>
        <v>11722.499999999996</v>
      </c>
      <c r="T993" s="359">
        <f t="shared" si="33"/>
        <v>0.30807175594987801</v>
      </c>
      <c r="U993" s="357"/>
    </row>
    <row r="994" spans="1:21" x14ac:dyDescent="0.25">
      <c r="A994" s="357" t="s">
        <v>483</v>
      </c>
      <c r="B994" s="357" t="s">
        <v>822</v>
      </c>
      <c r="C994" s="357" t="s">
        <v>1239</v>
      </c>
      <c r="D994" s="357" t="s">
        <v>1750</v>
      </c>
      <c r="E994" s="357" t="s">
        <v>1502</v>
      </c>
      <c r="F994" s="357">
        <v>4325211</v>
      </c>
      <c r="G994" s="357" t="s">
        <v>1803</v>
      </c>
      <c r="H994" s="357">
        <v>432521101</v>
      </c>
      <c r="I994" s="357" t="s">
        <v>2808</v>
      </c>
      <c r="J994" s="357">
        <v>12085259</v>
      </c>
      <c r="K994" s="357">
        <v>100</v>
      </c>
      <c r="L994" s="357" t="s">
        <v>1077</v>
      </c>
      <c r="M994" s="357" t="s">
        <v>1078</v>
      </c>
      <c r="N994" s="357" t="s">
        <v>5025</v>
      </c>
      <c r="O994" s="358">
        <v>1</v>
      </c>
      <c r="P994" s="357">
        <v>84</v>
      </c>
      <c r="Q994" s="357">
        <v>27584.800000000003</v>
      </c>
      <c r="R994" s="357">
        <v>23380.33</v>
      </c>
      <c r="S994" s="357">
        <f t="shared" si="32"/>
        <v>4204.4700000000012</v>
      </c>
      <c r="T994" s="359">
        <f t="shared" si="33"/>
        <v>0.15241981091035645</v>
      </c>
      <c r="U994" s="357"/>
    </row>
    <row r="995" spans="1:21" x14ac:dyDescent="0.25">
      <c r="A995" s="357" t="s">
        <v>483</v>
      </c>
      <c r="B995" s="357" t="s">
        <v>822</v>
      </c>
      <c r="C995" s="357" t="s">
        <v>1239</v>
      </c>
      <c r="D995" s="357" t="s">
        <v>1750</v>
      </c>
      <c r="E995" s="357" t="s">
        <v>1502</v>
      </c>
      <c r="F995" s="357">
        <v>4325211</v>
      </c>
      <c r="G995" s="357" t="s">
        <v>1803</v>
      </c>
      <c r="H995" s="357">
        <v>432521101</v>
      </c>
      <c r="I995" s="357" t="s">
        <v>2809</v>
      </c>
      <c r="J995" s="357">
        <v>12085311</v>
      </c>
      <c r="K995" s="357">
        <v>100</v>
      </c>
      <c r="L995" s="357" t="s">
        <v>1077</v>
      </c>
      <c r="M995" s="357" t="s">
        <v>1078</v>
      </c>
      <c r="N995" s="357" t="s">
        <v>5025</v>
      </c>
      <c r="O995" s="358">
        <v>1</v>
      </c>
      <c r="P995" s="357">
        <v>119</v>
      </c>
      <c r="Q995" s="357">
        <v>42971.199999999997</v>
      </c>
      <c r="R995" s="357">
        <v>33895.919999999998</v>
      </c>
      <c r="S995" s="357">
        <f t="shared" si="32"/>
        <v>9075.2799999999988</v>
      </c>
      <c r="T995" s="359">
        <f t="shared" si="33"/>
        <v>0.2111944744386938</v>
      </c>
      <c r="U995" s="357"/>
    </row>
    <row r="996" spans="1:21" x14ac:dyDescent="0.25">
      <c r="A996" s="357" t="s">
        <v>483</v>
      </c>
      <c r="B996" s="357" t="s">
        <v>822</v>
      </c>
      <c r="C996" s="357" t="s">
        <v>1239</v>
      </c>
      <c r="D996" s="357" t="s">
        <v>1750</v>
      </c>
      <c r="E996" s="357" t="s">
        <v>1502</v>
      </c>
      <c r="F996" s="357">
        <v>4325211</v>
      </c>
      <c r="G996" s="357" t="s">
        <v>1803</v>
      </c>
      <c r="H996" s="357">
        <v>432521101</v>
      </c>
      <c r="I996" s="357" t="s">
        <v>2810</v>
      </c>
      <c r="J996" s="357">
        <v>12085329</v>
      </c>
      <c r="K996" s="357">
        <v>100</v>
      </c>
      <c r="L996" s="357" t="s">
        <v>1077</v>
      </c>
      <c r="M996" s="357" t="s">
        <v>1078</v>
      </c>
      <c r="N996" s="357" t="s">
        <v>5025</v>
      </c>
      <c r="O996" s="358">
        <v>1</v>
      </c>
      <c r="P996" s="357">
        <v>102</v>
      </c>
      <c r="Q996" s="357">
        <v>34938.800000000003</v>
      </c>
      <c r="R996" s="357">
        <v>29679.010000000002</v>
      </c>
      <c r="S996" s="357">
        <f t="shared" si="32"/>
        <v>5259.7900000000009</v>
      </c>
      <c r="T996" s="359">
        <f t="shared" si="33"/>
        <v>0.15054294938578316</v>
      </c>
      <c r="U996" s="357"/>
    </row>
    <row r="997" spans="1:21" x14ac:dyDescent="0.25">
      <c r="A997" s="357" t="s">
        <v>483</v>
      </c>
      <c r="B997" s="357" t="s">
        <v>822</v>
      </c>
      <c r="C997" s="357" t="s">
        <v>1239</v>
      </c>
      <c r="D997" s="357" t="s">
        <v>1750</v>
      </c>
      <c r="E997" s="357" t="s">
        <v>1502</v>
      </c>
      <c r="F997" s="357">
        <v>4325211</v>
      </c>
      <c r="G997" s="357" t="s">
        <v>1803</v>
      </c>
      <c r="H997" s="357">
        <v>432521101</v>
      </c>
      <c r="I997" s="357" t="s">
        <v>2811</v>
      </c>
      <c r="J997" s="357">
        <v>12085425</v>
      </c>
      <c r="K997" s="357">
        <v>100</v>
      </c>
      <c r="L997" s="357" t="s">
        <v>1077</v>
      </c>
      <c r="M997" s="357" t="s">
        <v>1078</v>
      </c>
      <c r="N997" s="357" t="s">
        <v>5025</v>
      </c>
      <c r="O997" s="358">
        <v>1</v>
      </c>
      <c r="P997" s="357">
        <v>44</v>
      </c>
      <c r="Q997" s="357">
        <v>14853.6</v>
      </c>
      <c r="R997" s="357">
        <v>11629.16</v>
      </c>
      <c r="S997" s="357">
        <f t="shared" si="32"/>
        <v>3224.4400000000005</v>
      </c>
      <c r="T997" s="359">
        <f t="shared" si="33"/>
        <v>0.21708138094468685</v>
      </c>
      <c r="U997" s="357"/>
    </row>
    <row r="998" spans="1:21" x14ac:dyDescent="0.25">
      <c r="A998" s="357" t="s">
        <v>483</v>
      </c>
      <c r="B998" s="357" t="s">
        <v>822</v>
      </c>
      <c r="C998" s="357" t="s">
        <v>1239</v>
      </c>
      <c r="D998" s="357" t="s">
        <v>1750</v>
      </c>
      <c r="E998" s="357" t="s">
        <v>1502</v>
      </c>
      <c r="F998" s="357">
        <v>4325211</v>
      </c>
      <c r="G998" s="357" t="s">
        <v>1803</v>
      </c>
      <c r="H998" s="357">
        <v>432521101</v>
      </c>
      <c r="I998" s="357" t="s">
        <v>2812</v>
      </c>
      <c r="J998" s="357">
        <v>12085429</v>
      </c>
      <c r="K998" s="357">
        <v>100</v>
      </c>
      <c r="L998" s="357" t="s">
        <v>1077</v>
      </c>
      <c r="M998" s="357" t="s">
        <v>1078</v>
      </c>
      <c r="N998" s="357" t="s">
        <v>5025</v>
      </c>
      <c r="O998" s="358">
        <v>1</v>
      </c>
      <c r="P998" s="357">
        <v>155</v>
      </c>
      <c r="Q998" s="357">
        <v>69437.2</v>
      </c>
      <c r="R998" s="357">
        <v>57805.520000000004</v>
      </c>
      <c r="S998" s="357">
        <f t="shared" si="32"/>
        <v>11631.679999999993</v>
      </c>
      <c r="T998" s="359">
        <f t="shared" si="33"/>
        <v>0.16751366702574402</v>
      </c>
      <c r="U998" s="357"/>
    </row>
    <row r="999" spans="1:21" x14ac:dyDescent="0.25">
      <c r="A999" s="357" t="s">
        <v>483</v>
      </c>
      <c r="B999" s="357" t="s">
        <v>822</v>
      </c>
      <c r="C999" s="357" t="s">
        <v>1239</v>
      </c>
      <c r="D999" s="357" t="s">
        <v>1750</v>
      </c>
      <c r="E999" s="357" t="s">
        <v>1502</v>
      </c>
      <c r="F999" s="357">
        <v>4325211</v>
      </c>
      <c r="G999" s="357" t="s">
        <v>1803</v>
      </c>
      <c r="H999" s="357">
        <v>432521101</v>
      </c>
      <c r="I999" s="357" t="s">
        <v>2813</v>
      </c>
      <c r="J999" s="357">
        <v>12085463</v>
      </c>
      <c r="K999" s="357">
        <v>100</v>
      </c>
      <c r="L999" s="357" t="s">
        <v>1077</v>
      </c>
      <c r="M999" s="357" t="s">
        <v>1078</v>
      </c>
      <c r="N999" s="357" t="s">
        <v>5025</v>
      </c>
      <c r="O999" s="358">
        <v>1</v>
      </c>
      <c r="P999" s="357">
        <v>73</v>
      </c>
      <c r="Q999" s="357">
        <v>23504.400000000001</v>
      </c>
      <c r="R999" s="357">
        <v>19295.189999999999</v>
      </c>
      <c r="S999" s="357">
        <f t="shared" si="32"/>
        <v>4209.2100000000028</v>
      </c>
      <c r="T999" s="359">
        <f t="shared" si="33"/>
        <v>0.17908178894164509</v>
      </c>
      <c r="U999" s="357"/>
    </row>
    <row r="1000" spans="1:21" x14ac:dyDescent="0.25">
      <c r="A1000" s="357" t="s">
        <v>483</v>
      </c>
      <c r="B1000" s="357" t="s">
        <v>822</v>
      </c>
      <c r="C1000" s="357" t="s">
        <v>1239</v>
      </c>
      <c r="D1000" s="357" t="s">
        <v>1750</v>
      </c>
      <c r="E1000" s="357" t="s">
        <v>1502</v>
      </c>
      <c r="F1000" s="357">
        <v>4325211</v>
      </c>
      <c r="G1000" s="357" t="s">
        <v>1803</v>
      </c>
      <c r="H1000" s="357">
        <v>432521101</v>
      </c>
      <c r="I1000" s="357" t="s">
        <v>2814</v>
      </c>
      <c r="J1000" s="357">
        <v>12085501</v>
      </c>
      <c r="K1000" s="357">
        <v>100</v>
      </c>
      <c r="L1000" s="357" t="s">
        <v>1077</v>
      </c>
      <c r="M1000" s="357" t="s">
        <v>1078</v>
      </c>
      <c r="N1000" s="357" t="s">
        <v>5025</v>
      </c>
      <c r="O1000" s="358">
        <v>1</v>
      </c>
      <c r="P1000" s="357">
        <v>111</v>
      </c>
      <c r="Q1000" s="357">
        <v>37238</v>
      </c>
      <c r="R1000" s="357">
        <v>28579.769999999997</v>
      </c>
      <c r="S1000" s="357">
        <f t="shared" si="32"/>
        <v>8658.2300000000032</v>
      </c>
      <c r="T1000" s="359">
        <f t="shared" si="33"/>
        <v>0.23251060744400889</v>
      </c>
      <c r="U1000" s="357"/>
    </row>
    <row r="1001" spans="1:21" x14ac:dyDescent="0.25">
      <c r="A1001" s="357" t="s">
        <v>483</v>
      </c>
      <c r="B1001" s="357" t="s">
        <v>822</v>
      </c>
      <c r="C1001" s="357" t="s">
        <v>1239</v>
      </c>
      <c r="D1001" s="357" t="s">
        <v>1750</v>
      </c>
      <c r="E1001" s="357" t="s">
        <v>1502</v>
      </c>
      <c r="F1001" s="357">
        <v>4325211</v>
      </c>
      <c r="G1001" s="357" t="s">
        <v>1803</v>
      </c>
      <c r="H1001" s="357">
        <v>432521101</v>
      </c>
      <c r="I1001" s="357" t="s">
        <v>2815</v>
      </c>
      <c r="J1001" s="357">
        <v>12085515</v>
      </c>
      <c r="K1001" s="357">
        <v>100</v>
      </c>
      <c r="L1001" s="357" t="s">
        <v>1077</v>
      </c>
      <c r="M1001" s="357" t="s">
        <v>1078</v>
      </c>
      <c r="N1001" s="357" t="s">
        <v>5025</v>
      </c>
      <c r="O1001" s="358">
        <v>1</v>
      </c>
      <c r="P1001" s="357">
        <v>74</v>
      </c>
      <c r="Q1001" s="357">
        <v>28767.200000000001</v>
      </c>
      <c r="R1001" s="357">
        <v>27195.449999999997</v>
      </c>
      <c r="S1001" s="357">
        <f t="shared" si="32"/>
        <v>1571.7500000000036</v>
      </c>
      <c r="T1001" s="359">
        <f t="shared" si="33"/>
        <v>5.4636878111182306E-2</v>
      </c>
      <c r="U1001" s="357"/>
    </row>
    <row r="1002" spans="1:21" x14ac:dyDescent="0.25">
      <c r="A1002" s="357" t="s">
        <v>483</v>
      </c>
      <c r="B1002" s="357" t="s">
        <v>822</v>
      </c>
      <c r="C1002" s="357" t="s">
        <v>1239</v>
      </c>
      <c r="D1002" s="357" t="s">
        <v>1750</v>
      </c>
      <c r="E1002" s="357" t="s">
        <v>1502</v>
      </c>
      <c r="F1002" s="357">
        <v>4325211</v>
      </c>
      <c r="G1002" s="357" t="s">
        <v>1803</v>
      </c>
      <c r="H1002" s="357">
        <v>432521101</v>
      </c>
      <c r="I1002" s="357" t="s">
        <v>2816</v>
      </c>
      <c r="J1002" s="357">
        <v>12085565</v>
      </c>
      <c r="K1002" s="357">
        <v>100</v>
      </c>
      <c r="L1002" s="357" t="s">
        <v>1077</v>
      </c>
      <c r="M1002" s="357" t="s">
        <v>1078</v>
      </c>
      <c r="N1002" s="357" t="s">
        <v>5025</v>
      </c>
      <c r="O1002" s="358">
        <v>1</v>
      </c>
      <c r="P1002" s="357">
        <v>103</v>
      </c>
      <c r="Q1002" s="357">
        <v>32662.799999999999</v>
      </c>
      <c r="R1002" s="357">
        <v>28384.800000000003</v>
      </c>
      <c r="S1002" s="357">
        <f t="shared" si="32"/>
        <v>4277.9999999999964</v>
      </c>
      <c r="T1002" s="359">
        <f t="shared" si="33"/>
        <v>0.1309746867996619</v>
      </c>
      <c r="U1002" s="357"/>
    </row>
    <row r="1003" spans="1:21" x14ac:dyDescent="0.25">
      <c r="A1003" s="357" t="s">
        <v>483</v>
      </c>
      <c r="B1003" s="357" t="s">
        <v>822</v>
      </c>
      <c r="C1003" s="357" t="s">
        <v>1239</v>
      </c>
      <c r="D1003" s="357" t="s">
        <v>1750</v>
      </c>
      <c r="E1003" s="357" t="s">
        <v>1502</v>
      </c>
      <c r="F1003" s="357">
        <v>4325211</v>
      </c>
      <c r="G1003" s="357" t="s">
        <v>1803</v>
      </c>
      <c r="H1003" s="357">
        <v>432521101</v>
      </c>
      <c r="I1003" s="357" t="s">
        <v>2817</v>
      </c>
      <c r="J1003" s="357">
        <v>12085593</v>
      </c>
      <c r="K1003" s="357">
        <v>100</v>
      </c>
      <c r="L1003" s="357" t="s">
        <v>1077</v>
      </c>
      <c r="M1003" s="357" t="s">
        <v>1078</v>
      </c>
      <c r="N1003" s="357" t="s">
        <v>5025</v>
      </c>
      <c r="O1003" s="358">
        <v>1</v>
      </c>
      <c r="P1003" s="357">
        <v>81</v>
      </c>
      <c r="Q1003" s="357">
        <v>41993.2</v>
      </c>
      <c r="R1003" s="357">
        <v>26804.53</v>
      </c>
      <c r="S1003" s="357">
        <f t="shared" si="32"/>
        <v>15188.669999999998</v>
      </c>
      <c r="T1003" s="359">
        <f t="shared" si="33"/>
        <v>0.36169355990969965</v>
      </c>
      <c r="U1003" s="357"/>
    </row>
    <row r="1004" spans="1:21" x14ac:dyDescent="0.25">
      <c r="A1004" s="357" t="s">
        <v>483</v>
      </c>
      <c r="B1004" s="357" t="s">
        <v>822</v>
      </c>
      <c r="C1004" s="357" t="s">
        <v>1239</v>
      </c>
      <c r="D1004" s="357" t="s">
        <v>1750</v>
      </c>
      <c r="E1004" s="357" t="s">
        <v>1502</v>
      </c>
      <c r="F1004" s="357">
        <v>4325211</v>
      </c>
      <c r="G1004" s="357" t="s">
        <v>1803</v>
      </c>
      <c r="H1004" s="357">
        <v>432521101</v>
      </c>
      <c r="I1004" s="357" t="s">
        <v>1853</v>
      </c>
      <c r="J1004" s="357">
        <v>12085595</v>
      </c>
      <c r="K1004" s="357">
        <v>100</v>
      </c>
      <c r="L1004" s="357" t="s">
        <v>1077</v>
      </c>
      <c r="M1004" s="357" t="s">
        <v>1078</v>
      </c>
      <c r="N1004" s="357" t="s">
        <v>5025</v>
      </c>
      <c r="O1004" s="358">
        <v>1</v>
      </c>
      <c r="P1004" s="357">
        <v>99</v>
      </c>
      <c r="Q1004" s="357">
        <v>32382.799999999996</v>
      </c>
      <c r="R1004" s="357">
        <v>23558.059999999998</v>
      </c>
      <c r="S1004" s="357">
        <f t="shared" si="32"/>
        <v>8824.739999999998</v>
      </c>
      <c r="T1004" s="359">
        <f t="shared" si="33"/>
        <v>0.27251318601232749</v>
      </c>
      <c r="U1004" s="357"/>
    </row>
    <row r="1005" spans="1:21" x14ac:dyDescent="0.25">
      <c r="A1005" s="357" t="s">
        <v>483</v>
      </c>
      <c r="B1005" s="357" t="s">
        <v>822</v>
      </c>
      <c r="C1005" s="357" t="s">
        <v>1239</v>
      </c>
      <c r="D1005" s="357" t="s">
        <v>1750</v>
      </c>
      <c r="E1005" s="357" t="s">
        <v>1502</v>
      </c>
      <c r="F1005" s="357">
        <v>4325211</v>
      </c>
      <c r="G1005" s="357" t="s">
        <v>1803</v>
      </c>
      <c r="H1005" s="357">
        <v>432521101</v>
      </c>
      <c r="I1005" s="357" t="s">
        <v>1853</v>
      </c>
      <c r="J1005" s="357">
        <v>12085599</v>
      </c>
      <c r="K1005" s="357">
        <v>100</v>
      </c>
      <c r="L1005" s="357" t="s">
        <v>1077</v>
      </c>
      <c r="M1005" s="357" t="s">
        <v>1078</v>
      </c>
      <c r="N1005" s="357" t="s">
        <v>5025</v>
      </c>
      <c r="O1005" s="358">
        <v>1</v>
      </c>
      <c r="P1005" s="357">
        <v>70</v>
      </c>
      <c r="Q1005" s="357">
        <v>24179.200000000001</v>
      </c>
      <c r="R1005" s="357">
        <v>19720.28</v>
      </c>
      <c r="S1005" s="357">
        <f t="shared" si="32"/>
        <v>4458.9200000000019</v>
      </c>
      <c r="T1005" s="359">
        <f t="shared" si="33"/>
        <v>0.18441139491794609</v>
      </c>
      <c r="U1005" s="357"/>
    </row>
    <row r="1006" spans="1:21" x14ac:dyDescent="0.25">
      <c r="A1006" s="357" t="s">
        <v>483</v>
      </c>
      <c r="B1006" s="357" t="s">
        <v>822</v>
      </c>
      <c r="C1006" s="357" t="s">
        <v>1239</v>
      </c>
      <c r="D1006" s="357" t="s">
        <v>1750</v>
      </c>
      <c r="E1006" s="357" t="s">
        <v>1502</v>
      </c>
      <c r="F1006" s="357">
        <v>4325211</v>
      </c>
      <c r="G1006" s="357" t="s">
        <v>1803</v>
      </c>
      <c r="H1006" s="357">
        <v>432521101</v>
      </c>
      <c r="I1006" s="357" t="s">
        <v>1853</v>
      </c>
      <c r="J1006" s="357">
        <v>12085631</v>
      </c>
      <c r="K1006" s="357">
        <v>63</v>
      </c>
      <c r="L1006" s="357" t="s">
        <v>1077</v>
      </c>
      <c r="M1006" s="357" t="s">
        <v>1078</v>
      </c>
      <c r="N1006" s="357" t="s">
        <v>5025</v>
      </c>
      <c r="O1006" s="358">
        <v>1</v>
      </c>
      <c r="P1006" s="357">
        <v>68</v>
      </c>
      <c r="Q1006" s="357">
        <v>20652.400000000001</v>
      </c>
      <c r="R1006" s="357">
        <v>18508.52</v>
      </c>
      <c r="S1006" s="357">
        <f t="shared" si="32"/>
        <v>2143.880000000001</v>
      </c>
      <c r="T1006" s="359">
        <f t="shared" si="33"/>
        <v>0.10380778989366858</v>
      </c>
      <c r="U1006" s="357"/>
    </row>
    <row r="1007" spans="1:21" x14ac:dyDescent="0.25">
      <c r="A1007" s="357" t="s">
        <v>483</v>
      </c>
      <c r="B1007" s="357" t="s">
        <v>822</v>
      </c>
      <c r="C1007" s="357" t="s">
        <v>1239</v>
      </c>
      <c r="D1007" s="357" t="s">
        <v>1750</v>
      </c>
      <c r="E1007" s="357" t="s">
        <v>879</v>
      </c>
      <c r="F1007" s="357">
        <v>4325223</v>
      </c>
      <c r="G1007" s="357" t="s">
        <v>1316</v>
      </c>
      <c r="H1007" s="357">
        <v>432522301</v>
      </c>
      <c r="I1007" s="357" t="s">
        <v>2818</v>
      </c>
      <c r="J1007" s="357">
        <v>10189170</v>
      </c>
      <c r="K1007" s="357">
        <v>100</v>
      </c>
      <c r="L1007" s="357" t="s">
        <v>1077</v>
      </c>
      <c r="M1007" s="357" t="s">
        <v>1078</v>
      </c>
      <c r="N1007" s="357" t="s">
        <v>5025</v>
      </c>
      <c r="O1007" s="358">
        <v>1</v>
      </c>
      <c r="P1007" s="357">
        <v>77</v>
      </c>
      <c r="Q1007" s="357">
        <v>29901.600000000002</v>
      </c>
      <c r="R1007" s="357">
        <v>23173.48</v>
      </c>
      <c r="S1007" s="357">
        <f t="shared" si="32"/>
        <v>6728.1200000000026</v>
      </c>
      <c r="T1007" s="359">
        <f t="shared" si="33"/>
        <v>0.22500869518687971</v>
      </c>
      <c r="U1007" s="357"/>
    </row>
    <row r="1008" spans="1:21" x14ac:dyDescent="0.25">
      <c r="A1008" s="357" t="s">
        <v>483</v>
      </c>
      <c r="B1008" s="357" t="s">
        <v>822</v>
      </c>
      <c r="C1008" s="357" t="s">
        <v>1234</v>
      </c>
      <c r="D1008" s="357" t="s">
        <v>1748</v>
      </c>
      <c r="E1008" s="357" t="s">
        <v>1086</v>
      </c>
      <c r="F1008" s="357">
        <v>4324314</v>
      </c>
      <c r="G1008" s="357" t="s">
        <v>1354</v>
      </c>
      <c r="H1008" s="357">
        <v>432431404</v>
      </c>
      <c r="I1008" s="357" t="s">
        <v>2460</v>
      </c>
      <c r="J1008" s="357">
        <v>6951578</v>
      </c>
      <c r="K1008" s="357">
        <v>100</v>
      </c>
      <c r="L1008" s="357" t="s">
        <v>5335</v>
      </c>
      <c r="M1008" s="357" t="s">
        <v>1078</v>
      </c>
      <c r="N1008" s="357" t="s">
        <v>5025</v>
      </c>
      <c r="O1008" s="358">
        <v>1</v>
      </c>
      <c r="P1008" s="357">
        <v>1</v>
      </c>
      <c r="Q1008" s="357">
        <v>15289.2</v>
      </c>
      <c r="R1008" s="357">
        <v>8363.23</v>
      </c>
      <c r="S1008" s="357">
        <f t="shared" si="32"/>
        <v>6925.9700000000012</v>
      </c>
      <c r="T1008" s="359">
        <f t="shared" si="33"/>
        <v>0.45299754074771742</v>
      </c>
      <c r="U1008" s="357"/>
    </row>
    <row r="1009" spans="1:21" x14ac:dyDescent="0.25">
      <c r="A1009" s="357" t="s">
        <v>483</v>
      </c>
      <c r="B1009" s="357" t="s">
        <v>822</v>
      </c>
      <c r="C1009" s="357" t="s">
        <v>1239</v>
      </c>
      <c r="D1009" s="357" t="s">
        <v>1750</v>
      </c>
      <c r="E1009" s="357" t="s">
        <v>1504</v>
      </c>
      <c r="F1009" s="357">
        <v>4325222</v>
      </c>
      <c r="G1009" s="357" t="s">
        <v>878</v>
      </c>
      <c r="H1009" s="357">
        <v>432522202</v>
      </c>
      <c r="I1009" s="357" t="s">
        <v>2819</v>
      </c>
      <c r="J1009" s="357">
        <v>12086971</v>
      </c>
      <c r="K1009" s="357">
        <v>100</v>
      </c>
      <c r="L1009" s="357" t="s">
        <v>1077</v>
      </c>
      <c r="M1009" s="357" t="s">
        <v>1078</v>
      </c>
      <c r="N1009" s="357" t="s">
        <v>5025</v>
      </c>
      <c r="O1009" s="358">
        <v>1</v>
      </c>
      <c r="P1009" s="357">
        <v>129</v>
      </c>
      <c r="Q1009" s="357">
        <v>46984</v>
      </c>
      <c r="R1009" s="357">
        <v>31005.329999999998</v>
      </c>
      <c r="S1009" s="357">
        <f t="shared" si="32"/>
        <v>15978.670000000002</v>
      </c>
      <c r="T1009" s="359">
        <f t="shared" si="33"/>
        <v>0.34008747658777461</v>
      </c>
      <c r="U1009" s="357"/>
    </row>
    <row r="1010" spans="1:21" x14ac:dyDescent="0.25">
      <c r="A1010" s="357" t="s">
        <v>483</v>
      </c>
      <c r="B1010" s="357" t="s">
        <v>822</v>
      </c>
      <c r="C1010" s="357" t="s">
        <v>1239</v>
      </c>
      <c r="D1010" s="357" t="s">
        <v>1750</v>
      </c>
      <c r="E1010" s="357" t="s">
        <v>1504</v>
      </c>
      <c r="F1010" s="357">
        <v>4325222</v>
      </c>
      <c r="G1010" s="357" t="s">
        <v>878</v>
      </c>
      <c r="H1010" s="357">
        <v>432522202</v>
      </c>
      <c r="I1010" s="357" t="s">
        <v>2819</v>
      </c>
      <c r="J1010" s="357">
        <v>12087001</v>
      </c>
      <c r="K1010" s="357">
        <v>100</v>
      </c>
      <c r="L1010" s="357" t="s">
        <v>1077</v>
      </c>
      <c r="M1010" s="357" t="s">
        <v>1078</v>
      </c>
      <c r="N1010" s="357" t="s">
        <v>5025</v>
      </c>
      <c r="O1010" s="358">
        <v>1</v>
      </c>
      <c r="P1010" s="357">
        <v>78</v>
      </c>
      <c r="Q1010" s="357">
        <v>42365.2</v>
      </c>
      <c r="R1010" s="357">
        <v>27013.67</v>
      </c>
      <c r="S1010" s="357">
        <f t="shared" si="32"/>
        <v>15351.529999999999</v>
      </c>
      <c r="T1010" s="359">
        <f t="shared" si="33"/>
        <v>0.36236179694655046</v>
      </c>
      <c r="U1010" s="357"/>
    </row>
    <row r="1011" spans="1:21" x14ac:dyDescent="0.25">
      <c r="A1011" s="357" t="s">
        <v>483</v>
      </c>
      <c r="B1011" s="357" t="s">
        <v>822</v>
      </c>
      <c r="C1011" s="357" t="s">
        <v>1239</v>
      </c>
      <c r="D1011" s="357" t="s">
        <v>1750</v>
      </c>
      <c r="E1011" s="357" t="s">
        <v>1504</v>
      </c>
      <c r="F1011" s="357">
        <v>4325222</v>
      </c>
      <c r="G1011" s="357" t="s">
        <v>878</v>
      </c>
      <c r="H1011" s="357">
        <v>432522202</v>
      </c>
      <c r="I1011" s="357" t="s">
        <v>2820</v>
      </c>
      <c r="J1011" s="357">
        <v>12087015</v>
      </c>
      <c r="K1011" s="357">
        <v>100</v>
      </c>
      <c r="L1011" s="357" t="s">
        <v>1077</v>
      </c>
      <c r="M1011" s="357" t="s">
        <v>1078</v>
      </c>
      <c r="N1011" s="357" t="s">
        <v>5025</v>
      </c>
      <c r="O1011" s="358">
        <v>1</v>
      </c>
      <c r="P1011" s="357">
        <v>163</v>
      </c>
      <c r="Q1011" s="357">
        <v>43126.8</v>
      </c>
      <c r="R1011" s="357">
        <v>39166.340000000004</v>
      </c>
      <c r="S1011" s="357">
        <f t="shared" si="32"/>
        <v>3960.4599999999991</v>
      </c>
      <c r="T1011" s="359">
        <f t="shared" si="33"/>
        <v>9.1832920596937373E-2</v>
      </c>
      <c r="U1011" s="357"/>
    </row>
    <row r="1012" spans="1:21" x14ac:dyDescent="0.25">
      <c r="A1012" s="357" t="s">
        <v>483</v>
      </c>
      <c r="B1012" s="357" t="s">
        <v>822</v>
      </c>
      <c r="C1012" s="357" t="s">
        <v>1229</v>
      </c>
      <c r="D1012" s="357" t="s">
        <v>1741</v>
      </c>
      <c r="E1012" s="357" t="s">
        <v>1469</v>
      </c>
      <c r="F1012" s="357">
        <v>4321232</v>
      </c>
      <c r="G1012" s="357" t="s">
        <v>832</v>
      </c>
      <c r="H1012" s="357">
        <v>432123206</v>
      </c>
      <c r="I1012" s="357" t="s">
        <v>5164</v>
      </c>
      <c r="J1012" s="357">
        <v>6950744</v>
      </c>
      <c r="K1012" s="357">
        <v>100</v>
      </c>
      <c r="L1012" s="357" t="s">
        <v>1077</v>
      </c>
      <c r="M1012" s="357" t="s">
        <v>1078</v>
      </c>
      <c r="N1012" s="357" t="s">
        <v>5025</v>
      </c>
      <c r="O1012" s="358">
        <v>1</v>
      </c>
      <c r="P1012" s="357">
        <v>52</v>
      </c>
      <c r="Q1012" s="357">
        <v>30576.400000000001</v>
      </c>
      <c r="R1012" s="357">
        <v>16098.199999999999</v>
      </c>
      <c r="S1012" s="357">
        <f t="shared" si="32"/>
        <v>14478.200000000003</v>
      </c>
      <c r="T1012" s="359">
        <f t="shared" si="33"/>
        <v>0.47350898078256437</v>
      </c>
      <c r="U1012" s="357"/>
    </row>
    <row r="1013" spans="1:21" x14ac:dyDescent="0.25">
      <c r="A1013" s="357" t="s">
        <v>483</v>
      </c>
      <c r="B1013" s="357" t="s">
        <v>822</v>
      </c>
      <c r="C1013" s="357" t="s">
        <v>1239</v>
      </c>
      <c r="D1013" s="357" t="s">
        <v>1750</v>
      </c>
      <c r="E1013" s="357" t="s">
        <v>1504</v>
      </c>
      <c r="F1013" s="357">
        <v>4325222</v>
      </c>
      <c r="G1013" s="357" t="s">
        <v>878</v>
      </c>
      <c r="H1013" s="357">
        <v>432522202</v>
      </c>
      <c r="I1013" s="357" t="s">
        <v>878</v>
      </c>
      <c r="J1013" s="357">
        <v>12087031</v>
      </c>
      <c r="K1013" s="357">
        <v>100</v>
      </c>
      <c r="L1013" s="357" t="s">
        <v>1077</v>
      </c>
      <c r="M1013" s="357" t="s">
        <v>1078</v>
      </c>
      <c r="N1013" s="357" t="s">
        <v>5025</v>
      </c>
      <c r="O1013" s="358">
        <v>1</v>
      </c>
      <c r="P1013" s="357">
        <v>103</v>
      </c>
      <c r="Q1013" s="357">
        <v>41249.199999999997</v>
      </c>
      <c r="R1013" s="357">
        <v>30910.3</v>
      </c>
      <c r="S1013" s="357">
        <f t="shared" si="32"/>
        <v>10338.899999999998</v>
      </c>
      <c r="T1013" s="359">
        <f t="shared" si="33"/>
        <v>0.25064486099124345</v>
      </c>
      <c r="U1013" s="357"/>
    </row>
    <row r="1014" spans="1:21" x14ac:dyDescent="0.25">
      <c r="A1014" s="357" t="s">
        <v>483</v>
      </c>
      <c r="B1014" s="357" t="s">
        <v>822</v>
      </c>
      <c r="C1014" s="357" t="s">
        <v>1239</v>
      </c>
      <c r="D1014" s="357" t="s">
        <v>1750</v>
      </c>
      <c r="E1014" s="357" t="s">
        <v>879</v>
      </c>
      <c r="F1014" s="357">
        <v>4325223</v>
      </c>
      <c r="G1014" s="357" t="s">
        <v>1316</v>
      </c>
      <c r="H1014" s="357">
        <v>432522301</v>
      </c>
      <c r="I1014" s="357" t="s">
        <v>2821</v>
      </c>
      <c r="J1014" s="357">
        <v>12087073</v>
      </c>
      <c r="K1014" s="357">
        <v>100</v>
      </c>
      <c r="L1014" s="357" t="s">
        <v>1077</v>
      </c>
      <c r="M1014" s="357" t="s">
        <v>1078</v>
      </c>
      <c r="N1014" s="357" t="s">
        <v>5025</v>
      </c>
      <c r="O1014" s="358">
        <v>1</v>
      </c>
      <c r="P1014" s="357">
        <v>64</v>
      </c>
      <c r="Q1014" s="357">
        <v>18810.07</v>
      </c>
      <c r="R1014" s="357">
        <v>15323.76</v>
      </c>
      <c r="S1014" s="357">
        <f t="shared" si="32"/>
        <v>3486.3099999999995</v>
      </c>
      <c r="T1014" s="359">
        <f t="shared" si="33"/>
        <v>0.18534274460435285</v>
      </c>
      <c r="U1014" s="357"/>
    </row>
    <row r="1015" spans="1:21" x14ac:dyDescent="0.25">
      <c r="A1015" s="357" t="s">
        <v>483</v>
      </c>
      <c r="B1015" s="357" t="s">
        <v>822</v>
      </c>
      <c r="C1015" s="357" t="s">
        <v>1239</v>
      </c>
      <c r="D1015" s="357" t="s">
        <v>1750</v>
      </c>
      <c r="E1015" s="357" t="s">
        <v>1504</v>
      </c>
      <c r="F1015" s="357">
        <v>4325222</v>
      </c>
      <c r="G1015" s="357" t="s">
        <v>1243</v>
      </c>
      <c r="H1015" s="357">
        <v>432522204</v>
      </c>
      <c r="I1015" s="357" t="s">
        <v>2822</v>
      </c>
      <c r="J1015" s="357">
        <v>12087109</v>
      </c>
      <c r="K1015" s="357">
        <v>100</v>
      </c>
      <c r="L1015" s="357" t="s">
        <v>1077</v>
      </c>
      <c r="M1015" s="357" t="s">
        <v>1078</v>
      </c>
      <c r="N1015" s="357" t="s">
        <v>5025</v>
      </c>
      <c r="O1015" s="358">
        <v>1</v>
      </c>
      <c r="P1015" s="357">
        <v>106</v>
      </c>
      <c r="Q1015" s="357">
        <v>37482</v>
      </c>
      <c r="R1015" s="357">
        <v>25672.959999999999</v>
      </c>
      <c r="S1015" s="357">
        <f t="shared" si="32"/>
        <v>11809.04</v>
      </c>
      <c r="T1015" s="359">
        <f t="shared" si="33"/>
        <v>0.31505896163491814</v>
      </c>
      <c r="U1015" s="357"/>
    </row>
    <row r="1016" spans="1:21" x14ac:dyDescent="0.25">
      <c r="A1016" s="357" t="s">
        <v>483</v>
      </c>
      <c r="B1016" s="357" t="s">
        <v>822</v>
      </c>
      <c r="C1016" s="357" t="s">
        <v>1239</v>
      </c>
      <c r="D1016" s="357" t="s">
        <v>1750</v>
      </c>
      <c r="E1016" s="357" t="s">
        <v>1504</v>
      </c>
      <c r="F1016" s="357">
        <v>4325222</v>
      </c>
      <c r="G1016" s="357" t="s">
        <v>1243</v>
      </c>
      <c r="H1016" s="357">
        <v>432522204</v>
      </c>
      <c r="I1016" s="357" t="s">
        <v>2823</v>
      </c>
      <c r="J1016" s="357">
        <v>12087113</v>
      </c>
      <c r="K1016" s="357">
        <v>100</v>
      </c>
      <c r="L1016" s="357" t="s">
        <v>1077</v>
      </c>
      <c r="M1016" s="357" t="s">
        <v>1078</v>
      </c>
      <c r="N1016" s="357" t="s">
        <v>5025</v>
      </c>
      <c r="O1016" s="358">
        <v>1</v>
      </c>
      <c r="P1016" s="357">
        <v>47</v>
      </c>
      <c r="Q1016" s="357">
        <v>25500.400000000001</v>
      </c>
      <c r="R1016" s="357">
        <v>15054.99</v>
      </c>
      <c r="S1016" s="357">
        <f t="shared" si="32"/>
        <v>10445.410000000002</v>
      </c>
      <c r="T1016" s="359">
        <f t="shared" si="33"/>
        <v>0.40961749619613813</v>
      </c>
      <c r="U1016" s="357"/>
    </row>
    <row r="1017" spans="1:21" x14ac:dyDescent="0.25">
      <c r="A1017" s="357" t="s">
        <v>483</v>
      </c>
      <c r="B1017" s="357" t="s">
        <v>822</v>
      </c>
      <c r="C1017" s="357" t="s">
        <v>1239</v>
      </c>
      <c r="D1017" s="357" t="s">
        <v>1750</v>
      </c>
      <c r="E1017" s="357" t="s">
        <v>1504</v>
      </c>
      <c r="F1017" s="357">
        <v>4325222</v>
      </c>
      <c r="G1017" s="357" t="s">
        <v>1243</v>
      </c>
      <c r="H1017" s="357">
        <v>432522204</v>
      </c>
      <c r="I1017" s="357" t="s">
        <v>2824</v>
      </c>
      <c r="J1017" s="357">
        <v>12087117</v>
      </c>
      <c r="K1017" s="357">
        <v>100</v>
      </c>
      <c r="L1017" s="357" t="s">
        <v>1077</v>
      </c>
      <c r="M1017" s="357" t="s">
        <v>1078</v>
      </c>
      <c r="N1017" s="357" t="s">
        <v>5025</v>
      </c>
      <c r="O1017" s="358">
        <v>1</v>
      </c>
      <c r="P1017" s="357">
        <v>143</v>
      </c>
      <c r="Q1017" s="357">
        <v>57217.599999999999</v>
      </c>
      <c r="R1017" s="357">
        <v>44995.29</v>
      </c>
      <c r="S1017" s="357">
        <f t="shared" si="32"/>
        <v>12222.309999999998</v>
      </c>
      <c r="T1017" s="359">
        <f t="shared" si="33"/>
        <v>0.21361102178350713</v>
      </c>
      <c r="U1017" s="357"/>
    </row>
    <row r="1018" spans="1:21" x14ac:dyDescent="0.25">
      <c r="A1018" s="357" t="s">
        <v>483</v>
      </c>
      <c r="B1018" s="357" t="s">
        <v>822</v>
      </c>
      <c r="C1018" s="357" t="s">
        <v>1239</v>
      </c>
      <c r="D1018" s="357" t="s">
        <v>1750</v>
      </c>
      <c r="E1018" s="357" t="s">
        <v>1504</v>
      </c>
      <c r="F1018" s="357">
        <v>4325222</v>
      </c>
      <c r="G1018" s="357" t="s">
        <v>1243</v>
      </c>
      <c r="H1018" s="357">
        <v>432522204</v>
      </c>
      <c r="I1018" s="357" t="s">
        <v>2825</v>
      </c>
      <c r="J1018" s="357">
        <v>12087153</v>
      </c>
      <c r="K1018" s="357">
        <v>100</v>
      </c>
      <c r="L1018" s="357" t="s">
        <v>1077</v>
      </c>
      <c r="M1018" s="357" t="s">
        <v>1078</v>
      </c>
      <c r="N1018" s="357" t="s">
        <v>5025</v>
      </c>
      <c r="O1018" s="358">
        <v>1</v>
      </c>
      <c r="P1018" s="357">
        <v>138</v>
      </c>
      <c r="Q1018" s="357">
        <v>44729.600000000006</v>
      </c>
      <c r="R1018" s="357">
        <v>36028.93</v>
      </c>
      <c r="S1018" s="357">
        <f t="shared" si="32"/>
        <v>8700.6700000000055</v>
      </c>
      <c r="T1018" s="359">
        <f t="shared" si="33"/>
        <v>0.19451705358420385</v>
      </c>
      <c r="U1018" s="357"/>
    </row>
    <row r="1019" spans="1:21" x14ac:dyDescent="0.25">
      <c r="A1019" s="357" t="s">
        <v>483</v>
      </c>
      <c r="B1019" s="357" t="s">
        <v>822</v>
      </c>
      <c r="C1019" s="357" t="s">
        <v>1239</v>
      </c>
      <c r="D1019" s="357" t="s">
        <v>1750</v>
      </c>
      <c r="E1019" s="357" t="s">
        <v>1504</v>
      </c>
      <c r="F1019" s="357">
        <v>4325222</v>
      </c>
      <c r="G1019" s="357" t="s">
        <v>1243</v>
      </c>
      <c r="H1019" s="357">
        <v>432522204</v>
      </c>
      <c r="I1019" s="357" t="s">
        <v>2826</v>
      </c>
      <c r="J1019" s="357">
        <v>12087163</v>
      </c>
      <c r="K1019" s="357">
        <v>100</v>
      </c>
      <c r="L1019" s="357" t="s">
        <v>1077</v>
      </c>
      <c r="M1019" s="357" t="s">
        <v>1078</v>
      </c>
      <c r="N1019" s="357" t="s">
        <v>5025</v>
      </c>
      <c r="O1019" s="358">
        <v>1</v>
      </c>
      <c r="P1019" s="357">
        <v>82</v>
      </c>
      <c r="Q1019" s="357">
        <v>38324.800000000003</v>
      </c>
      <c r="R1019" s="357">
        <v>27704.959999999999</v>
      </c>
      <c r="S1019" s="357">
        <f t="shared" si="32"/>
        <v>10619.840000000004</v>
      </c>
      <c r="T1019" s="359">
        <f t="shared" si="33"/>
        <v>0.27710098943764883</v>
      </c>
      <c r="U1019" s="357"/>
    </row>
    <row r="1020" spans="1:21" x14ac:dyDescent="0.25">
      <c r="A1020" s="357" t="s">
        <v>483</v>
      </c>
      <c r="B1020" s="357" t="s">
        <v>822</v>
      </c>
      <c r="C1020" s="357" t="s">
        <v>1239</v>
      </c>
      <c r="D1020" s="357" t="s">
        <v>1750</v>
      </c>
      <c r="E1020" s="357" t="s">
        <v>1504</v>
      </c>
      <c r="F1020" s="357">
        <v>4325222</v>
      </c>
      <c r="G1020" s="357" t="s">
        <v>1243</v>
      </c>
      <c r="H1020" s="357">
        <v>432522204</v>
      </c>
      <c r="I1020" s="357" t="s">
        <v>2827</v>
      </c>
      <c r="J1020" s="357">
        <v>12087185</v>
      </c>
      <c r="K1020" s="357">
        <v>100</v>
      </c>
      <c r="L1020" s="357" t="s">
        <v>1077</v>
      </c>
      <c r="M1020" s="357" t="s">
        <v>1078</v>
      </c>
      <c r="N1020" s="357" t="s">
        <v>5025</v>
      </c>
      <c r="O1020" s="358">
        <v>1</v>
      </c>
      <c r="P1020" s="357">
        <v>156</v>
      </c>
      <c r="Q1020" s="357">
        <v>55024.800000000003</v>
      </c>
      <c r="R1020" s="357">
        <v>42790.990000000005</v>
      </c>
      <c r="S1020" s="357">
        <f t="shared" si="32"/>
        <v>12233.809999999998</v>
      </c>
      <c r="T1020" s="359">
        <f t="shared" si="33"/>
        <v>0.22233265727453796</v>
      </c>
      <c r="U1020" s="357"/>
    </row>
    <row r="1021" spans="1:21" x14ac:dyDescent="0.25">
      <c r="A1021" s="357" t="s">
        <v>483</v>
      </c>
      <c r="B1021" s="357" t="s">
        <v>822</v>
      </c>
      <c r="C1021" s="357" t="s">
        <v>1239</v>
      </c>
      <c r="D1021" s="357" t="s">
        <v>1750</v>
      </c>
      <c r="E1021" s="357" t="s">
        <v>1504</v>
      </c>
      <c r="F1021" s="357">
        <v>4325222</v>
      </c>
      <c r="G1021" s="357" t="s">
        <v>1242</v>
      </c>
      <c r="H1021" s="357">
        <v>432522203</v>
      </c>
      <c r="I1021" s="357" t="s">
        <v>2828</v>
      </c>
      <c r="J1021" s="357">
        <v>12087363</v>
      </c>
      <c r="K1021" s="357">
        <v>100</v>
      </c>
      <c r="L1021" s="357" t="s">
        <v>1077</v>
      </c>
      <c r="M1021" s="357" t="s">
        <v>1078</v>
      </c>
      <c r="N1021" s="357" t="s">
        <v>5025</v>
      </c>
      <c r="O1021" s="358">
        <v>1</v>
      </c>
      <c r="P1021" s="357">
        <v>123</v>
      </c>
      <c r="Q1021" s="357">
        <v>55870.400000000001</v>
      </c>
      <c r="R1021" s="357">
        <v>35335.4</v>
      </c>
      <c r="S1021" s="357">
        <f t="shared" si="32"/>
        <v>20535</v>
      </c>
      <c r="T1021" s="359">
        <f t="shared" si="33"/>
        <v>0.36754703742947964</v>
      </c>
      <c r="U1021" s="357"/>
    </row>
    <row r="1022" spans="1:21" x14ac:dyDescent="0.25">
      <c r="A1022" s="357" t="s">
        <v>483</v>
      </c>
      <c r="B1022" s="357" t="s">
        <v>822</v>
      </c>
      <c r="C1022" s="357" t="s">
        <v>1239</v>
      </c>
      <c r="D1022" s="357" t="s">
        <v>1750</v>
      </c>
      <c r="E1022" s="357" t="s">
        <v>1504</v>
      </c>
      <c r="F1022" s="357">
        <v>4325222</v>
      </c>
      <c r="G1022" s="357" t="s">
        <v>1242</v>
      </c>
      <c r="H1022" s="357">
        <v>432522203</v>
      </c>
      <c r="I1022" s="357" t="s">
        <v>2829</v>
      </c>
      <c r="J1022" s="357">
        <v>12087371</v>
      </c>
      <c r="K1022" s="357">
        <v>100</v>
      </c>
      <c r="L1022" s="357" t="s">
        <v>1077</v>
      </c>
      <c r="M1022" s="357" t="s">
        <v>1078</v>
      </c>
      <c r="N1022" s="357" t="s">
        <v>5025</v>
      </c>
      <c r="O1022" s="358">
        <v>1</v>
      </c>
      <c r="P1022" s="357">
        <v>71</v>
      </c>
      <c r="Q1022" s="357">
        <v>27028</v>
      </c>
      <c r="R1022" s="357">
        <v>15084.47</v>
      </c>
      <c r="S1022" s="357">
        <f t="shared" si="32"/>
        <v>11943.53</v>
      </c>
      <c r="T1022" s="359">
        <f t="shared" si="33"/>
        <v>0.44189470179073553</v>
      </c>
      <c r="U1022" s="357"/>
    </row>
    <row r="1023" spans="1:21" x14ac:dyDescent="0.25">
      <c r="A1023" s="357" t="s">
        <v>483</v>
      </c>
      <c r="B1023" s="357" t="s">
        <v>822</v>
      </c>
      <c r="C1023" s="357" t="s">
        <v>1234</v>
      </c>
      <c r="D1023" s="357" t="s">
        <v>1748</v>
      </c>
      <c r="E1023" s="357" t="s">
        <v>1494</v>
      </c>
      <c r="F1023" s="357">
        <v>4324325</v>
      </c>
      <c r="G1023" s="357" t="s">
        <v>1111</v>
      </c>
      <c r="H1023" s="357">
        <v>432432505</v>
      </c>
      <c r="I1023" s="357" t="s">
        <v>5165</v>
      </c>
      <c r="J1023" s="357">
        <v>6950900</v>
      </c>
      <c r="K1023" s="357">
        <v>100</v>
      </c>
      <c r="L1023" s="357" t="s">
        <v>1077</v>
      </c>
      <c r="M1023" s="357" t="s">
        <v>1078</v>
      </c>
      <c r="N1023" s="357" t="s">
        <v>5025</v>
      </c>
      <c r="O1023" s="358">
        <v>1</v>
      </c>
      <c r="P1023" s="357">
        <v>61</v>
      </c>
      <c r="Q1023" s="357">
        <v>27721.199999999997</v>
      </c>
      <c r="R1023" s="357">
        <v>15033.52</v>
      </c>
      <c r="S1023" s="357">
        <f t="shared" si="32"/>
        <v>12687.679999999997</v>
      </c>
      <c r="T1023" s="359">
        <f t="shared" si="33"/>
        <v>0.45768870034486236</v>
      </c>
      <c r="U1023" s="357"/>
    </row>
    <row r="1024" spans="1:21" x14ac:dyDescent="0.25">
      <c r="A1024" s="357" t="s">
        <v>483</v>
      </c>
      <c r="B1024" s="357" t="s">
        <v>822</v>
      </c>
      <c r="C1024" s="357" t="s">
        <v>1239</v>
      </c>
      <c r="D1024" s="357" t="s">
        <v>1750</v>
      </c>
      <c r="E1024" s="357" t="s">
        <v>1504</v>
      </c>
      <c r="F1024" s="357">
        <v>4325222</v>
      </c>
      <c r="G1024" s="357" t="s">
        <v>1242</v>
      </c>
      <c r="H1024" s="357">
        <v>432522203</v>
      </c>
      <c r="I1024" s="357" t="s">
        <v>2830</v>
      </c>
      <c r="J1024" s="357">
        <v>12087457</v>
      </c>
      <c r="K1024" s="357">
        <v>100</v>
      </c>
      <c r="L1024" s="357" t="s">
        <v>1077</v>
      </c>
      <c r="M1024" s="357" t="s">
        <v>1078</v>
      </c>
      <c r="N1024" s="357" t="s">
        <v>5025</v>
      </c>
      <c r="O1024" s="358">
        <v>1</v>
      </c>
      <c r="P1024" s="357">
        <v>92</v>
      </c>
      <c r="Q1024" s="357">
        <v>49879.600000000006</v>
      </c>
      <c r="R1024" s="357">
        <v>31476.129999999997</v>
      </c>
      <c r="S1024" s="357">
        <f t="shared" si="32"/>
        <v>18403.470000000008</v>
      </c>
      <c r="T1024" s="359">
        <f t="shared" si="33"/>
        <v>0.36895785050401381</v>
      </c>
      <c r="U1024" s="357"/>
    </row>
    <row r="1025" spans="1:21" x14ac:dyDescent="0.25">
      <c r="A1025" s="357" t="s">
        <v>483</v>
      </c>
      <c r="B1025" s="357" t="s">
        <v>822</v>
      </c>
      <c r="C1025" s="357" t="s">
        <v>1239</v>
      </c>
      <c r="D1025" s="357" t="s">
        <v>1750</v>
      </c>
      <c r="E1025" s="357" t="s">
        <v>1504</v>
      </c>
      <c r="F1025" s="357">
        <v>4325222</v>
      </c>
      <c r="G1025" s="357" t="s">
        <v>1242</v>
      </c>
      <c r="H1025" s="357">
        <v>432522203</v>
      </c>
      <c r="I1025" s="357" t="s">
        <v>2831</v>
      </c>
      <c r="J1025" s="357">
        <v>12087461</v>
      </c>
      <c r="K1025" s="357">
        <v>100</v>
      </c>
      <c r="L1025" s="357" t="s">
        <v>1077</v>
      </c>
      <c r="M1025" s="357" t="s">
        <v>1078</v>
      </c>
      <c r="N1025" s="357" t="s">
        <v>5025</v>
      </c>
      <c r="O1025" s="358">
        <v>1</v>
      </c>
      <c r="P1025" s="357">
        <v>30</v>
      </c>
      <c r="Q1025" s="357">
        <v>11531.599999999999</v>
      </c>
      <c r="R1025" s="357">
        <v>8410.7200000000012</v>
      </c>
      <c r="S1025" s="357">
        <f t="shared" si="32"/>
        <v>3120.8799999999974</v>
      </c>
      <c r="T1025" s="359">
        <f t="shared" si="33"/>
        <v>0.2706372055915916</v>
      </c>
      <c r="U1025" s="357"/>
    </row>
    <row r="1026" spans="1:21" x14ac:dyDescent="0.25">
      <c r="A1026" s="357" t="s">
        <v>483</v>
      </c>
      <c r="B1026" s="357" t="s">
        <v>822</v>
      </c>
      <c r="C1026" s="357" t="s">
        <v>1239</v>
      </c>
      <c r="D1026" s="357" t="s">
        <v>1750</v>
      </c>
      <c r="E1026" s="357" t="s">
        <v>1504</v>
      </c>
      <c r="F1026" s="357">
        <v>4325222</v>
      </c>
      <c r="G1026" s="357" t="s">
        <v>1242</v>
      </c>
      <c r="H1026" s="357">
        <v>432522203</v>
      </c>
      <c r="I1026" s="357" t="s">
        <v>2832</v>
      </c>
      <c r="J1026" s="357">
        <v>12087495</v>
      </c>
      <c r="K1026" s="357">
        <v>100</v>
      </c>
      <c r="L1026" s="357" t="s">
        <v>1077</v>
      </c>
      <c r="M1026" s="357" t="s">
        <v>1078</v>
      </c>
      <c r="N1026" s="357" t="s">
        <v>5025</v>
      </c>
      <c r="O1026" s="358">
        <v>1</v>
      </c>
      <c r="P1026" s="357">
        <v>72</v>
      </c>
      <c r="Q1026" s="357">
        <v>24878.400000000001</v>
      </c>
      <c r="R1026" s="357">
        <v>19072.5</v>
      </c>
      <c r="S1026" s="357">
        <f t="shared" si="32"/>
        <v>5805.9000000000015</v>
      </c>
      <c r="T1026" s="359">
        <f t="shared" si="33"/>
        <v>0.23337111711364078</v>
      </c>
      <c r="U1026" s="357"/>
    </row>
    <row r="1027" spans="1:21" x14ac:dyDescent="0.25">
      <c r="A1027" s="357" t="s">
        <v>483</v>
      </c>
      <c r="B1027" s="357" t="s">
        <v>822</v>
      </c>
      <c r="C1027" s="357" t="s">
        <v>1239</v>
      </c>
      <c r="D1027" s="357" t="s">
        <v>1750</v>
      </c>
      <c r="E1027" s="357" t="s">
        <v>1504</v>
      </c>
      <c r="F1027" s="357">
        <v>4325222</v>
      </c>
      <c r="G1027" s="357" t="s">
        <v>1242</v>
      </c>
      <c r="H1027" s="357">
        <v>432522203</v>
      </c>
      <c r="I1027" s="357" t="s">
        <v>2833</v>
      </c>
      <c r="J1027" s="357">
        <v>12087541</v>
      </c>
      <c r="K1027" s="357">
        <v>100</v>
      </c>
      <c r="L1027" s="357" t="s">
        <v>1077</v>
      </c>
      <c r="M1027" s="357" t="s">
        <v>1078</v>
      </c>
      <c r="N1027" s="357" t="s">
        <v>5025</v>
      </c>
      <c r="O1027" s="358">
        <v>1</v>
      </c>
      <c r="P1027" s="357">
        <v>22</v>
      </c>
      <c r="Q1027" s="357">
        <v>11721.2</v>
      </c>
      <c r="R1027" s="357">
        <v>10950.6</v>
      </c>
      <c r="S1027" s="357">
        <f t="shared" si="32"/>
        <v>770.60000000000036</v>
      </c>
      <c r="T1027" s="359">
        <f t="shared" si="33"/>
        <v>6.5744121762276925E-2</v>
      </c>
      <c r="U1027" s="357"/>
    </row>
    <row r="1028" spans="1:21" x14ac:dyDescent="0.25">
      <c r="A1028" s="357" t="s">
        <v>483</v>
      </c>
      <c r="B1028" s="357" t="s">
        <v>822</v>
      </c>
      <c r="C1028" s="357" t="s">
        <v>1239</v>
      </c>
      <c r="D1028" s="357" t="s">
        <v>1750</v>
      </c>
      <c r="E1028" s="357" t="s">
        <v>879</v>
      </c>
      <c r="F1028" s="357">
        <v>4325223</v>
      </c>
      <c r="G1028" s="357" t="s">
        <v>1317</v>
      </c>
      <c r="H1028" s="357">
        <v>432522306</v>
      </c>
      <c r="I1028" s="357" t="s">
        <v>2834</v>
      </c>
      <c r="J1028" s="357">
        <v>12087601</v>
      </c>
      <c r="K1028" s="357">
        <v>100</v>
      </c>
      <c r="L1028" s="357" t="s">
        <v>1077</v>
      </c>
      <c r="M1028" s="357" t="s">
        <v>1078</v>
      </c>
      <c r="N1028" s="357" t="s">
        <v>5025</v>
      </c>
      <c r="O1028" s="358">
        <v>1</v>
      </c>
      <c r="P1028" s="357">
        <v>98</v>
      </c>
      <c r="Q1028" s="357">
        <v>63508</v>
      </c>
      <c r="R1028" s="357">
        <v>43121.36</v>
      </c>
      <c r="S1028" s="357">
        <f t="shared" si="32"/>
        <v>20386.64</v>
      </c>
      <c r="T1028" s="359">
        <f t="shared" si="33"/>
        <v>0.32100900673930843</v>
      </c>
      <c r="U1028" s="357"/>
    </row>
    <row r="1029" spans="1:21" x14ac:dyDescent="0.25">
      <c r="A1029" s="357" t="s">
        <v>483</v>
      </c>
      <c r="B1029" s="357" t="s">
        <v>822</v>
      </c>
      <c r="C1029" s="357" t="s">
        <v>1239</v>
      </c>
      <c r="D1029" s="357" t="s">
        <v>1750</v>
      </c>
      <c r="E1029" s="357" t="s">
        <v>879</v>
      </c>
      <c r="F1029" s="357">
        <v>4325223</v>
      </c>
      <c r="G1029" s="357" t="s">
        <v>1371</v>
      </c>
      <c r="H1029" s="357">
        <v>432522305</v>
      </c>
      <c r="I1029" s="357" t="s">
        <v>2835</v>
      </c>
      <c r="J1029" s="357">
        <v>12889222</v>
      </c>
      <c r="K1029" s="357">
        <v>100</v>
      </c>
      <c r="L1029" s="357" t="s">
        <v>1077</v>
      </c>
      <c r="M1029" s="357" t="s">
        <v>1078</v>
      </c>
      <c r="N1029" s="357" t="s">
        <v>5025</v>
      </c>
      <c r="O1029" s="358">
        <v>1</v>
      </c>
      <c r="P1029" s="357">
        <v>98</v>
      </c>
      <c r="Q1029" s="357">
        <v>32474.400000000001</v>
      </c>
      <c r="R1029" s="357">
        <v>23533.72</v>
      </c>
      <c r="S1029" s="357">
        <f t="shared" si="32"/>
        <v>8940.68</v>
      </c>
      <c r="T1029" s="359">
        <f t="shared" si="33"/>
        <v>0.27531470943266079</v>
      </c>
      <c r="U1029" s="357"/>
    </row>
    <row r="1030" spans="1:21" x14ac:dyDescent="0.25">
      <c r="A1030" s="357" t="s">
        <v>483</v>
      </c>
      <c r="B1030" s="357" t="s">
        <v>822</v>
      </c>
      <c r="C1030" s="357" t="s">
        <v>1239</v>
      </c>
      <c r="D1030" s="357" t="s">
        <v>1750</v>
      </c>
      <c r="E1030" s="357" t="s">
        <v>879</v>
      </c>
      <c r="F1030" s="357">
        <v>4325223</v>
      </c>
      <c r="G1030" s="357" t="s">
        <v>1371</v>
      </c>
      <c r="H1030" s="357">
        <v>432522305</v>
      </c>
      <c r="I1030" s="357" t="s">
        <v>2836</v>
      </c>
      <c r="J1030" s="357">
        <v>12889266</v>
      </c>
      <c r="K1030" s="357">
        <v>100</v>
      </c>
      <c r="L1030" s="357" t="s">
        <v>1077</v>
      </c>
      <c r="M1030" s="357" t="s">
        <v>1078</v>
      </c>
      <c r="N1030" s="357" t="s">
        <v>5025</v>
      </c>
      <c r="O1030" s="358">
        <v>1</v>
      </c>
      <c r="P1030" s="357">
        <v>54</v>
      </c>
      <c r="Q1030" s="357">
        <v>16114</v>
      </c>
      <c r="R1030" s="357">
        <v>11396.64</v>
      </c>
      <c r="S1030" s="357">
        <f t="shared" si="32"/>
        <v>4717.3600000000006</v>
      </c>
      <c r="T1030" s="359">
        <f t="shared" si="33"/>
        <v>0.29274916221918834</v>
      </c>
      <c r="U1030" s="357"/>
    </row>
    <row r="1031" spans="1:21" x14ac:dyDescent="0.25">
      <c r="A1031" s="357" t="s">
        <v>483</v>
      </c>
      <c r="B1031" s="357" t="s">
        <v>822</v>
      </c>
      <c r="C1031" s="357" t="s">
        <v>1239</v>
      </c>
      <c r="D1031" s="357" t="s">
        <v>1750</v>
      </c>
      <c r="E1031" s="357" t="s">
        <v>879</v>
      </c>
      <c r="F1031" s="357">
        <v>4325223</v>
      </c>
      <c r="G1031" s="357" t="s">
        <v>1371</v>
      </c>
      <c r="H1031" s="357">
        <v>432522305</v>
      </c>
      <c r="I1031" s="357" t="s">
        <v>2835</v>
      </c>
      <c r="J1031" s="357">
        <v>12889270</v>
      </c>
      <c r="K1031" s="357">
        <v>100</v>
      </c>
      <c r="L1031" s="357" t="s">
        <v>1077</v>
      </c>
      <c r="M1031" s="357" t="s">
        <v>1078</v>
      </c>
      <c r="N1031" s="357" t="s">
        <v>5025</v>
      </c>
      <c r="O1031" s="358">
        <v>1</v>
      </c>
      <c r="P1031" s="357">
        <v>115</v>
      </c>
      <c r="Q1031" s="357">
        <v>33050.400000000001</v>
      </c>
      <c r="R1031" s="357">
        <v>24653.64</v>
      </c>
      <c r="S1031" s="357">
        <f t="shared" si="32"/>
        <v>8396.760000000002</v>
      </c>
      <c r="T1031" s="359">
        <f t="shared" si="33"/>
        <v>0.25405925495606713</v>
      </c>
      <c r="U1031" s="357"/>
    </row>
    <row r="1032" spans="1:21" x14ac:dyDescent="0.25">
      <c r="A1032" s="357" t="s">
        <v>483</v>
      </c>
      <c r="B1032" s="357" t="s">
        <v>822</v>
      </c>
      <c r="C1032" s="357" t="s">
        <v>1239</v>
      </c>
      <c r="D1032" s="357" t="s">
        <v>1750</v>
      </c>
      <c r="E1032" s="357" t="s">
        <v>1504</v>
      </c>
      <c r="F1032" s="357">
        <v>4325222</v>
      </c>
      <c r="G1032" s="357" t="s">
        <v>878</v>
      </c>
      <c r="H1032" s="357">
        <v>432522202</v>
      </c>
      <c r="I1032" s="357" t="s">
        <v>2819</v>
      </c>
      <c r="J1032" s="357">
        <v>12890228</v>
      </c>
      <c r="K1032" s="357">
        <v>100</v>
      </c>
      <c r="L1032" s="357" t="s">
        <v>1077</v>
      </c>
      <c r="M1032" s="357" t="s">
        <v>1078</v>
      </c>
      <c r="N1032" s="357" t="s">
        <v>5025</v>
      </c>
      <c r="O1032" s="358">
        <v>1</v>
      </c>
      <c r="P1032" s="357">
        <v>57</v>
      </c>
      <c r="Q1032" s="357">
        <v>33764.399999999994</v>
      </c>
      <c r="R1032" s="357">
        <v>20542.690000000002</v>
      </c>
      <c r="S1032" s="357">
        <f t="shared" si="32"/>
        <v>13221.709999999992</v>
      </c>
      <c r="T1032" s="359">
        <f t="shared" si="33"/>
        <v>0.39158729312530338</v>
      </c>
      <c r="U1032" s="357"/>
    </row>
    <row r="1033" spans="1:21" x14ac:dyDescent="0.25">
      <c r="A1033" s="357" t="s">
        <v>483</v>
      </c>
      <c r="B1033" s="357" t="s">
        <v>822</v>
      </c>
      <c r="C1033" s="357" t="s">
        <v>1234</v>
      </c>
      <c r="D1033" s="357" t="s">
        <v>1748</v>
      </c>
      <c r="E1033" s="357" t="s">
        <v>1494</v>
      </c>
      <c r="F1033" s="357">
        <v>4324325</v>
      </c>
      <c r="G1033" s="357" t="s">
        <v>1112</v>
      </c>
      <c r="H1033" s="357">
        <v>432432504</v>
      </c>
      <c r="I1033" s="357" t="s">
        <v>5166</v>
      </c>
      <c r="J1033" s="357">
        <v>6951268</v>
      </c>
      <c r="K1033" s="357">
        <v>100</v>
      </c>
      <c r="L1033" s="357" t="s">
        <v>1077</v>
      </c>
      <c r="M1033" s="357" t="s">
        <v>1078</v>
      </c>
      <c r="N1033" s="357" t="s">
        <v>5025</v>
      </c>
      <c r="O1033" s="358">
        <v>1</v>
      </c>
      <c r="P1033" s="357">
        <v>41</v>
      </c>
      <c r="Q1033" s="357">
        <v>24011.200000000001</v>
      </c>
      <c r="R1033" s="357">
        <v>12592.77</v>
      </c>
      <c r="S1033" s="357">
        <f t="shared" si="32"/>
        <v>11418.43</v>
      </c>
      <c r="T1033" s="359">
        <f t="shared" si="33"/>
        <v>0.47554599520223895</v>
      </c>
      <c r="U1033" s="357"/>
    </row>
    <row r="1034" spans="1:21" x14ac:dyDescent="0.25">
      <c r="A1034" s="357" t="s">
        <v>483</v>
      </c>
      <c r="B1034" s="357" t="s">
        <v>822</v>
      </c>
      <c r="C1034" s="357" t="s">
        <v>1239</v>
      </c>
      <c r="D1034" s="357" t="s">
        <v>1750</v>
      </c>
      <c r="E1034" s="357" t="s">
        <v>879</v>
      </c>
      <c r="F1034" s="357">
        <v>4325223</v>
      </c>
      <c r="G1034" s="357" t="s">
        <v>1316</v>
      </c>
      <c r="H1034" s="357">
        <v>432522301</v>
      </c>
      <c r="I1034" s="357" t="s">
        <v>2837</v>
      </c>
      <c r="J1034" s="357">
        <v>12890260</v>
      </c>
      <c r="K1034" s="357">
        <v>100</v>
      </c>
      <c r="L1034" s="357" t="s">
        <v>1077</v>
      </c>
      <c r="M1034" s="357" t="s">
        <v>1078</v>
      </c>
      <c r="N1034" s="357" t="s">
        <v>5025</v>
      </c>
      <c r="O1034" s="358">
        <v>1</v>
      </c>
      <c r="P1034" s="357">
        <v>79</v>
      </c>
      <c r="Q1034" s="357">
        <v>40011.199999999997</v>
      </c>
      <c r="R1034" s="357">
        <v>28421.33</v>
      </c>
      <c r="S1034" s="357">
        <f t="shared" si="32"/>
        <v>11589.869999999995</v>
      </c>
      <c r="T1034" s="359">
        <f t="shared" si="33"/>
        <v>0.28966564361978636</v>
      </c>
      <c r="U1034" s="357"/>
    </row>
    <row r="1035" spans="1:21" x14ac:dyDescent="0.25">
      <c r="A1035" s="357" t="s">
        <v>483</v>
      </c>
      <c r="B1035" s="357" t="s">
        <v>822</v>
      </c>
      <c r="C1035" s="357" t="s">
        <v>1239</v>
      </c>
      <c r="D1035" s="357" t="s">
        <v>1750</v>
      </c>
      <c r="E1035" s="357" t="s">
        <v>879</v>
      </c>
      <c r="F1035" s="357">
        <v>4325223</v>
      </c>
      <c r="G1035" s="357" t="s">
        <v>1316</v>
      </c>
      <c r="H1035" s="357">
        <v>432522301</v>
      </c>
      <c r="I1035" s="357" t="s">
        <v>2838</v>
      </c>
      <c r="J1035" s="357">
        <v>12890262</v>
      </c>
      <c r="K1035" s="357">
        <v>100</v>
      </c>
      <c r="L1035" s="357" t="s">
        <v>1077</v>
      </c>
      <c r="M1035" s="357" t="s">
        <v>1078</v>
      </c>
      <c r="N1035" s="357" t="s">
        <v>5025</v>
      </c>
      <c r="O1035" s="358">
        <v>1</v>
      </c>
      <c r="P1035" s="357">
        <v>103</v>
      </c>
      <c r="Q1035" s="357">
        <v>51268.800000000003</v>
      </c>
      <c r="R1035" s="357">
        <v>39998.520000000004</v>
      </c>
      <c r="S1035" s="357">
        <f t="shared" si="32"/>
        <v>11270.279999999999</v>
      </c>
      <c r="T1035" s="359">
        <f t="shared" si="33"/>
        <v>0.21982726336485345</v>
      </c>
      <c r="U1035" s="357"/>
    </row>
    <row r="1036" spans="1:21" x14ac:dyDescent="0.25">
      <c r="A1036" s="357" t="s">
        <v>483</v>
      </c>
      <c r="B1036" s="357" t="s">
        <v>822</v>
      </c>
      <c r="C1036" s="357" t="s">
        <v>1239</v>
      </c>
      <c r="D1036" s="357" t="s">
        <v>1750</v>
      </c>
      <c r="E1036" s="357" t="s">
        <v>879</v>
      </c>
      <c r="F1036" s="357">
        <v>4325223</v>
      </c>
      <c r="G1036" s="357" t="s">
        <v>1316</v>
      </c>
      <c r="H1036" s="357">
        <v>432522301</v>
      </c>
      <c r="I1036" s="357" t="s">
        <v>2839</v>
      </c>
      <c r="J1036" s="357">
        <v>12890264</v>
      </c>
      <c r="K1036" s="357">
        <v>100</v>
      </c>
      <c r="L1036" s="357" t="s">
        <v>1077</v>
      </c>
      <c r="M1036" s="357" t="s">
        <v>1078</v>
      </c>
      <c r="N1036" s="357" t="s">
        <v>5025</v>
      </c>
      <c r="O1036" s="358">
        <v>1</v>
      </c>
      <c r="P1036" s="357">
        <v>62</v>
      </c>
      <c r="Q1036" s="357">
        <v>35634.799999999996</v>
      </c>
      <c r="R1036" s="357">
        <v>21283.75</v>
      </c>
      <c r="S1036" s="357">
        <f t="shared" si="32"/>
        <v>14351.049999999996</v>
      </c>
      <c r="T1036" s="359">
        <f t="shared" si="33"/>
        <v>0.40272570633201243</v>
      </c>
      <c r="U1036" s="357"/>
    </row>
    <row r="1037" spans="1:21" x14ac:dyDescent="0.25">
      <c r="A1037" s="357" t="s">
        <v>483</v>
      </c>
      <c r="B1037" s="357" t="s">
        <v>822</v>
      </c>
      <c r="C1037" s="357" t="s">
        <v>1239</v>
      </c>
      <c r="D1037" s="357" t="s">
        <v>1750</v>
      </c>
      <c r="E1037" s="357" t="s">
        <v>879</v>
      </c>
      <c r="F1037" s="357">
        <v>4325223</v>
      </c>
      <c r="G1037" s="357" t="s">
        <v>1316</v>
      </c>
      <c r="H1037" s="357">
        <v>432522301</v>
      </c>
      <c r="I1037" s="357" t="s">
        <v>2840</v>
      </c>
      <c r="J1037" s="357">
        <v>12890270</v>
      </c>
      <c r="K1037" s="357">
        <v>100</v>
      </c>
      <c r="L1037" s="357" t="s">
        <v>1077</v>
      </c>
      <c r="M1037" s="357" t="s">
        <v>1078</v>
      </c>
      <c r="N1037" s="357" t="s">
        <v>5025</v>
      </c>
      <c r="O1037" s="358">
        <v>1</v>
      </c>
      <c r="P1037" s="357">
        <v>43</v>
      </c>
      <c r="Q1037" s="357">
        <v>15906.4</v>
      </c>
      <c r="R1037" s="357">
        <v>13993.210000000001</v>
      </c>
      <c r="S1037" s="357">
        <f t="shared" si="32"/>
        <v>1913.1899999999987</v>
      </c>
      <c r="T1037" s="359">
        <f t="shared" si="33"/>
        <v>0.12027800130764967</v>
      </c>
      <c r="U1037" s="357"/>
    </row>
    <row r="1038" spans="1:21" x14ac:dyDescent="0.25">
      <c r="A1038" s="357" t="s">
        <v>483</v>
      </c>
      <c r="B1038" s="357" t="s">
        <v>822</v>
      </c>
      <c r="C1038" s="357" t="s">
        <v>1239</v>
      </c>
      <c r="D1038" s="357" t="s">
        <v>1750</v>
      </c>
      <c r="E1038" s="357" t="s">
        <v>879</v>
      </c>
      <c r="F1038" s="357">
        <v>4325223</v>
      </c>
      <c r="G1038" s="357" t="s">
        <v>1316</v>
      </c>
      <c r="H1038" s="357">
        <v>432522301</v>
      </c>
      <c r="I1038" s="357" t="s">
        <v>2841</v>
      </c>
      <c r="J1038" s="357">
        <v>12890276</v>
      </c>
      <c r="K1038" s="357">
        <v>100</v>
      </c>
      <c r="L1038" s="357" t="s">
        <v>1077</v>
      </c>
      <c r="M1038" s="357" t="s">
        <v>1078</v>
      </c>
      <c r="N1038" s="357" t="s">
        <v>5025</v>
      </c>
      <c r="O1038" s="358">
        <v>1</v>
      </c>
      <c r="P1038" s="357">
        <v>96</v>
      </c>
      <c r="Q1038" s="357">
        <v>37682</v>
      </c>
      <c r="R1038" s="357">
        <v>21778.489999999998</v>
      </c>
      <c r="S1038" s="357">
        <f t="shared" si="32"/>
        <v>15903.510000000002</v>
      </c>
      <c r="T1038" s="359">
        <f t="shared" si="33"/>
        <v>0.42204527360543503</v>
      </c>
      <c r="U1038" s="357"/>
    </row>
    <row r="1039" spans="1:21" x14ac:dyDescent="0.25">
      <c r="A1039" s="357" t="s">
        <v>483</v>
      </c>
      <c r="B1039" s="357" t="s">
        <v>822</v>
      </c>
      <c r="C1039" s="357" t="s">
        <v>1239</v>
      </c>
      <c r="D1039" s="357" t="s">
        <v>1750</v>
      </c>
      <c r="E1039" s="357" t="s">
        <v>879</v>
      </c>
      <c r="F1039" s="357">
        <v>4325223</v>
      </c>
      <c r="G1039" s="357" t="s">
        <v>1316</v>
      </c>
      <c r="H1039" s="357">
        <v>432522301</v>
      </c>
      <c r="I1039" s="357" t="s">
        <v>2842</v>
      </c>
      <c r="J1039" s="357">
        <v>12890332</v>
      </c>
      <c r="K1039" s="357">
        <v>100</v>
      </c>
      <c r="L1039" s="357" t="s">
        <v>1077</v>
      </c>
      <c r="M1039" s="357" t="s">
        <v>1078</v>
      </c>
      <c r="N1039" s="357" t="s">
        <v>5025</v>
      </c>
      <c r="O1039" s="358">
        <v>1</v>
      </c>
      <c r="P1039" s="357">
        <v>96</v>
      </c>
      <c r="Q1039" s="357">
        <v>45671.64</v>
      </c>
      <c r="R1039" s="357">
        <v>29816.910000000003</v>
      </c>
      <c r="S1039" s="357">
        <f t="shared" si="32"/>
        <v>15854.729999999996</v>
      </c>
      <c r="T1039" s="359">
        <f t="shared" si="33"/>
        <v>0.34714606263317882</v>
      </c>
      <c r="U1039" s="357"/>
    </row>
    <row r="1040" spans="1:21" x14ac:dyDescent="0.25">
      <c r="A1040" s="357" t="s">
        <v>483</v>
      </c>
      <c r="B1040" s="357" t="s">
        <v>822</v>
      </c>
      <c r="C1040" s="357" t="s">
        <v>1239</v>
      </c>
      <c r="D1040" s="357" t="s">
        <v>1750</v>
      </c>
      <c r="E1040" s="357" t="s">
        <v>879</v>
      </c>
      <c r="F1040" s="357">
        <v>4325223</v>
      </c>
      <c r="G1040" s="357" t="s">
        <v>879</v>
      </c>
      <c r="H1040" s="357">
        <v>432522303</v>
      </c>
      <c r="I1040" s="357" t="s">
        <v>2843</v>
      </c>
      <c r="J1040" s="357">
        <v>12890368</v>
      </c>
      <c r="K1040" s="357">
        <v>100</v>
      </c>
      <c r="L1040" s="357" t="s">
        <v>1077</v>
      </c>
      <c r="M1040" s="357" t="s">
        <v>1078</v>
      </c>
      <c r="N1040" s="357" t="s">
        <v>5025</v>
      </c>
      <c r="O1040" s="358">
        <v>1</v>
      </c>
      <c r="P1040" s="357">
        <v>57</v>
      </c>
      <c r="Q1040" s="357">
        <v>48166.400000000001</v>
      </c>
      <c r="R1040" s="357">
        <v>42125.98</v>
      </c>
      <c r="S1040" s="357">
        <f t="shared" si="32"/>
        <v>6040.4199999999983</v>
      </c>
      <c r="T1040" s="359">
        <f t="shared" si="33"/>
        <v>0.12540733789529626</v>
      </c>
      <c r="U1040" s="357"/>
    </row>
    <row r="1041" spans="1:21" x14ac:dyDescent="0.25">
      <c r="A1041" s="357" t="s">
        <v>483</v>
      </c>
      <c r="B1041" s="357" t="s">
        <v>822</v>
      </c>
      <c r="C1041" s="357" t="s">
        <v>1239</v>
      </c>
      <c r="D1041" s="357" t="s">
        <v>1750</v>
      </c>
      <c r="E1041" s="357" t="s">
        <v>879</v>
      </c>
      <c r="F1041" s="357">
        <v>4325223</v>
      </c>
      <c r="G1041" s="357" t="s">
        <v>879</v>
      </c>
      <c r="H1041" s="357">
        <v>432522303</v>
      </c>
      <c r="I1041" s="357" t="s">
        <v>2844</v>
      </c>
      <c r="J1041" s="357">
        <v>12890378</v>
      </c>
      <c r="K1041" s="357">
        <v>100</v>
      </c>
      <c r="L1041" s="357" t="s">
        <v>1077</v>
      </c>
      <c r="M1041" s="357" t="s">
        <v>1078</v>
      </c>
      <c r="N1041" s="357" t="s">
        <v>5025</v>
      </c>
      <c r="O1041" s="358">
        <v>1</v>
      </c>
      <c r="P1041" s="357">
        <v>21</v>
      </c>
      <c r="Q1041" s="357">
        <v>11470.4</v>
      </c>
      <c r="R1041" s="357">
        <v>9648.6</v>
      </c>
      <c r="S1041" s="357">
        <f t="shared" si="32"/>
        <v>1821.7999999999993</v>
      </c>
      <c r="T1041" s="359">
        <f t="shared" si="33"/>
        <v>0.1588261961221927</v>
      </c>
      <c r="U1041" s="357"/>
    </row>
    <row r="1042" spans="1:21" x14ac:dyDescent="0.25">
      <c r="A1042" s="357" t="s">
        <v>483</v>
      </c>
      <c r="B1042" s="357" t="s">
        <v>822</v>
      </c>
      <c r="C1042" s="357" t="s">
        <v>1239</v>
      </c>
      <c r="D1042" s="357" t="s">
        <v>1750</v>
      </c>
      <c r="E1042" s="357" t="s">
        <v>879</v>
      </c>
      <c r="F1042" s="357">
        <v>4325223</v>
      </c>
      <c r="G1042" s="357" t="s">
        <v>879</v>
      </c>
      <c r="H1042" s="357">
        <v>432522303</v>
      </c>
      <c r="I1042" s="357" t="s">
        <v>2845</v>
      </c>
      <c r="J1042" s="357">
        <v>12890406</v>
      </c>
      <c r="K1042" s="357">
        <v>100</v>
      </c>
      <c r="L1042" s="357" t="s">
        <v>1077</v>
      </c>
      <c r="M1042" s="357" t="s">
        <v>1078</v>
      </c>
      <c r="N1042" s="357" t="s">
        <v>5025</v>
      </c>
      <c r="O1042" s="358">
        <v>1</v>
      </c>
      <c r="P1042" s="357">
        <v>96</v>
      </c>
      <c r="Q1042" s="357">
        <v>46047.199999999997</v>
      </c>
      <c r="R1042" s="357">
        <v>35747.89</v>
      </c>
      <c r="S1042" s="357">
        <f t="shared" si="32"/>
        <v>10299.309999999998</v>
      </c>
      <c r="T1042" s="359">
        <f t="shared" si="33"/>
        <v>0.22366854010667311</v>
      </c>
      <c r="U1042" s="357"/>
    </row>
    <row r="1043" spans="1:21" x14ac:dyDescent="0.25">
      <c r="A1043" s="357" t="s">
        <v>483</v>
      </c>
      <c r="B1043" s="357" t="s">
        <v>822</v>
      </c>
      <c r="C1043" s="357" t="s">
        <v>1239</v>
      </c>
      <c r="D1043" s="357" t="s">
        <v>1750</v>
      </c>
      <c r="E1043" s="357" t="s">
        <v>879</v>
      </c>
      <c r="F1043" s="357">
        <v>4325223</v>
      </c>
      <c r="G1043" s="357" t="s">
        <v>879</v>
      </c>
      <c r="H1043" s="357">
        <v>432522303</v>
      </c>
      <c r="I1043" s="357" t="s">
        <v>2846</v>
      </c>
      <c r="J1043" s="357">
        <v>12890440</v>
      </c>
      <c r="K1043" s="357">
        <v>100</v>
      </c>
      <c r="L1043" s="357" t="s">
        <v>1077</v>
      </c>
      <c r="M1043" s="357" t="s">
        <v>1078</v>
      </c>
      <c r="N1043" s="357" t="s">
        <v>5025</v>
      </c>
      <c r="O1043" s="358">
        <v>1</v>
      </c>
      <c r="P1043" s="357">
        <v>73</v>
      </c>
      <c r="Q1043" s="357">
        <v>58566</v>
      </c>
      <c r="R1043" s="357">
        <v>36822.550000000003</v>
      </c>
      <c r="S1043" s="357">
        <f t="shared" si="32"/>
        <v>21743.449999999997</v>
      </c>
      <c r="T1043" s="359">
        <f t="shared" si="33"/>
        <v>0.37126404398456436</v>
      </c>
      <c r="U1043" s="357"/>
    </row>
    <row r="1044" spans="1:21" x14ac:dyDescent="0.25">
      <c r="A1044" s="357" t="s">
        <v>483</v>
      </c>
      <c r="B1044" s="357" t="s">
        <v>822</v>
      </c>
      <c r="C1044" s="357" t="s">
        <v>1239</v>
      </c>
      <c r="D1044" s="357" t="s">
        <v>1750</v>
      </c>
      <c r="E1044" s="357" t="s">
        <v>879</v>
      </c>
      <c r="F1044" s="357">
        <v>4325223</v>
      </c>
      <c r="G1044" s="357" t="s">
        <v>879</v>
      </c>
      <c r="H1044" s="357">
        <v>432522303</v>
      </c>
      <c r="I1044" s="357" t="s">
        <v>2847</v>
      </c>
      <c r="J1044" s="357">
        <v>12890452</v>
      </c>
      <c r="K1044" s="357">
        <v>100</v>
      </c>
      <c r="L1044" s="357" t="s">
        <v>1077</v>
      </c>
      <c r="M1044" s="357" t="s">
        <v>1078</v>
      </c>
      <c r="N1044" s="357" t="s">
        <v>5025</v>
      </c>
      <c r="O1044" s="358">
        <v>1</v>
      </c>
      <c r="P1044" s="357">
        <v>101</v>
      </c>
      <c r="Q1044" s="357">
        <v>39621.599999999999</v>
      </c>
      <c r="R1044" s="357">
        <v>36927.31</v>
      </c>
      <c r="S1044" s="357">
        <f t="shared" si="32"/>
        <v>2694.2900000000009</v>
      </c>
      <c r="T1044" s="359">
        <f t="shared" si="33"/>
        <v>6.8000535061683548E-2</v>
      </c>
      <c r="U1044" s="357"/>
    </row>
    <row r="1045" spans="1:21" x14ac:dyDescent="0.25">
      <c r="A1045" s="357" t="s">
        <v>483</v>
      </c>
      <c r="B1045" s="357" t="s">
        <v>822</v>
      </c>
      <c r="C1045" s="357" t="s">
        <v>1239</v>
      </c>
      <c r="D1045" s="357" t="s">
        <v>1750</v>
      </c>
      <c r="E1045" s="357" t="s">
        <v>879</v>
      </c>
      <c r="F1045" s="357">
        <v>4325223</v>
      </c>
      <c r="G1045" s="357" t="s">
        <v>879</v>
      </c>
      <c r="H1045" s="357">
        <v>432522303</v>
      </c>
      <c r="I1045" s="357" t="s">
        <v>2848</v>
      </c>
      <c r="J1045" s="357">
        <v>12890488</v>
      </c>
      <c r="K1045" s="357">
        <v>100</v>
      </c>
      <c r="L1045" s="357" t="s">
        <v>1077</v>
      </c>
      <c r="M1045" s="357" t="s">
        <v>1078</v>
      </c>
      <c r="N1045" s="357" t="s">
        <v>5025</v>
      </c>
      <c r="O1045" s="358">
        <v>1</v>
      </c>
      <c r="P1045" s="357">
        <v>64</v>
      </c>
      <c r="Q1045" s="357">
        <v>37815.600000000006</v>
      </c>
      <c r="R1045" s="357">
        <v>31620.86</v>
      </c>
      <c r="S1045" s="357">
        <f t="shared" si="32"/>
        <v>6194.7400000000052</v>
      </c>
      <c r="T1045" s="359">
        <f t="shared" si="33"/>
        <v>0.16381440463723976</v>
      </c>
      <c r="U1045" s="357"/>
    </row>
    <row r="1046" spans="1:21" x14ac:dyDescent="0.25">
      <c r="A1046" s="357" t="s">
        <v>483</v>
      </c>
      <c r="B1046" s="357" t="s">
        <v>822</v>
      </c>
      <c r="C1046" s="357" t="s">
        <v>1239</v>
      </c>
      <c r="D1046" s="357" t="s">
        <v>1750</v>
      </c>
      <c r="E1046" s="357" t="s">
        <v>879</v>
      </c>
      <c r="F1046" s="357">
        <v>4325223</v>
      </c>
      <c r="G1046" s="357" t="s">
        <v>879</v>
      </c>
      <c r="H1046" s="357">
        <v>432522303</v>
      </c>
      <c r="I1046" s="357" t="s">
        <v>2849</v>
      </c>
      <c r="J1046" s="357">
        <v>12890502</v>
      </c>
      <c r="K1046" s="357">
        <v>100</v>
      </c>
      <c r="L1046" s="357" t="s">
        <v>1077</v>
      </c>
      <c r="M1046" s="357" t="s">
        <v>1078</v>
      </c>
      <c r="N1046" s="357" t="s">
        <v>5025</v>
      </c>
      <c r="O1046" s="358">
        <v>1</v>
      </c>
      <c r="P1046" s="357">
        <v>126</v>
      </c>
      <c r="Q1046" s="357">
        <v>46081.2</v>
      </c>
      <c r="R1046" s="357">
        <v>37770.410000000003</v>
      </c>
      <c r="S1046" s="357">
        <f t="shared" si="32"/>
        <v>8310.7899999999936</v>
      </c>
      <c r="T1046" s="359">
        <f t="shared" si="33"/>
        <v>0.180350989123547</v>
      </c>
      <c r="U1046" s="357"/>
    </row>
    <row r="1047" spans="1:21" x14ac:dyDescent="0.25">
      <c r="A1047" s="357" t="s">
        <v>483</v>
      </c>
      <c r="B1047" s="357" t="s">
        <v>822</v>
      </c>
      <c r="C1047" s="357" t="s">
        <v>1239</v>
      </c>
      <c r="D1047" s="357" t="s">
        <v>1750</v>
      </c>
      <c r="E1047" s="357" t="s">
        <v>879</v>
      </c>
      <c r="F1047" s="357">
        <v>4325223</v>
      </c>
      <c r="G1047" s="357" t="s">
        <v>879</v>
      </c>
      <c r="H1047" s="357">
        <v>432522303</v>
      </c>
      <c r="I1047" s="357" t="s">
        <v>2850</v>
      </c>
      <c r="J1047" s="357">
        <v>12890562</v>
      </c>
      <c r="K1047" s="357">
        <v>100</v>
      </c>
      <c r="L1047" s="357" t="s">
        <v>1077</v>
      </c>
      <c r="M1047" s="357" t="s">
        <v>1078</v>
      </c>
      <c r="N1047" s="357" t="s">
        <v>5025</v>
      </c>
      <c r="O1047" s="358">
        <v>1</v>
      </c>
      <c r="P1047" s="357">
        <v>116</v>
      </c>
      <c r="Q1047" s="357">
        <v>43750</v>
      </c>
      <c r="R1047" s="357">
        <v>36644.82</v>
      </c>
      <c r="S1047" s="357">
        <f t="shared" si="32"/>
        <v>7105.18</v>
      </c>
      <c r="T1047" s="359">
        <f t="shared" si="33"/>
        <v>0.1624041142857143</v>
      </c>
      <c r="U1047" s="357"/>
    </row>
    <row r="1048" spans="1:21" x14ac:dyDescent="0.25">
      <c r="A1048" s="357" t="s">
        <v>483</v>
      </c>
      <c r="B1048" s="357" t="s">
        <v>822</v>
      </c>
      <c r="C1048" s="357" t="s">
        <v>1239</v>
      </c>
      <c r="D1048" s="357" t="s">
        <v>1750</v>
      </c>
      <c r="E1048" s="357" t="s">
        <v>879</v>
      </c>
      <c r="F1048" s="357">
        <v>4325223</v>
      </c>
      <c r="G1048" s="357" t="s">
        <v>1317</v>
      </c>
      <c r="H1048" s="357">
        <v>432522306</v>
      </c>
      <c r="I1048" s="357" t="s">
        <v>2851</v>
      </c>
      <c r="J1048" s="357">
        <v>13035089</v>
      </c>
      <c r="K1048" s="357">
        <v>100</v>
      </c>
      <c r="L1048" s="357" t="s">
        <v>1077</v>
      </c>
      <c r="M1048" s="357" t="s">
        <v>1078</v>
      </c>
      <c r="N1048" s="357" t="s">
        <v>5025</v>
      </c>
      <c r="O1048" s="358">
        <v>1</v>
      </c>
      <c r="P1048" s="357">
        <v>81</v>
      </c>
      <c r="Q1048" s="357">
        <v>30555.999999999996</v>
      </c>
      <c r="R1048" s="357">
        <v>22506.28</v>
      </c>
      <c r="S1048" s="357">
        <f t="shared" si="32"/>
        <v>8049.7199999999975</v>
      </c>
      <c r="T1048" s="359">
        <f t="shared" si="33"/>
        <v>0.2634415499410917</v>
      </c>
      <c r="U1048" s="357"/>
    </row>
    <row r="1049" spans="1:21" x14ac:dyDescent="0.25">
      <c r="A1049" s="357" t="s">
        <v>483</v>
      </c>
      <c r="B1049" s="357" t="s">
        <v>822</v>
      </c>
      <c r="C1049" s="357" t="s">
        <v>1239</v>
      </c>
      <c r="D1049" s="357" t="s">
        <v>1750</v>
      </c>
      <c r="E1049" s="357" t="s">
        <v>879</v>
      </c>
      <c r="F1049" s="357">
        <v>4325223</v>
      </c>
      <c r="G1049" s="357" t="s">
        <v>1317</v>
      </c>
      <c r="H1049" s="357">
        <v>432522306</v>
      </c>
      <c r="I1049" s="357" t="s">
        <v>2852</v>
      </c>
      <c r="J1049" s="357">
        <v>13035101</v>
      </c>
      <c r="K1049" s="357">
        <v>100</v>
      </c>
      <c r="L1049" s="357" t="s">
        <v>1077</v>
      </c>
      <c r="M1049" s="357" t="s">
        <v>1078</v>
      </c>
      <c r="N1049" s="357" t="s">
        <v>5025</v>
      </c>
      <c r="O1049" s="358">
        <v>1</v>
      </c>
      <c r="P1049" s="357">
        <v>124</v>
      </c>
      <c r="Q1049" s="357">
        <v>55890.53</v>
      </c>
      <c r="R1049" s="357">
        <v>35022.17</v>
      </c>
      <c r="S1049" s="357">
        <f t="shared" si="32"/>
        <v>20868.36</v>
      </c>
      <c r="T1049" s="359">
        <f t="shared" si="33"/>
        <v>0.37337917532719767</v>
      </c>
      <c r="U1049" s="357"/>
    </row>
    <row r="1050" spans="1:21" x14ac:dyDescent="0.25">
      <c r="A1050" s="357" t="s">
        <v>483</v>
      </c>
      <c r="B1050" s="357" t="s">
        <v>822</v>
      </c>
      <c r="C1050" s="357" t="s">
        <v>1239</v>
      </c>
      <c r="D1050" s="357" t="s">
        <v>1750</v>
      </c>
      <c r="E1050" s="357" t="s">
        <v>879</v>
      </c>
      <c r="F1050" s="357">
        <v>4325223</v>
      </c>
      <c r="G1050" s="357" t="s">
        <v>1317</v>
      </c>
      <c r="H1050" s="357">
        <v>432522306</v>
      </c>
      <c r="I1050" s="357" t="s">
        <v>2853</v>
      </c>
      <c r="J1050" s="357">
        <v>13035149</v>
      </c>
      <c r="K1050" s="357">
        <v>100</v>
      </c>
      <c r="L1050" s="357" t="s">
        <v>1077</v>
      </c>
      <c r="M1050" s="357" t="s">
        <v>1078</v>
      </c>
      <c r="N1050" s="357" t="s">
        <v>5025</v>
      </c>
      <c r="O1050" s="358">
        <v>1</v>
      </c>
      <c r="P1050" s="357">
        <v>47</v>
      </c>
      <c r="Q1050" s="357">
        <v>12021.6</v>
      </c>
      <c r="R1050" s="357">
        <v>10288</v>
      </c>
      <c r="S1050" s="357">
        <f t="shared" ref="S1050:S1113" si="34">Q1050-R1050</f>
        <v>1733.6000000000004</v>
      </c>
      <c r="T1050" s="359">
        <f t="shared" ref="T1050:T1113" si="35">S1050/Q1050</f>
        <v>0.14420709389765093</v>
      </c>
      <c r="U1050" s="357"/>
    </row>
    <row r="1051" spans="1:21" x14ac:dyDescent="0.25">
      <c r="A1051" s="357" t="s">
        <v>483</v>
      </c>
      <c r="B1051" s="357" t="s">
        <v>822</v>
      </c>
      <c r="C1051" s="357" t="s">
        <v>1239</v>
      </c>
      <c r="D1051" s="357" t="s">
        <v>1750</v>
      </c>
      <c r="E1051" s="357" t="s">
        <v>879</v>
      </c>
      <c r="F1051" s="357">
        <v>4325223</v>
      </c>
      <c r="G1051" s="357" t="s">
        <v>1317</v>
      </c>
      <c r="H1051" s="357">
        <v>432522306</v>
      </c>
      <c r="I1051" s="357" t="s">
        <v>2854</v>
      </c>
      <c r="J1051" s="357">
        <v>13035187</v>
      </c>
      <c r="K1051" s="357">
        <v>100</v>
      </c>
      <c r="L1051" s="357" t="s">
        <v>1077</v>
      </c>
      <c r="M1051" s="357" t="s">
        <v>1078</v>
      </c>
      <c r="N1051" s="357" t="s">
        <v>5025</v>
      </c>
      <c r="O1051" s="358">
        <v>1</v>
      </c>
      <c r="P1051" s="357">
        <v>77</v>
      </c>
      <c r="Q1051" s="357">
        <v>28840</v>
      </c>
      <c r="R1051" s="357">
        <v>24926.22</v>
      </c>
      <c r="S1051" s="357">
        <f t="shared" si="34"/>
        <v>3913.7799999999988</v>
      </c>
      <c r="T1051" s="359">
        <f t="shared" si="35"/>
        <v>0.13570665742024962</v>
      </c>
      <c r="U1051" s="357"/>
    </row>
    <row r="1052" spans="1:21" x14ac:dyDescent="0.25">
      <c r="A1052" s="357" t="s">
        <v>483</v>
      </c>
      <c r="B1052" s="357" t="s">
        <v>822</v>
      </c>
      <c r="C1052" s="357" t="s">
        <v>1239</v>
      </c>
      <c r="D1052" s="357" t="s">
        <v>1750</v>
      </c>
      <c r="E1052" s="357" t="s">
        <v>879</v>
      </c>
      <c r="F1052" s="357">
        <v>4325223</v>
      </c>
      <c r="G1052" s="357" t="s">
        <v>1317</v>
      </c>
      <c r="H1052" s="357">
        <v>432522306</v>
      </c>
      <c r="I1052" s="357" t="s">
        <v>2855</v>
      </c>
      <c r="J1052" s="357">
        <v>13035241</v>
      </c>
      <c r="K1052" s="357">
        <v>100</v>
      </c>
      <c r="L1052" s="357" t="s">
        <v>5335</v>
      </c>
      <c r="M1052" s="357" t="s">
        <v>1078</v>
      </c>
      <c r="N1052" s="357" t="s">
        <v>5025</v>
      </c>
      <c r="O1052" s="358">
        <v>1</v>
      </c>
      <c r="P1052" s="357">
        <v>1</v>
      </c>
      <c r="Q1052" s="357">
        <v>24110.400000000001</v>
      </c>
      <c r="R1052" s="357">
        <v>14014.23</v>
      </c>
      <c r="S1052" s="357">
        <f t="shared" si="34"/>
        <v>10096.170000000002</v>
      </c>
      <c r="T1052" s="359">
        <f t="shared" si="35"/>
        <v>0.41874751144734229</v>
      </c>
      <c r="U1052" s="357"/>
    </row>
    <row r="1053" spans="1:21" x14ac:dyDescent="0.25">
      <c r="A1053" s="357" t="s">
        <v>483</v>
      </c>
      <c r="B1053" s="357" t="s">
        <v>822</v>
      </c>
      <c r="C1053" s="357" t="s">
        <v>1239</v>
      </c>
      <c r="D1053" s="357" t="s">
        <v>1750</v>
      </c>
      <c r="E1053" s="357" t="s">
        <v>879</v>
      </c>
      <c r="F1053" s="357">
        <v>4325223</v>
      </c>
      <c r="G1053" s="357" t="s">
        <v>1317</v>
      </c>
      <c r="H1053" s="357">
        <v>432522306</v>
      </c>
      <c r="I1053" s="357" t="s">
        <v>2856</v>
      </c>
      <c r="J1053" s="357">
        <v>13035261</v>
      </c>
      <c r="K1053" s="357">
        <v>100</v>
      </c>
      <c r="L1053" s="357" t="s">
        <v>1077</v>
      </c>
      <c r="M1053" s="357" t="s">
        <v>1078</v>
      </c>
      <c r="N1053" s="357" t="s">
        <v>5025</v>
      </c>
      <c r="O1053" s="358">
        <v>1</v>
      </c>
      <c r="P1053" s="357">
        <v>63</v>
      </c>
      <c r="Q1053" s="357">
        <v>16614</v>
      </c>
      <c r="R1053" s="357">
        <v>12780.09</v>
      </c>
      <c r="S1053" s="357">
        <f t="shared" si="34"/>
        <v>3833.91</v>
      </c>
      <c r="T1053" s="359">
        <f t="shared" si="35"/>
        <v>0.23076381365113757</v>
      </c>
      <c r="U1053" s="357"/>
    </row>
    <row r="1054" spans="1:21" x14ac:dyDescent="0.25">
      <c r="A1054" s="357" t="s">
        <v>483</v>
      </c>
      <c r="B1054" s="357" t="s">
        <v>822</v>
      </c>
      <c r="C1054" s="357" t="s">
        <v>1239</v>
      </c>
      <c r="D1054" s="357" t="s">
        <v>1750</v>
      </c>
      <c r="E1054" s="357" t="s">
        <v>1506</v>
      </c>
      <c r="F1054" s="357">
        <v>4325235</v>
      </c>
      <c r="G1054" s="357" t="s">
        <v>1367</v>
      </c>
      <c r="H1054" s="357">
        <v>432523503</v>
      </c>
      <c r="I1054" s="357" t="s">
        <v>2857</v>
      </c>
      <c r="J1054" s="357">
        <v>10190432</v>
      </c>
      <c r="K1054" s="357">
        <v>100</v>
      </c>
      <c r="L1054" s="357" t="s">
        <v>1077</v>
      </c>
      <c r="M1054" s="357" t="s">
        <v>1078</v>
      </c>
      <c r="N1054" s="357" t="s">
        <v>5025</v>
      </c>
      <c r="O1054" s="358">
        <v>1</v>
      </c>
      <c r="P1054" s="357">
        <v>137</v>
      </c>
      <c r="Q1054" s="357">
        <v>47917.200000000004</v>
      </c>
      <c r="R1054" s="357">
        <v>40433.21</v>
      </c>
      <c r="S1054" s="357">
        <f t="shared" si="34"/>
        <v>7483.9900000000052</v>
      </c>
      <c r="T1054" s="359">
        <f t="shared" si="35"/>
        <v>0.15618587897456454</v>
      </c>
      <c r="U1054" s="357"/>
    </row>
    <row r="1055" spans="1:21" x14ac:dyDescent="0.25">
      <c r="A1055" s="357" t="s">
        <v>483</v>
      </c>
      <c r="B1055" s="357" t="s">
        <v>822</v>
      </c>
      <c r="C1055" s="357" t="s">
        <v>1239</v>
      </c>
      <c r="D1055" s="357" t="s">
        <v>1750</v>
      </c>
      <c r="E1055" s="357" t="s">
        <v>1506</v>
      </c>
      <c r="F1055" s="357">
        <v>4325235</v>
      </c>
      <c r="G1055" s="357" t="s">
        <v>1367</v>
      </c>
      <c r="H1055" s="357">
        <v>432523503</v>
      </c>
      <c r="I1055" s="357" t="s">
        <v>2858</v>
      </c>
      <c r="J1055" s="357">
        <v>10190470</v>
      </c>
      <c r="K1055" s="357">
        <v>200</v>
      </c>
      <c r="L1055" s="357" t="s">
        <v>1077</v>
      </c>
      <c r="M1055" s="357" t="s">
        <v>1078</v>
      </c>
      <c r="N1055" s="357" t="s">
        <v>5025</v>
      </c>
      <c r="O1055" s="358">
        <v>1</v>
      </c>
      <c r="P1055" s="357">
        <v>132</v>
      </c>
      <c r="Q1055" s="357">
        <v>71706.400000000009</v>
      </c>
      <c r="R1055" s="357">
        <v>65269.96</v>
      </c>
      <c r="S1055" s="357">
        <f t="shared" si="34"/>
        <v>6436.4400000000096</v>
      </c>
      <c r="T1055" s="359">
        <f t="shared" si="35"/>
        <v>8.976102551515637E-2</v>
      </c>
      <c r="U1055" s="357"/>
    </row>
    <row r="1056" spans="1:21" x14ac:dyDescent="0.25">
      <c r="A1056" s="357" t="s">
        <v>483</v>
      </c>
      <c r="B1056" s="357" t="s">
        <v>822</v>
      </c>
      <c r="C1056" s="357" t="s">
        <v>1234</v>
      </c>
      <c r="D1056" s="357" t="s">
        <v>1748</v>
      </c>
      <c r="E1056" s="357" t="s">
        <v>1495</v>
      </c>
      <c r="F1056" s="357">
        <v>4324331</v>
      </c>
      <c r="G1056" s="357" t="s">
        <v>1236</v>
      </c>
      <c r="H1056" s="357">
        <v>432433101</v>
      </c>
      <c r="I1056" s="357" t="s">
        <v>5167</v>
      </c>
      <c r="J1056" s="357">
        <v>2489828</v>
      </c>
      <c r="K1056" s="357">
        <v>100</v>
      </c>
      <c r="L1056" s="357" t="s">
        <v>1077</v>
      </c>
      <c r="M1056" s="357" t="s">
        <v>1078</v>
      </c>
      <c r="N1056" s="357" t="s">
        <v>5025</v>
      </c>
      <c r="O1056" s="358">
        <v>1</v>
      </c>
      <c r="P1056" s="357">
        <v>38</v>
      </c>
      <c r="Q1056" s="357">
        <v>23545.199999999997</v>
      </c>
      <c r="R1056" s="357">
        <v>12929.15</v>
      </c>
      <c r="S1056" s="357">
        <f t="shared" si="34"/>
        <v>10616.049999999997</v>
      </c>
      <c r="T1056" s="359">
        <f t="shared" si="35"/>
        <v>0.45087958479860007</v>
      </c>
      <c r="U1056" s="357"/>
    </row>
    <row r="1057" spans="1:21" x14ac:dyDescent="0.25">
      <c r="A1057" s="357" t="s">
        <v>483</v>
      </c>
      <c r="B1057" s="357" t="s">
        <v>822</v>
      </c>
      <c r="C1057" s="357" t="s">
        <v>1239</v>
      </c>
      <c r="D1057" s="357" t="s">
        <v>1750</v>
      </c>
      <c r="E1057" s="357" t="s">
        <v>1506</v>
      </c>
      <c r="F1057" s="357">
        <v>4325235</v>
      </c>
      <c r="G1057" s="357" t="s">
        <v>1367</v>
      </c>
      <c r="H1057" s="357">
        <v>432523503</v>
      </c>
      <c r="I1057" s="357" t="s">
        <v>2859</v>
      </c>
      <c r="J1057" s="357">
        <v>10190522</v>
      </c>
      <c r="K1057" s="357">
        <v>100</v>
      </c>
      <c r="L1057" s="357" t="s">
        <v>1077</v>
      </c>
      <c r="M1057" s="357" t="s">
        <v>1078</v>
      </c>
      <c r="N1057" s="357" t="s">
        <v>5025</v>
      </c>
      <c r="O1057" s="358">
        <v>1</v>
      </c>
      <c r="P1057" s="357">
        <v>49</v>
      </c>
      <c r="Q1057" s="357">
        <v>35367.599999999999</v>
      </c>
      <c r="R1057" s="357">
        <v>24943.67</v>
      </c>
      <c r="S1057" s="357">
        <f t="shared" si="34"/>
        <v>10423.93</v>
      </c>
      <c r="T1057" s="359">
        <f t="shared" si="35"/>
        <v>0.29473105328040355</v>
      </c>
      <c r="U1057" s="357"/>
    </row>
    <row r="1058" spans="1:21" x14ac:dyDescent="0.25">
      <c r="A1058" s="357" t="s">
        <v>483</v>
      </c>
      <c r="B1058" s="357" t="s">
        <v>822</v>
      </c>
      <c r="C1058" s="357" t="s">
        <v>1239</v>
      </c>
      <c r="D1058" s="357" t="s">
        <v>1750</v>
      </c>
      <c r="E1058" s="357" t="s">
        <v>1506</v>
      </c>
      <c r="F1058" s="357">
        <v>4325235</v>
      </c>
      <c r="G1058" s="357" t="s">
        <v>1367</v>
      </c>
      <c r="H1058" s="357">
        <v>432523503</v>
      </c>
      <c r="I1058" s="357" t="s">
        <v>2860</v>
      </c>
      <c r="J1058" s="357">
        <v>10190540</v>
      </c>
      <c r="K1058" s="357">
        <v>100</v>
      </c>
      <c r="L1058" s="357" t="s">
        <v>1077</v>
      </c>
      <c r="M1058" s="357" t="s">
        <v>1078</v>
      </c>
      <c r="N1058" s="357" t="s">
        <v>5025</v>
      </c>
      <c r="O1058" s="358">
        <v>1</v>
      </c>
      <c r="P1058" s="357">
        <v>132</v>
      </c>
      <c r="Q1058" s="357">
        <v>52694.400000000001</v>
      </c>
      <c r="R1058" s="357">
        <v>39506.61</v>
      </c>
      <c r="S1058" s="357">
        <f t="shared" si="34"/>
        <v>13187.79</v>
      </c>
      <c r="T1058" s="359">
        <f t="shared" si="35"/>
        <v>0.2502692885771543</v>
      </c>
      <c r="U1058" s="357"/>
    </row>
    <row r="1059" spans="1:21" x14ac:dyDescent="0.25">
      <c r="A1059" s="357" t="s">
        <v>483</v>
      </c>
      <c r="B1059" s="357" t="s">
        <v>822</v>
      </c>
      <c r="C1059" s="357" t="s">
        <v>1239</v>
      </c>
      <c r="D1059" s="357" t="s">
        <v>1750</v>
      </c>
      <c r="E1059" s="357" t="s">
        <v>1506</v>
      </c>
      <c r="F1059" s="357">
        <v>4325235</v>
      </c>
      <c r="G1059" s="357" t="s">
        <v>1367</v>
      </c>
      <c r="H1059" s="357">
        <v>432523503</v>
      </c>
      <c r="I1059" s="357" t="s">
        <v>2861</v>
      </c>
      <c r="J1059" s="357">
        <v>10190548</v>
      </c>
      <c r="K1059" s="357">
        <v>100</v>
      </c>
      <c r="L1059" s="357" t="s">
        <v>1077</v>
      </c>
      <c r="M1059" s="357" t="s">
        <v>1078</v>
      </c>
      <c r="N1059" s="357" t="s">
        <v>5025</v>
      </c>
      <c r="O1059" s="358">
        <v>1</v>
      </c>
      <c r="P1059" s="357">
        <v>64</v>
      </c>
      <c r="Q1059" s="357">
        <v>32049.599999999999</v>
      </c>
      <c r="R1059" s="357">
        <v>22406.940000000002</v>
      </c>
      <c r="S1059" s="357">
        <f t="shared" si="34"/>
        <v>9642.6599999999962</v>
      </c>
      <c r="T1059" s="359">
        <f t="shared" si="35"/>
        <v>0.30086678148869245</v>
      </c>
      <c r="U1059" s="357"/>
    </row>
    <row r="1060" spans="1:21" x14ac:dyDescent="0.25">
      <c r="A1060" s="357" t="s">
        <v>483</v>
      </c>
      <c r="B1060" s="357" t="s">
        <v>822</v>
      </c>
      <c r="C1060" s="357" t="s">
        <v>1239</v>
      </c>
      <c r="D1060" s="357" t="s">
        <v>1750</v>
      </c>
      <c r="E1060" s="357" t="s">
        <v>1506</v>
      </c>
      <c r="F1060" s="357">
        <v>4325235</v>
      </c>
      <c r="G1060" s="357" t="s">
        <v>1367</v>
      </c>
      <c r="H1060" s="357">
        <v>432523503</v>
      </c>
      <c r="I1060" s="357" t="s">
        <v>2862</v>
      </c>
      <c r="J1060" s="357">
        <v>10190554</v>
      </c>
      <c r="K1060" s="357">
        <v>100</v>
      </c>
      <c r="L1060" s="357" t="s">
        <v>1077</v>
      </c>
      <c r="M1060" s="357" t="s">
        <v>1078</v>
      </c>
      <c r="N1060" s="357" t="s">
        <v>5025</v>
      </c>
      <c r="O1060" s="358">
        <v>1</v>
      </c>
      <c r="P1060" s="357">
        <v>87</v>
      </c>
      <c r="Q1060" s="357">
        <v>30138.799999999999</v>
      </c>
      <c r="R1060" s="357">
        <v>22981.22</v>
      </c>
      <c r="S1060" s="357">
        <f t="shared" si="34"/>
        <v>7157.5799999999981</v>
      </c>
      <c r="T1060" s="359">
        <f t="shared" si="35"/>
        <v>0.2374872257687764</v>
      </c>
      <c r="U1060" s="357"/>
    </row>
    <row r="1061" spans="1:21" x14ac:dyDescent="0.25">
      <c r="A1061" s="357" t="s">
        <v>483</v>
      </c>
      <c r="B1061" s="357" t="s">
        <v>822</v>
      </c>
      <c r="C1061" s="357" t="s">
        <v>1239</v>
      </c>
      <c r="D1061" s="357" t="s">
        <v>1750</v>
      </c>
      <c r="E1061" s="357" t="s">
        <v>1506</v>
      </c>
      <c r="F1061" s="357">
        <v>4325235</v>
      </c>
      <c r="G1061" s="357" t="s">
        <v>1367</v>
      </c>
      <c r="H1061" s="357">
        <v>432523503</v>
      </c>
      <c r="I1061" s="357" t="s">
        <v>2863</v>
      </c>
      <c r="J1061" s="357">
        <v>10190612</v>
      </c>
      <c r="K1061" s="357">
        <v>100</v>
      </c>
      <c r="L1061" s="357" t="s">
        <v>1077</v>
      </c>
      <c r="M1061" s="357" t="s">
        <v>1078</v>
      </c>
      <c r="N1061" s="357" t="s">
        <v>5025</v>
      </c>
      <c r="O1061" s="358">
        <v>1</v>
      </c>
      <c r="P1061" s="357">
        <v>41</v>
      </c>
      <c r="Q1061" s="357">
        <v>19506</v>
      </c>
      <c r="R1061" s="357">
        <v>14656.259999999998</v>
      </c>
      <c r="S1061" s="357">
        <f t="shared" si="34"/>
        <v>4849.7400000000016</v>
      </c>
      <c r="T1061" s="359">
        <f t="shared" si="35"/>
        <v>0.24862811442633045</v>
      </c>
      <c r="U1061" s="357"/>
    </row>
    <row r="1062" spans="1:21" x14ac:dyDescent="0.25">
      <c r="A1062" s="357" t="s">
        <v>483</v>
      </c>
      <c r="B1062" s="357" t="s">
        <v>822</v>
      </c>
      <c r="C1062" s="357" t="s">
        <v>1239</v>
      </c>
      <c r="D1062" s="357" t="s">
        <v>1750</v>
      </c>
      <c r="E1062" s="357" t="s">
        <v>1506</v>
      </c>
      <c r="F1062" s="357">
        <v>4325235</v>
      </c>
      <c r="G1062" s="357" t="s">
        <v>1367</v>
      </c>
      <c r="H1062" s="357">
        <v>432523503</v>
      </c>
      <c r="I1062" s="357" t="s">
        <v>2864</v>
      </c>
      <c r="J1062" s="357">
        <v>10190620</v>
      </c>
      <c r="K1062" s="357">
        <v>100</v>
      </c>
      <c r="L1062" s="357" t="s">
        <v>1077</v>
      </c>
      <c r="M1062" s="357" t="s">
        <v>1078</v>
      </c>
      <c r="N1062" s="357" t="s">
        <v>5025</v>
      </c>
      <c r="O1062" s="358">
        <v>1</v>
      </c>
      <c r="P1062" s="357">
        <v>44</v>
      </c>
      <c r="Q1062" s="357">
        <v>46648</v>
      </c>
      <c r="R1062" s="357">
        <v>25709.690000000002</v>
      </c>
      <c r="S1062" s="357">
        <f t="shared" si="34"/>
        <v>20938.309999999998</v>
      </c>
      <c r="T1062" s="359">
        <f t="shared" si="35"/>
        <v>0.44885761447436112</v>
      </c>
      <c r="U1062" s="357"/>
    </row>
    <row r="1063" spans="1:21" x14ac:dyDescent="0.25">
      <c r="A1063" s="357" t="s">
        <v>483</v>
      </c>
      <c r="B1063" s="357" t="s">
        <v>822</v>
      </c>
      <c r="C1063" s="357" t="s">
        <v>1239</v>
      </c>
      <c r="D1063" s="357" t="s">
        <v>1750</v>
      </c>
      <c r="E1063" s="357" t="s">
        <v>1506</v>
      </c>
      <c r="F1063" s="357">
        <v>4325235</v>
      </c>
      <c r="G1063" s="357" t="s">
        <v>1367</v>
      </c>
      <c r="H1063" s="357">
        <v>432523503</v>
      </c>
      <c r="I1063" s="357" t="s">
        <v>2865</v>
      </c>
      <c r="J1063" s="357">
        <v>10190622</v>
      </c>
      <c r="K1063" s="357">
        <v>100</v>
      </c>
      <c r="L1063" s="357" t="s">
        <v>1077</v>
      </c>
      <c r="M1063" s="357" t="s">
        <v>1078</v>
      </c>
      <c r="N1063" s="357" t="s">
        <v>5025</v>
      </c>
      <c r="O1063" s="358">
        <v>1</v>
      </c>
      <c r="P1063" s="357">
        <v>23</v>
      </c>
      <c r="Q1063" s="357">
        <v>7394.0000000000009</v>
      </c>
      <c r="R1063" s="357">
        <v>6483.46</v>
      </c>
      <c r="S1063" s="357">
        <f t="shared" si="34"/>
        <v>910.54000000000087</v>
      </c>
      <c r="T1063" s="359">
        <f t="shared" si="35"/>
        <v>0.12314579388693546</v>
      </c>
      <c r="U1063" s="357"/>
    </row>
    <row r="1064" spans="1:21" x14ac:dyDescent="0.25">
      <c r="A1064" s="357" t="s">
        <v>483</v>
      </c>
      <c r="B1064" s="357" t="s">
        <v>822</v>
      </c>
      <c r="C1064" s="357" t="s">
        <v>1239</v>
      </c>
      <c r="D1064" s="357" t="s">
        <v>1750</v>
      </c>
      <c r="E1064" s="357" t="s">
        <v>1506</v>
      </c>
      <c r="F1064" s="357">
        <v>4325235</v>
      </c>
      <c r="G1064" s="357" t="s">
        <v>1367</v>
      </c>
      <c r="H1064" s="357">
        <v>432523503</v>
      </c>
      <c r="I1064" s="357" t="s">
        <v>2866</v>
      </c>
      <c r="J1064" s="357">
        <v>10190644</v>
      </c>
      <c r="K1064" s="357">
        <v>100</v>
      </c>
      <c r="L1064" s="357" t="s">
        <v>1077</v>
      </c>
      <c r="M1064" s="357" t="s">
        <v>1078</v>
      </c>
      <c r="N1064" s="357" t="s">
        <v>5025</v>
      </c>
      <c r="O1064" s="358">
        <v>1</v>
      </c>
      <c r="P1064" s="357">
        <v>50</v>
      </c>
      <c r="Q1064" s="357">
        <v>18904.800000000003</v>
      </c>
      <c r="R1064" s="357">
        <v>17268.7</v>
      </c>
      <c r="S1064" s="357">
        <f t="shared" si="34"/>
        <v>1636.1000000000022</v>
      </c>
      <c r="T1064" s="359">
        <f t="shared" si="35"/>
        <v>8.6544158097414517E-2</v>
      </c>
      <c r="U1064" s="357"/>
    </row>
    <row r="1065" spans="1:21" x14ac:dyDescent="0.25">
      <c r="A1065" s="357" t="s">
        <v>483</v>
      </c>
      <c r="B1065" s="357" t="s">
        <v>822</v>
      </c>
      <c r="C1065" s="357" t="s">
        <v>1239</v>
      </c>
      <c r="D1065" s="357" t="s">
        <v>1750</v>
      </c>
      <c r="E1065" s="357" t="s">
        <v>1506</v>
      </c>
      <c r="F1065" s="357">
        <v>4325235</v>
      </c>
      <c r="G1065" s="357" t="s">
        <v>1367</v>
      </c>
      <c r="H1065" s="357">
        <v>432523503</v>
      </c>
      <c r="I1065" s="357" t="s">
        <v>2867</v>
      </c>
      <c r="J1065" s="357">
        <v>10190656</v>
      </c>
      <c r="K1065" s="357">
        <v>100</v>
      </c>
      <c r="L1065" s="357" t="s">
        <v>1077</v>
      </c>
      <c r="M1065" s="357" t="s">
        <v>1078</v>
      </c>
      <c r="N1065" s="357" t="s">
        <v>5025</v>
      </c>
      <c r="O1065" s="358">
        <v>1</v>
      </c>
      <c r="P1065" s="357">
        <v>23</v>
      </c>
      <c r="Q1065" s="357">
        <v>15057.599999999999</v>
      </c>
      <c r="R1065" s="357">
        <v>9174.85</v>
      </c>
      <c r="S1065" s="357">
        <f t="shared" si="34"/>
        <v>5882.7499999999982</v>
      </c>
      <c r="T1065" s="359">
        <f t="shared" si="35"/>
        <v>0.39068311019020285</v>
      </c>
      <c r="U1065" s="357"/>
    </row>
    <row r="1066" spans="1:21" x14ac:dyDescent="0.25">
      <c r="A1066" s="357" t="s">
        <v>483</v>
      </c>
      <c r="B1066" s="357" t="s">
        <v>822</v>
      </c>
      <c r="C1066" s="357" t="s">
        <v>1239</v>
      </c>
      <c r="D1066" s="357" t="s">
        <v>1750</v>
      </c>
      <c r="E1066" s="357" t="s">
        <v>1506</v>
      </c>
      <c r="F1066" s="357">
        <v>4325235</v>
      </c>
      <c r="G1066" s="357" t="s">
        <v>1367</v>
      </c>
      <c r="H1066" s="357">
        <v>432523503</v>
      </c>
      <c r="I1066" s="357" t="s">
        <v>2868</v>
      </c>
      <c r="J1066" s="357">
        <v>10190660</v>
      </c>
      <c r="K1066" s="357">
        <v>100</v>
      </c>
      <c r="L1066" s="357" t="s">
        <v>1077</v>
      </c>
      <c r="M1066" s="357" t="s">
        <v>1078</v>
      </c>
      <c r="N1066" s="357" t="s">
        <v>5025</v>
      </c>
      <c r="O1066" s="358">
        <v>1</v>
      </c>
      <c r="P1066" s="357">
        <v>97</v>
      </c>
      <c r="Q1066" s="357">
        <v>46014.400000000001</v>
      </c>
      <c r="R1066" s="357">
        <v>33248.089999999997</v>
      </c>
      <c r="S1066" s="357">
        <f t="shared" si="34"/>
        <v>12766.310000000005</v>
      </c>
      <c r="T1066" s="359">
        <f t="shared" si="35"/>
        <v>0.27744162696894897</v>
      </c>
      <c r="U1066" s="357"/>
    </row>
    <row r="1067" spans="1:21" x14ac:dyDescent="0.25">
      <c r="A1067" s="357" t="s">
        <v>483</v>
      </c>
      <c r="B1067" s="357" t="s">
        <v>822</v>
      </c>
      <c r="C1067" s="357" t="s">
        <v>1239</v>
      </c>
      <c r="D1067" s="357" t="s">
        <v>1750</v>
      </c>
      <c r="E1067" s="357" t="s">
        <v>1506</v>
      </c>
      <c r="F1067" s="357">
        <v>4325235</v>
      </c>
      <c r="G1067" s="357" t="s">
        <v>1367</v>
      </c>
      <c r="H1067" s="357">
        <v>432523503</v>
      </c>
      <c r="I1067" s="357" t="s">
        <v>2869</v>
      </c>
      <c r="J1067" s="357">
        <v>10190668</v>
      </c>
      <c r="K1067" s="357">
        <v>100</v>
      </c>
      <c r="L1067" s="357" t="s">
        <v>1077</v>
      </c>
      <c r="M1067" s="357" t="s">
        <v>1078</v>
      </c>
      <c r="N1067" s="357" t="s">
        <v>5025</v>
      </c>
      <c r="O1067" s="358">
        <v>1</v>
      </c>
      <c r="P1067" s="357">
        <v>7</v>
      </c>
      <c r="Q1067" s="357">
        <v>5281.6</v>
      </c>
      <c r="R1067" s="357">
        <v>3548.56</v>
      </c>
      <c r="S1067" s="357">
        <f t="shared" si="34"/>
        <v>1733.0400000000004</v>
      </c>
      <c r="T1067" s="359">
        <f t="shared" si="35"/>
        <v>0.32812784004847023</v>
      </c>
      <c r="U1067" s="357"/>
    </row>
    <row r="1068" spans="1:21" x14ac:dyDescent="0.25">
      <c r="A1068" s="357" t="s">
        <v>483</v>
      </c>
      <c r="B1068" s="357" t="s">
        <v>822</v>
      </c>
      <c r="C1068" s="357" t="s">
        <v>1239</v>
      </c>
      <c r="D1068" s="357" t="s">
        <v>1750</v>
      </c>
      <c r="E1068" s="357" t="s">
        <v>1506</v>
      </c>
      <c r="F1068" s="357">
        <v>4325235</v>
      </c>
      <c r="G1068" s="357" t="s">
        <v>1367</v>
      </c>
      <c r="H1068" s="357">
        <v>432523503</v>
      </c>
      <c r="I1068" s="357" t="s">
        <v>2870</v>
      </c>
      <c r="J1068" s="357">
        <v>10190670</v>
      </c>
      <c r="K1068" s="357">
        <v>100</v>
      </c>
      <c r="L1068" s="357" t="s">
        <v>1077</v>
      </c>
      <c r="M1068" s="357" t="s">
        <v>1078</v>
      </c>
      <c r="N1068" s="357" t="s">
        <v>5025</v>
      </c>
      <c r="O1068" s="358">
        <v>1</v>
      </c>
      <c r="P1068" s="357">
        <v>48</v>
      </c>
      <c r="Q1068" s="357">
        <v>18834</v>
      </c>
      <c r="R1068" s="357">
        <v>12433.79</v>
      </c>
      <c r="S1068" s="357">
        <f t="shared" si="34"/>
        <v>6400.2099999999991</v>
      </c>
      <c r="T1068" s="359">
        <f t="shared" si="35"/>
        <v>0.33982213019008173</v>
      </c>
      <c r="U1068" s="357"/>
    </row>
    <row r="1069" spans="1:21" x14ac:dyDescent="0.25">
      <c r="A1069" s="357" t="s">
        <v>483</v>
      </c>
      <c r="B1069" s="357" t="s">
        <v>822</v>
      </c>
      <c r="C1069" s="357" t="s">
        <v>1239</v>
      </c>
      <c r="D1069" s="357" t="s">
        <v>1750</v>
      </c>
      <c r="E1069" s="357" t="s">
        <v>1506</v>
      </c>
      <c r="F1069" s="357">
        <v>4325235</v>
      </c>
      <c r="G1069" s="357" t="s">
        <v>1367</v>
      </c>
      <c r="H1069" s="357">
        <v>432523503</v>
      </c>
      <c r="I1069" s="357" t="s">
        <v>2871</v>
      </c>
      <c r="J1069" s="357">
        <v>10190692</v>
      </c>
      <c r="K1069" s="357">
        <v>100</v>
      </c>
      <c r="L1069" s="357" t="s">
        <v>1077</v>
      </c>
      <c r="M1069" s="357" t="s">
        <v>1078</v>
      </c>
      <c r="N1069" s="357" t="s">
        <v>5025</v>
      </c>
      <c r="O1069" s="358">
        <v>1</v>
      </c>
      <c r="P1069" s="357">
        <v>68</v>
      </c>
      <c r="Q1069" s="357">
        <v>24898.799999999999</v>
      </c>
      <c r="R1069" s="357">
        <v>22895.160000000003</v>
      </c>
      <c r="S1069" s="357">
        <f t="shared" si="34"/>
        <v>2003.6399999999958</v>
      </c>
      <c r="T1069" s="359">
        <f t="shared" si="35"/>
        <v>8.0471348016771721E-2</v>
      </c>
      <c r="U1069" s="357"/>
    </row>
    <row r="1070" spans="1:21" x14ac:dyDescent="0.25">
      <c r="A1070" s="357" t="s">
        <v>483</v>
      </c>
      <c r="B1070" s="357" t="s">
        <v>822</v>
      </c>
      <c r="C1070" s="357" t="s">
        <v>1239</v>
      </c>
      <c r="D1070" s="357" t="s">
        <v>1750</v>
      </c>
      <c r="E1070" s="357" t="s">
        <v>1506</v>
      </c>
      <c r="F1070" s="357">
        <v>4325235</v>
      </c>
      <c r="G1070" s="357" t="s">
        <v>880</v>
      </c>
      <c r="H1070" s="357">
        <v>432523502</v>
      </c>
      <c r="I1070" s="357" t="s">
        <v>880</v>
      </c>
      <c r="J1070" s="357">
        <v>12085677</v>
      </c>
      <c r="K1070" s="357">
        <v>50</v>
      </c>
      <c r="L1070" s="357" t="s">
        <v>1077</v>
      </c>
      <c r="M1070" s="357" t="s">
        <v>1078</v>
      </c>
      <c r="N1070" s="357" t="s">
        <v>5025</v>
      </c>
      <c r="O1070" s="358">
        <v>1</v>
      </c>
      <c r="P1070" s="357">
        <v>29</v>
      </c>
      <c r="Q1070" s="357">
        <v>15166.400000000001</v>
      </c>
      <c r="R1070" s="357">
        <v>8833.16</v>
      </c>
      <c r="S1070" s="357">
        <f t="shared" si="34"/>
        <v>6333.2400000000016</v>
      </c>
      <c r="T1070" s="359">
        <f t="shared" si="35"/>
        <v>0.41758360586559773</v>
      </c>
      <c r="U1070" s="357"/>
    </row>
    <row r="1071" spans="1:21" x14ac:dyDescent="0.25">
      <c r="A1071" s="357" t="s">
        <v>483</v>
      </c>
      <c r="B1071" s="357" t="s">
        <v>822</v>
      </c>
      <c r="C1071" s="357" t="s">
        <v>1239</v>
      </c>
      <c r="D1071" s="357" t="s">
        <v>1750</v>
      </c>
      <c r="E1071" s="357" t="s">
        <v>1506</v>
      </c>
      <c r="F1071" s="357">
        <v>4325235</v>
      </c>
      <c r="G1071" s="357" t="s">
        <v>880</v>
      </c>
      <c r="H1071" s="357">
        <v>432523502</v>
      </c>
      <c r="I1071" s="357" t="s">
        <v>2872</v>
      </c>
      <c r="J1071" s="357">
        <v>12085689</v>
      </c>
      <c r="K1071" s="357">
        <v>63</v>
      </c>
      <c r="L1071" s="357" t="s">
        <v>1077</v>
      </c>
      <c r="M1071" s="357" t="s">
        <v>1078</v>
      </c>
      <c r="N1071" s="357" t="s">
        <v>5025</v>
      </c>
      <c r="O1071" s="358">
        <v>1</v>
      </c>
      <c r="P1071" s="357">
        <v>25</v>
      </c>
      <c r="Q1071" s="357">
        <v>17224.400000000001</v>
      </c>
      <c r="R1071" s="357">
        <v>9858.35</v>
      </c>
      <c r="S1071" s="357">
        <f t="shared" si="34"/>
        <v>7366.0500000000011</v>
      </c>
      <c r="T1071" s="359">
        <f t="shared" si="35"/>
        <v>0.42765205174055415</v>
      </c>
      <c r="U1071" s="357"/>
    </row>
    <row r="1072" spans="1:21" x14ac:dyDescent="0.25">
      <c r="A1072" s="357" t="s">
        <v>483</v>
      </c>
      <c r="B1072" s="357" t="s">
        <v>822</v>
      </c>
      <c r="C1072" s="357" t="s">
        <v>1239</v>
      </c>
      <c r="D1072" s="357" t="s">
        <v>1750</v>
      </c>
      <c r="E1072" s="357" t="s">
        <v>1506</v>
      </c>
      <c r="F1072" s="357">
        <v>4325235</v>
      </c>
      <c r="G1072" s="357" t="s">
        <v>880</v>
      </c>
      <c r="H1072" s="357">
        <v>432523502</v>
      </c>
      <c r="I1072" s="357" t="s">
        <v>2873</v>
      </c>
      <c r="J1072" s="357">
        <v>12085691</v>
      </c>
      <c r="K1072" s="357">
        <v>100</v>
      </c>
      <c r="L1072" s="357" t="s">
        <v>1077</v>
      </c>
      <c r="M1072" s="357" t="s">
        <v>1078</v>
      </c>
      <c r="N1072" s="357" t="s">
        <v>5025</v>
      </c>
      <c r="O1072" s="358">
        <v>1</v>
      </c>
      <c r="P1072" s="357">
        <v>108</v>
      </c>
      <c r="Q1072" s="357">
        <v>31816</v>
      </c>
      <c r="R1072" s="357">
        <v>29842.59</v>
      </c>
      <c r="S1072" s="357">
        <f t="shared" si="34"/>
        <v>1973.4099999999999</v>
      </c>
      <c r="T1072" s="359">
        <f t="shared" si="35"/>
        <v>6.2025710334422925E-2</v>
      </c>
      <c r="U1072" s="357"/>
    </row>
    <row r="1073" spans="1:21" x14ac:dyDescent="0.25">
      <c r="A1073" s="357" t="s">
        <v>483</v>
      </c>
      <c r="B1073" s="357" t="s">
        <v>822</v>
      </c>
      <c r="C1073" s="357" t="s">
        <v>1239</v>
      </c>
      <c r="D1073" s="357" t="s">
        <v>1750</v>
      </c>
      <c r="E1073" s="357" t="s">
        <v>1506</v>
      </c>
      <c r="F1073" s="357">
        <v>4325235</v>
      </c>
      <c r="G1073" s="357" t="s">
        <v>880</v>
      </c>
      <c r="H1073" s="357">
        <v>432523502</v>
      </c>
      <c r="I1073" s="357" t="s">
        <v>880</v>
      </c>
      <c r="J1073" s="357">
        <v>12085699</v>
      </c>
      <c r="K1073" s="357">
        <v>63</v>
      </c>
      <c r="L1073" s="357" t="s">
        <v>1077</v>
      </c>
      <c r="M1073" s="357" t="s">
        <v>1078</v>
      </c>
      <c r="N1073" s="357" t="s">
        <v>5025</v>
      </c>
      <c r="O1073" s="358">
        <v>1</v>
      </c>
      <c r="P1073" s="357">
        <v>65</v>
      </c>
      <c r="Q1073" s="357">
        <v>19575.599999999999</v>
      </c>
      <c r="R1073" s="357">
        <v>16469.55</v>
      </c>
      <c r="S1073" s="357">
        <f t="shared" si="34"/>
        <v>3106.0499999999993</v>
      </c>
      <c r="T1073" s="359">
        <f t="shared" si="35"/>
        <v>0.15866946607000548</v>
      </c>
      <c r="U1073" s="357"/>
    </row>
    <row r="1074" spans="1:21" x14ac:dyDescent="0.25">
      <c r="A1074" s="357" t="s">
        <v>483</v>
      </c>
      <c r="B1074" s="357" t="s">
        <v>822</v>
      </c>
      <c r="C1074" s="357" t="s">
        <v>1239</v>
      </c>
      <c r="D1074" s="357" t="s">
        <v>1750</v>
      </c>
      <c r="E1074" s="357" t="s">
        <v>1506</v>
      </c>
      <c r="F1074" s="357">
        <v>4325235</v>
      </c>
      <c r="G1074" s="357" t="s">
        <v>880</v>
      </c>
      <c r="H1074" s="357">
        <v>432523502</v>
      </c>
      <c r="I1074" s="357" t="s">
        <v>880</v>
      </c>
      <c r="J1074" s="357">
        <v>12085707</v>
      </c>
      <c r="K1074" s="357">
        <v>100</v>
      </c>
      <c r="L1074" s="357" t="s">
        <v>1077</v>
      </c>
      <c r="M1074" s="357" t="s">
        <v>1078</v>
      </c>
      <c r="N1074" s="357" t="s">
        <v>5025</v>
      </c>
      <c r="O1074" s="358">
        <v>1</v>
      </c>
      <c r="P1074" s="357">
        <v>49</v>
      </c>
      <c r="Q1074" s="357">
        <v>13566.400000000001</v>
      </c>
      <c r="R1074" s="357">
        <v>10387.15</v>
      </c>
      <c r="S1074" s="357">
        <f t="shared" si="34"/>
        <v>3179.2500000000018</v>
      </c>
      <c r="T1074" s="359">
        <f t="shared" si="35"/>
        <v>0.23434735817903066</v>
      </c>
      <c r="U1074" s="357"/>
    </row>
    <row r="1075" spans="1:21" x14ac:dyDescent="0.25">
      <c r="A1075" s="357" t="s">
        <v>483</v>
      </c>
      <c r="B1075" s="357" t="s">
        <v>822</v>
      </c>
      <c r="C1075" s="357" t="s">
        <v>1239</v>
      </c>
      <c r="D1075" s="357" t="s">
        <v>1750</v>
      </c>
      <c r="E1075" s="357" t="s">
        <v>1506</v>
      </c>
      <c r="F1075" s="357">
        <v>4325235</v>
      </c>
      <c r="G1075" s="357" t="s">
        <v>880</v>
      </c>
      <c r="H1075" s="357">
        <v>432523502</v>
      </c>
      <c r="I1075" s="357" t="s">
        <v>880</v>
      </c>
      <c r="J1075" s="357">
        <v>12085711</v>
      </c>
      <c r="K1075" s="357">
        <v>63</v>
      </c>
      <c r="L1075" s="357" t="s">
        <v>1077</v>
      </c>
      <c r="M1075" s="357" t="s">
        <v>1078</v>
      </c>
      <c r="N1075" s="357" t="s">
        <v>5025</v>
      </c>
      <c r="O1075" s="358">
        <v>1</v>
      </c>
      <c r="P1075" s="357">
        <v>33</v>
      </c>
      <c r="Q1075" s="357">
        <v>11846.800000000001</v>
      </c>
      <c r="R1075" s="357">
        <v>7853.68</v>
      </c>
      <c r="S1075" s="357">
        <f t="shared" si="34"/>
        <v>3993.1200000000008</v>
      </c>
      <c r="T1075" s="359">
        <f t="shared" si="35"/>
        <v>0.33706317317756695</v>
      </c>
      <c r="U1075" s="357"/>
    </row>
    <row r="1076" spans="1:21" x14ac:dyDescent="0.25">
      <c r="A1076" s="357" t="s">
        <v>483</v>
      </c>
      <c r="B1076" s="357" t="s">
        <v>822</v>
      </c>
      <c r="C1076" s="357" t="s">
        <v>1239</v>
      </c>
      <c r="D1076" s="357" t="s">
        <v>1750</v>
      </c>
      <c r="E1076" s="357" t="s">
        <v>1506</v>
      </c>
      <c r="F1076" s="357">
        <v>4325235</v>
      </c>
      <c r="G1076" s="357" t="s">
        <v>880</v>
      </c>
      <c r="H1076" s="357">
        <v>432523502</v>
      </c>
      <c r="I1076" s="357" t="s">
        <v>2874</v>
      </c>
      <c r="J1076" s="357">
        <v>12085727</v>
      </c>
      <c r="K1076" s="357">
        <v>63</v>
      </c>
      <c r="L1076" s="357" t="s">
        <v>1077</v>
      </c>
      <c r="M1076" s="357" t="s">
        <v>1078</v>
      </c>
      <c r="N1076" s="357" t="s">
        <v>5025</v>
      </c>
      <c r="O1076" s="358">
        <v>1</v>
      </c>
      <c r="P1076" s="357">
        <v>55</v>
      </c>
      <c r="Q1076" s="357">
        <v>16125.199999999999</v>
      </c>
      <c r="R1076" s="357">
        <v>12056.49</v>
      </c>
      <c r="S1076" s="357">
        <f t="shared" si="34"/>
        <v>4068.7099999999991</v>
      </c>
      <c r="T1076" s="359">
        <f t="shared" si="35"/>
        <v>0.25231997122516309</v>
      </c>
      <c r="U1076" s="357"/>
    </row>
    <row r="1077" spans="1:21" x14ac:dyDescent="0.25">
      <c r="A1077" s="357" t="s">
        <v>483</v>
      </c>
      <c r="B1077" s="357" t="s">
        <v>822</v>
      </c>
      <c r="C1077" s="357" t="s">
        <v>1239</v>
      </c>
      <c r="D1077" s="357" t="s">
        <v>1750</v>
      </c>
      <c r="E1077" s="357" t="s">
        <v>1506</v>
      </c>
      <c r="F1077" s="357">
        <v>4325235</v>
      </c>
      <c r="G1077" s="357" t="s">
        <v>880</v>
      </c>
      <c r="H1077" s="357">
        <v>432523502</v>
      </c>
      <c r="I1077" s="357" t="s">
        <v>2875</v>
      </c>
      <c r="J1077" s="357">
        <v>12085743</v>
      </c>
      <c r="K1077" s="357">
        <v>100</v>
      </c>
      <c r="L1077" s="357" t="s">
        <v>1077</v>
      </c>
      <c r="M1077" s="357" t="s">
        <v>1078</v>
      </c>
      <c r="N1077" s="357" t="s">
        <v>5025</v>
      </c>
      <c r="O1077" s="358">
        <v>1</v>
      </c>
      <c r="P1077" s="357">
        <v>60</v>
      </c>
      <c r="Q1077" s="357">
        <v>21831.599999999999</v>
      </c>
      <c r="R1077" s="357">
        <v>17189.89</v>
      </c>
      <c r="S1077" s="357">
        <f t="shared" si="34"/>
        <v>4641.7099999999991</v>
      </c>
      <c r="T1077" s="359">
        <f t="shared" si="35"/>
        <v>0.21261428388207917</v>
      </c>
      <c r="U1077" s="357"/>
    </row>
    <row r="1078" spans="1:21" x14ac:dyDescent="0.25">
      <c r="A1078" s="357" t="s">
        <v>483</v>
      </c>
      <c r="B1078" s="357" t="s">
        <v>822</v>
      </c>
      <c r="C1078" s="357" t="s">
        <v>1239</v>
      </c>
      <c r="D1078" s="357" t="s">
        <v>1750</v>
      </c>
      <c r="E1078" s="357" t="s">
        <v>1506</v>
      </c>
      <c r="F1078" s="357">
        <v>4325235</v>
      </c>
      <c r="G1078" s="357" t="s">
        <v>880</v>
      </c>
      <c r="H1078" s="357">
        <v>432523502</v>
      </c>
      <c r="I1078" s="357" t="s">
        <v>880</v>
      </c>
      <c r="J1078" s="357">
        <v>12085749</v>
      </c>
      <c r="K1078" s="357">
        <v>100</v>
      </c>
      <c r="L1078" s="357" t="s">
        <v>1077</v>
      </c>
      <c r="M1078" s="357" t="s">
        <v>1078</v>
      </c>
      <c r="N1078" s="357" t="s">
        <v>5025</v>
      </c>
      <c r="O1078" s="358">
        <v>1</v>
      </c>
      <c r="P1078" s="357">
        <v>100</v>
      </c>
      <c r="Q1078" s="357">
        <v>30541.599999999999</v>
      </c>
      <c r="R1078" s="357">
        <v>25793.03</v>
      </c>
      <c r="S1078" s="357">
        <f t="shared" si="34"/>
        <v>4748.57</v>
      </c>
      <c r="T1078" s="359">
        <f t="shared" si="35"/>
        <v>0.15547875684312543</v>
      </c>
      <c r="U1078" s="357"/>
    </row>
    <row r="1079" spans="1:21" x14ac:dyDescent="0.25">
      <c r="A1079" s="357" t="s">
        <v>483</v>
      </c>
      <c r="B1079" s="357" t="s">
        <v>822</v>
      </c>
      <c r="C1079" s="357" t="s">
        <v>1239</v>
      </c>
      <c r="D1079" s="357" t="s">
        <v>1750</v>
      </c>
      <c r="E1079" s="357" t="s">
        <v>1506</v>
      </c>
      <c r="F1079" s="357">
        <v>4325235</v>
      </c>
      <c r="G1079" s="357" t="s">
        <v>880</v>
      </c>
      <c r="H1079" s="357">
        <v>432523502</v>
      </c>
      <c r="I1079" s="357" t="s">
        <v>2876</v>
      </c>
      <c r="J1079" s="357">
        <v>12085753</v>
      </c>
      <c r="K1079" s="357">
        <v>100</v>
      </c>
      <c r="L1079" s="357" t="s">
        <v>1077</v>
      </c>
      <c r="M1079" s="357" t="s">
        <v>1078</v>
      </c>
      <c r="N1079" s="357" t="s">
        <v>5025</v>
      </c>
      <c r="O1079" s="358">
        <v>1</v>
      </c>
      <c r="P1079" s="357">
        <v>85</v>
      </c>
      <c r="Q1079" s="357">
        <v>28424.400000000001</v>
      </c>
      <c r="R1079" s="357">
        <v>24189.58</v>
      </c>
      <c r="S1079" s="357">
        <f t="shared" si="34"/>
        <v>4234.82</v>
      </c>
      <c r="T1079" s="359">
        <f t="shared" si="35"/>
        <v>0.14898537875909429</v>
      </c>
      <c r="U1079" s="357"/>
    </row>
    <row r="1080" spans="1:21" x14ac:dyDescent="0.25">
      <c r="A1080" s="357" t="s">
        <v>483</v>
      </c>
      <c r="B1080" s="357" t="s">
        <v>822</v>
      </c>
      <c r="C1080" s="357" t="s">
        <v>1239</v>
      </c>
      <c r="D1080" s="357" t="s">
        <v>1750</v>
      </c>
      <c r="E1080" s="357" t="s">
        <v>1506</v>
      </c>
      <c r="F1080" s="357">
        <v>4325235</v>
      </c>
      <c r="G1080" s="357" t="s">
        <v>880</v>
      </c>
      <c r="H1080" s="357">
        <v>432523502</v>
      </c>
      <c r="I1080" s="357" t="s">
        <v>2877</v>
      </c>
      <c r="J1080" s="357">
        <v>12085755</v>
      </c>
      <c r="K1080" s="357">
        <v>63</v>
      </c>
      <c r="L1080" s="357" t="s">
        <v>1077</v>
      </c>
      <c r="M1080" s="357" t="s">
        <v>1078</v>
      </c>
      <c r="N1080" s="357" t="s">
        <v>5025</v>
      </c>
      <c r="O1080" s="358">
        <v>1</v>
      </c>
      <c r="P1080" s="357">
        <v>33</v>
      </c>
      <c r="Q1080" s="357">
        <v>18000.8</v>
      </c>
      <c r="R1080" s="357">
        <v>15494.39</v>
      </c>
      <c r="S1080" s="357">
        <f t="shared" si="34"/>
        <v>2506.41</v>
      </c>
      <c r="T1080" s="359">
        <f t="shared" si="35"/>
        <v>0.13923881160837295</v>
      </c>
      <c r="U1080" s="357"/>
    </row>
    <row r="1081" spans="1:21" x14ac:dyDescent="0.25">
      <c r="A1081" s="357" t="s">
        <v>483</v>
      </c>
      <c r="B1081" s="357" t="s">
        <v>822</v>
      </c>
      <c r="C1081" s="357" t="s">
        <v>1239</v>
      </c>
      <c r="D1081" s="357" t="s">
        <v>1750</v>
      </c>
      <c r="E1081" s="357" t="s">
        <v>1506</v>
      </c>
      <c r="F1081" s="357">
        <v>4325235</v>
      </c>
      <c r="G1081" s="357" t="s">
        <v>880</v>
      </c>
      <c r="H1081" s="357">
        <v>432523502</v>
      </c>
      <c r="I1081" s="357" t="s">
        <v>2878</v>
      </c>
      <c r="J1081" s="357">
        <v>12085761</v>
      </c>
      <c r="K1081" s="357">
        <v>100</v>
      </c>
      <c r="L1081" s="357" t="s">
        <v>1077</v>
      </c>
      <c r="M1081" s="357" t="s">
        <v>1078</v>
      </c>
      <c r="N1081" s="357" t="s">
        <v>5025</v>
      </c>
      <c r="O1081" s="358">
        <v>1</v>
      </c>
      <c r="P1081" s="357">
        <v>137</v>
      </c>
      <c r="Q1081" s="357">
        <v>36582.399999999994</v>
      </c>
      <c r="R1081" s="357">
        <v>28384.390000000003</v>
      </c>
      <c r="S1081" s="357">
        <f t="shared" si="34"/>
        <v>8198.0099999999911</v>
      </c>
      <c r="T1081" s="359">
        <f t="shared" si="35"/>
        <v>0.22409710680545816</v>
      </c>
      <c r="U1081" s="357"/>
    </row>
    <row r="1082" spans="1:21" x14ac:dyDescent="0.25">
      <c r="A1082" s="357" t="s">
        <v>483</v>
      </c>
      <c r="B1082" s="357" t="s">
        <v>822</v>
      </c>
      <c r="C1082" s="357" t="s">
        <v>1239</v>
      </c>
      <c r="D1082" s="357" t="s">
        <v>1750</v>
      </c>
      <c r="E1082" s="357" t="s">
        <v>1506</v>
      </c>
      <c r="F1082" s="357">
        <v>4325235</v>
      </c>
      <c r="G1082" s="357" t="s">
        <v>880</v>
      </c>
      <c r="H1082" s="357">
        <v>432523502</v>
      </c>
      <c r="I1082" s="357" t="s">
        <v>880</v>
      </c>
      <c r="J1082" s="357">
        <v>12085851</v>
      </c>
      <c r="K1082" s="357">
        <v>100</v>
      </c>
      <c r="L1082" s="357" t="s">
        <v>1077</v>
      </c>
      <c r="M1082" s="357" t="s">
        <v>1078</v>
      </c>
      <c r="N1082" s="357" t="s">
        <v>5025</v>
      </c>
      <c r="O1082" s="358">
        <v>1</v>
      </c>
      <c r="P1082" s="357">
        <v>42</v>
      </c>
      <c r="Q1082" s="357">
        <v>11102</v>
      </c>
      <c r="R1082" s="357">
        <v>8005.66</v>
      </c>
      <c r="S1082" s="357">
        <f t="shared" si="34"/>
        <v>3096.34</v>
      </c>
      <c r="T1082" s="359">
        <f t="shared" si="35"/>
        <v>0.27889929742388758</v>
      </c>
      <c r="U1082" s="357"/>
    </row>
    <row r="1083" spans="1:21" x14ac:dyDescent="0.25">
      <c r="A1083" s="357" t="s">
        <v>483</v>
      </c>
      <c r="B1083" s="357" t="s">
        <v>822</v>
      </c>
      <c r="C1083" s="357" t="s">
        <v>1239</v>
      </c>
      <c r="D1083" s="357" t="s">
        <v>1750</v>
      </c>
      <c r="E1083" s="357" t="s">
        <v>1506</v>
      </c>
      <c r="F1083" s="357">
        <v>4325235</v>
      </c>
      <c r="G1083" s="357" t="s">
        <v>880</v>
      </c>
      <c r="H1083" s="357">
        <v>432523502</v>
      </c>
      <c r="I1083" s="357" t="s">
        <v>880</v>
      </c>
      <c r="J1083" s="357">
        <v>12085855</v>
      </c>
      <c r="K1083" s="357">
        <v>63</v>
      </c>
      <c r="L1083" s="357" t="s">
        <v>1077</v>
      </c>
      <c r="M1083" s="357" t="s">
        <v>1078</v>
      </c>
      <c r="N1083" s="357" t="s">
        <v>5025</v>
      </c>
      <c r="O1083" s="358">
        <v>1</v>
      </c>
      <c r="P1083" s="357">
        <v>77</v>
      </c>
      <c r="Q1083" s="357">
        <v>22362</v>
      </c>
      <c r="R1083" s="357">
        <v>20314.349999999999</v>
      </c>
      <c r="S1083" s="357">
        <f t="shared" si="34"/>
        <v>2047.6500000000015</v>
      </c>
      <c r="T1083" s="359">
        <f t="shared" si="35"/>
        <v>9.1568285484303791E-2</v>
      </c>
      <c r="U1083" s="357"/>
    </row>
    <row r="1084" spans="1:21" x14ac:dyDescent="0.25">
      <c r="A1084" s="357" t="s">
        <v>483</v>
      </c>
      <c r="B1084" s="357" t="s">
        <v>822</v>
      </c>
      <c r="C1084" s="357" t="s">
        <v>1239</v>
      </c>
      <c r="D1084" s="357" t="s">
        <v>1750</v>
      </c>
      <c r="E1084" s="357" t="s">
        <v>1506</v>
      </c>
      <c r="F1084" s="357">
        <v>4325235</v>
      </c>
      <c r="G1084" s="357" t="s">
        <v>880</v>
      </c>
      <c r="H1084" s="357">
        <v>432523502</v>
      </c>
      <c r="I1084" s="357" t="s">
        <v>880</v>
      </c>
      <c r="J1084" s="357">
        <v>12085941</v>
      </c>
      <c r="K1084" s="357">
        <v>63</v>
      </c>
      <c r="L1084" s="357" t="s">
        <v>1077</v>
      </c>
      <c r="M1084" s="357" t="s">
        <v>1078</v>
      </c>
      <c r="N1084" s="357" t="s">
        <v>5025</v>
      </c>
      <c r="O1084" s="358">
        <v>1</v>
      </c>
      <c r="P1084" s="357">
        <v>47</v>
      </c>
      <c r="Q1084" s="357">
        <v>18727.599999999999</v>
      </c>
      <c r="R1084" s="357">
        <v>12108.77</v>
      </c>
      <c r="S1084" s="357">
        <f t="shared" si="34"/>
        <v>6618.8299999999981</v>
      </c>
      <c r="T1084" s="359">
        <f t="shared" si="35"/>
        <v>0.35342649351758892</v>
      </c>
      <c r="U1084" s="357"/>
    </row>
    <row r="1085" spans="1:21" x14ac:dyDescent="0.25">
      <c r="A1085" s="357" t="s">
        <v>483</v>
      </c>
      <c r="B1085" s="357" t="s">
        <v>822</v>
      </c>
      <c r="C1085" s="357" t="s">
        <v>1239</v>
      </c>
      <c r="D1085" s="357" t="s">
        <v>1750</v>
      </c>
      <c r="E1085" s="357" t="s">
        <v>1506</v>
      </c>
      <c r="F1085" s="357">
        <v>4325235</v>
      </c>
      <c r="G1085" s="357" t="s">
        <v>880</v>
      </c>
      <c r="H1085" s="357">
        <v>432523502</v>
      </c>
      <c r="I1085" s="357" t="s">
        <v>880</v>
      </c>
      <c r="J1085" s="357">
        <v>12085951</v>
      </c>
      <c r="K1085" s="357">
        <v>63</v>
      </c>
      <c r="L1085" s="357" t="s">
        <v>1077</v>
      </c>
      <c r="M1085" s="357" t="s">
        <v>1078</v>
      </c>
      <c r="N1085" s="357" t="s">
        <v>5025</v>
      </c>
      <c r="O1085" s="358">
        <v>1</v>
      </c>
      <c r="P1085" s="357">
        <v>49</v>
      </c>
      <c r="Q1085" s="357">
        <v>13518.8</v>
      </c>
      <c r="R1085" s="357">
        <v>9483.58</v>
      </c>
      <c r="S1085" s="357">
        <f t="shared" si="34"/>
        <v>4035.2199999999993</v>
      </c>
      <c r="T1085" s="359">
        <f t="shared" si="35"/>
        <v>0.29848951090333459</v>
      </c>
      <c r="U1085" s="357"/>
    </row>
    <row r="1086" spans="1:21" x14ac:dyDescent="0.25">
      <c r="A1086" s="357" t="s">
        <v>483</v>
      </c>
      <c r="B1086" s="357" t="s">
        <v>822</v>
      </c>
      <c r="C1086" s="357" t="s">
        <v>1239</v>
      </c>
      <c r="D1086" s="357" t="s">
        <v>1750</v>
      </c>
      <c r="E1086" s="357" t="s">
        <v>1506</v>
      </c>
      <c r="F1086" s="357">
        <v>4325235</v>
      </c>
      <c r="G1086" s="357" t="s">
        <v>880</v>
      </c>
      <c r="H1086" s="357">
        <v>432523502</v>
      </c>
      <c r="I1086" s="357" t="s">
        <v>2879</v>
      </c>
      <c r="J1086" s="357">
        <v>12085955</v>
      </c>
      <c r="K1086" s="357">
        <v>63</v>
      </c>
      <c r="L1086" s="357" t="s">
        <v>1077</v>
      </c>
      <c r="M1086" s="357" t="s">
        <v>1078</v>
      </c>
      <c r="N1086" s="357" t="s">
        <v>5025</v>
      </c>
      <c r="O1086" s="358">
        <v>1</v>
      </c>
      <c r="P1086" s="357">
        <v>66</v>
      </c>
      <c r="Q1086" s="357">
        <v>17969.199999999997</v>
      </c>
      <c r="R1086" s="357">
        <v>15147.070000000002</v>
      </c>
      <c r="S1086" s="357">
        <f t="shared" si="34"/>
        <v>2822.1299999999956</v>
      </c>
      <c r="T1086" s="359">
        <f t="shared" si="35"/>
        <v>0.15705373639338402</v>
      </c>
      <c r="U1086" s="357"/>
    </row>
    <row r="1087" spans="1:21" x14ac:dyDescent="0.25">
      <c r="A1087" s="357" t="s">
        <v>483</v>
      </c>
      <c r="B1087" s="357" t="s">
        <v>822</v>
      </c>
      <c r="C1087" s="357" t="s">
        <v>1239</v>
      </c>
      <c r="D1087" s="357" t="s">
        <v>1751</v>
      </c>
      <c r="E1087" s="357" t="s">
        <v>1508</v>
      </c>
      <c r="F1087" s="357">
        <v>4325314</v>
      </c>
      <c r="G1087" s="357" t="s">
        <v>887</v>
      </c>
      <c r="H1087" s="357">
        <v>432531401</v>
      </c>
      <c r="I1087" s="357" t="s">
        <v>2880</v>
      </c>
      <c r="J1087" s="357">
        <v>12084877</v>
      </c>
      <c r="K1087" s="357">
        <v>100</v>
      </c>
      <c r="L1087" s="357" t="s">
        <v>1077</v>
      </c>
      <c r="M1087" s="357" t="s">
        <v>1078</v>
      </c>
      <c r="N1087" s="357" t="s">
        <v>5025</v>
      </c>
      <c r="O1087" s="358">
        <v>1</v>
      </c>
      <c r="P1087" s="357">
        <v>43</v>
      </c>
      <c r="Q1087" s="357">
        <v>14527.2</v>
      </c>
      <c r="R1087" s="357">
        <v>11110.369999999999</v>
      </c>
      <c r="S1087" s="357">
        <f t="shared" si="34"/>
        <v>3416.8300000000017</v>
      </c>
      <c r="T1087" s="359">
        <f t="shared" si="35"/>
        <v>0.23520224131284773</v>
      </c>
      <c r="U1087" s="357"/>
    </row>
    <row r="1088" spans="1:21" x14ac:dyDescent="0.25">
      <c r="A1088" s="357" t="s">
        <v>483</v>
      </c>
      <c r="B1088" s="357" t="s">
        <v>822</v>
      </c>
      <c r="C1088" s="357" t="s">
        <v>1239</v>
      </c>
      <c r="D1088" s="357" t="s">
        <v>1751</v>
      </c>
      <c r="E1088" s="357" t="s">
        <v>1508</v>
      </c>
      <c r="F1088" s="357">
        <v>4325314</v>
      </c>
      <c r="G1088" s="357" t="s">
        <v>887</v>
      </c>
      <c r="H1088" s="357">
        <v>432531401</v>
      </c>
      <c r="I1088" s="357" t="s">
        <v>2881</v>
      </c>
      <c r="J1088" s="357">
        <v>12084935</v>
      </c>
      <c r="K1088" s="357">
        <v>100</v>
      </c>
      <c r="L1088" s="357" t="s">
        <v>1077</v>
      </c>
      <c r="M1088" s="357" t="s">
        <v>1078</v>
      </c>
      <c r="N1088" s="357" t="s">
        <v>5025</v>
      </c>
      <c r="O1088" s="358">
        <v>1</v>
      </c>
      <c r="P1088" s="357">
        <v>94</v>
      </c>
      <c r="Q1088" s="357">
        <v>27202</v>
      </c>
      <c r="R1088" s="357">
        <v>21082.86</v>
      </c>
      <c r="S1088" s="357">
        <f t="shared" si="34"/>
        <v>6119.1399999999994</v>
      </c>
      <c r="T1088" s="359">
        <f t="shared" si="35"/>
        <v>0.22495184177633995</v>
      </c>
      <c r="U1088" s="357"/>
    </row>
    <row r="1089" spans="1:21" x14ac:dyDescent="0.25">
      <c r="A1089" s="357" t="s">
        <v>483</v>
      </c>
      <c r="B1089" s="357" t="s">
        <v>822</v>
      </c>
      <c r="C1089" s="357" t="s">
        <v>1239</v>
      </c>
      <c r="D1089" s="357" t="s">
        <v>1751</v>
      </c>
      <c r="E1089" s="357" t="s">
        <v>1508</v>
      </c>
      <c r="F1089" s="357">
        <v>4325314</v>
      </c>
      <c r="G1089" s="357" t="s">
        <v>887</v>
      </c>
      <c r="H1089" s="357">
        <v>432531401</v>
      </c>
      <c r="I1089" s="357" t="s">
        <v>2882</v>
      </c>
      <c r="J1089" s="357">
        <v>12084947</v>
      </c>
      <c r="K1089" s="357">
        <v>100</v>
      </c>
      <c r="L1089" s="357" t="s">
        <v>1077</v>
      </c>
      <c r="M1089" s="357" t="s">
        <v>1078</v>
      </c>
      <c r="N1089" s="357" t="s">
        <v>5025</v>
      </c>
      <c r="O1089" s="358">
        <v>1</v>
      </c>
      <c r="P1089" s="357">
        <v>54</v>
      </c>
      <c r="Q1089" s="357">
        <v>16379.199999999999</v>
      </c>
      <c r="R1089" s="357">
        <v>11083.33</v>
      </c>
      <c r="S1089" s="357">
        <f t="shared" si="34"/>
        <v>5295.869999999999</v>
      </c>
      <c r="T1089" s="359">
        <f t="shared" si="35"/>
        <v>0.32332897821627427</v>
      </c>
      <c r="U1089" s="357"/>
    </row>
    <row r="1090" spans="1:21" x14ac:dyDescent="0.25">
      <c r="A1090" s="357" t="s">
        <v>483</v>
      </c>
      <c r="B1090" s="357" t="s">
        <v>822</v>
      </c>
      <c r="C1090" s="357" t="s">
        <v>1239</v>
      </c>
      <c r="D1090" s="357" t="s">
        <v>1751</v>
      </c>
      <c r="E1090" s="357" t="s">
        <v>1508</v>
      </c>
      <c r="F1090" s="357">
        <v>4325314</v>
      </c>
      <c r="G1090" s="357" t="s">
        <v>887</v>
      </c>
      <c r="H1090" s="357">
        <v>432531401</v>
      </c>
      <c r="I1090" s="357" t="s">
        <v>2883</v>
      </c>
      <c r="J1090" s="357">
        <v>12085027</v>
      </c>
      <c r="K1090" s="357">
        <v>100</v>
      </c>
      <c r="L1090" s="357" t="s">
        <v>1077</v>
      </c>
      <c r="M1090" s="357" t="s">
        <v>1078</v>
      </c>
      <c r="N1090" s="357" t="s">
        <v>5025</v>
      </c>
      <c r="O1090" s="358">
        <v>1</v>
      </c>
      <c r="P1090" s="357">
        <v>87</v>
      </c>
      <c r="Q1090" s="357">
        <v>29532.400000000001</v>
      </c>
      <c r="R1090" s="357">
        <v>27186.590000000004</v>
      </c>
      <c r="S1090" s="357">
        <f t="shared" si="34"/>
        <v>2345.8099999999977</v>
      </c>
      <c r="T1090" s="359">
        <f t="shared" si="35"/>
        <v>7.9431742763879584E-2</v>
      </c>
      <c r="U1090" s="357"/>
    </row>
    <row r="1091" spans="1:21" x14ac:dyDescent="0.25">
      <c r="A1091" s="357" t="s">
        <v>483</v>
      </c>
      <c r="B1091" s="357" t="s">
        <v>822</v>
      </c>
      <c r="C1091" s="357" t="s">
        <v>1239</v>
      </c>
      <c r="D1091" s="357" t="s">
        <v>1751</v>
      </c>
      <c r="E1091" s="357" t="s">
        <v>1508</v>
      </c>
      <c r="F1091" s="357">
        <v>4325314</v>
      </c>
      <c r="G1091" s="357" t="s">
        <v>887</v>
      </c>
      <c r="H1091" s="357">
        <v>432531401</v>
      </c>
      <c r="I1091" s="357" t="s">
        <v>2859</v>
      </c>
      <c r="J1091" s="357">
        <v>12085029</v>
      </c>
      <c r="K1091" s="357">
        <v>100</v>
      </c>
      <c r="L1091" s="357" t="s">
        <v>1077</v>
      </c>
      <c r="M1091" s="357" t="s">
        <v>1078</v>
      </c>
      <c r="N1091" s="357" t="s">
        <v>5025</v>
      </c>
      <c r="O1091" s="358">
        <v>1</v>
      </c>
      <c r="P1091" s="357">
        <v>89</v>
      </c>
      <c r="Q1091" s="357">
        <v>27843.200000000001</v>
      </c>
      <c r="R1091" s="357">
        <v>23360.79</v>
      </c>
      <c r="S1091" s="357">
        <f t="shared" si="34"/>
        <v>4482.41</v>
      </c>
      <c r="T1091" s="359">
        <f t="shared" si="35"/>
        <v>0.16098760199977014</v>
      </c>
      <c r="U1091" s="357"/>
    </row>
    <row r="1092" spans="1:21" x14ac:dyDescent="0.25">
      <c r="A1092" s="357" t="s">
        <v>483</v>
      </c>
      <c r="B1092" s="357" t="s">
        <v>822</v>
      </c>
      <c r="C1092" s="357" t="s">
        <v>1239</v>
      </c>
      <c r="D1092" s="357" t="s">
        <v>1751</v>
      </c>
      <c r="E1092" s="357" t="s">
        <v>1508</v>
      </c>
      <c r="F1092" s="357">
        <v>4325314</v>
      </c>
      <c r="G1092" s="357" t="s">
        <v>887</v>
      </c>
      <c r="H1092" s="357">
        <v>432531401</v>
      </c>
      <c r="I1092" s="357" t="s">
        <v>2884</v>
      </c>
      <c r="J1092" s="357">
        <v>12085047</v>
      </c>
      <c r="K1092" s="357">
        <v>100</v>
      </c>
      <c r="L1092" s="357" t="s">
        <v>1077</v>
      </c>
      <c r="M1092" s="357" t="s">
        <v>1078</v>
      </c>
      <c r="N1092" s="357" t="s">
        <v>5025</v>
      </c>
      <c r="O1092" s="358">
        <v>1</v>
      </c>
      <c r="P1092" s="357">
        <v>160</v>
      </c>
      <c r="Q1092" s="357">
        <v>59689.840000000004</v>
      </c>
      <c r="R1092" s="357">
        <v>44230.46</v>
      </c>
      <c r="S1092" s="357">
        <f t="shared" si="34"/>
        <v>15459.380000000005</v>
      </c>
      <c r="T1092" s="359">
        <f t="shared" si="35"/>
        <v>0.25899516567643677</v>
      </c>
      <c r="U1092" s="357"/>
    </row>
    <row r="1093" spans="1:21" x14ac:dyDescent="0.25">
      <c r="A1093" s="357" t="s">
        <v>483</v>
      </c>
      <c r="B1093" s="357" t="s">
        <v>822</v>
      </c>
      <c r="C1093" s="357" t="s">
        <v>1239</v>
      </c>
      <c r="D1093" s="357" t="s">
        <v>1751</v>
      </c>
      <c r="E1093" s="357" t="s">
        <v>1508</v>
      </c>
      <c r="F1093" s="357">
        <v>4325314</v>
      </c>
      <c r="G1093" s="357" t="s">
        <v>887</v>
      </c>
      <c r="H1093" s="357">
        <v>432531401</v>
      </c>
      <c r="I1093" s="357" t="s">
        <v>2885</v>
      </c>
      <c r="J1093" s="357">
        <v>12085059</v>
      </c>
      <c r="K1093" s="357">
        <v>100</v>
      </c>
      <c r="L1093" s="357" t="s">
        <v>1077</v>
      </c>
      <c r="M1093" s="357" t="s">
        <v>1078</v>
      </c>
      <c r="N1093" s="357" t="s">
        <v>5025</v>
      </c>
      <c r="O1093" s="358">
        <v>1</v>
      </c>
      <c r="P1093" s="357">
        <v>179</v>
      </c>
      <c r="Q1093" s="357">
        <v>57343.199999999997</v>
      </c>
      <c r="R1093" s="357">
        <v>43768.259999999995</v>
      </c>
      <c r="S1093" s="357">
        <f t="shared" si="34"/>
        <v>13574.940000000002</v>
      </c>
      <c r="T1093" s="359">
        <f t="shared" si="35"/>
        <v>0.23673146946804507</v>
      </c>
      <c r="U1093" s="357"/>
    </row>
    <row r="1094" spans="1:21" x14ac:dyDescent="0.25">
      <c r="A1094" s="357" t="s">
        <v>483</v>
      </c>
      <c r="B1094" s="357" t="s">
        <v>822</v>
      </c>
      <c r="C1094" s="357" t="s">
        <v>1239</v>
      </c>
      <c r="D1094" s="357" t="s">
        <v>1749</v>
      </c>
      <c r="E1094" s="357" t="s">
        <v>1499</v>
      </c>
      <c r="F1094" s="357">
        <v>4325115</v>
      </c>
      <c r="G1094" s="357" t="s">
        <v>1104</v>
      </c>
      <c r="H1094" s="357">
        <v>432511505</v>
      </c>
      <c r="I1094" s="357" t="s">
        <v>2725</v>
      </c>
      <c r="J1094" s="357">
        <v>3791639</v>
      </c>
      <c r="K1094" s="357">
        <v>100</v>
      </c>
      <c r="L1094" s="357" t="s">
        <v>1077</v>
      </c>
      <c r="M1094" s="357" t="s">
        <v>1078</v>
      </c>
      <c r="N1094" s="357" t="s">
        <v>5025</v>
      </c>
      <c r="O1094" s="358">
        <v>1</v>
      </c>
      <c r="P1094" s="357">
        <v>32</v>
      </c>
      <c r="Q1094" s="357">
        <v>42674</v>
      </c>
      <c r="R1094" s="357">
        <v>22434.47</v>
      </c>
      <c r="S1094" s="357">
        <f t="shared" si="34"/>
        <v>20239.53</v>
      </c>
      <c r="T1094" s="359">
        <f t="shared" si="35"/>
        <v>0.47428246707597127</v>
      </c>
      <c r="U1094" s="357"/>
    </row>
    <row r="1095" spans="1:21" x14ac:dyDescent="0.25">
      <c r="A1095" s="357" t="s">
        <v>483</v>
      </c>
      <c r="B1095" s="357" t="s">
        <v>822</v>
      </c>
      <c r="C1095" s="357" t="s">
        <v>1239</v>
      </c>
      <c r="D1095" s="357" t="s">
        <v>1751</v>
      </c>
      <c r="E1095" s="357" t="s">
        <v>1507</v>
      </c>
      <c r="F1095" s="357">
        <v>4325312</v>
      </c>
      <c r="G1095" s="357" t="s">
        <v>1100</v>
      </c>
      <c r="H1095" s="357">
        <v>432531204</v>
      </c>
      <c r="I1095" s="357" t="s">
        <v>2886</v>
      </c>
      <c r="J1095" s="357">
        <v>12085125</v>
      </c>
      <c r="K1095" s="357">
        <v>100</v>
      </c>
      <c r="L1095" s="357" t="s">
        <v>1077</v>
      </c>
      <c r="M1095" s="357" t="s">
        <v>1078</v>
      </c>
      <c r="N1095" s="357" t="s">
        <v>5025</v>
      </c>
      <c r="O1095" s="358">
        <v>1</v>
      </c>
      <c r="P1095" s="357">
        <v>82</v>
      </c>
      <c r="Q1095" s="357">
        <v>60748.03</v>
      </c>
      <c r="R1095" s="357">
        <v>50026.96</v>
      </c>
      <c r="S1095" s="357">
        <f t="shared" si="34"/>
        <v>10721.07</v>
      </c>
      <c r="T1095" s="359">
        <f t="shared" si="35"/>
        <v>0.17648424154659831</v>
      </c>
      <c r="U1095" s="357"/>
    </row>
    <row r="1096" spans="1:21" x14ac:dyDescent="0.25">
      <c r="A1096" s="357" t="s">
        <v>483</v>
      </c>
      <c r="B1096" s="357" t="s">
        <v>822</v>
      </c>
      <c r="C1096" s="357" t="s">
        <v>1239</v>
      </c>
      <c r="D1096" s="357" t="s">
        <v>1751</v>
      </c>
      <c r="E1096" s="357" t="s">
        <v>1507</v>
      </c>
      <c r="F1096" s="357">
        <v>4325312</v>
      </c>
      <c r="G1096" s="357" t="s">
        <v>1100</v>
      </c>
      <c r="H1096" s="357">
        <v>432531204</v>
      </c>
      <c r="I1096" s="357" t="s">
        <v>2887</v>
      </c>
      <c r="J1096" s="357">
        <v>12085129</v>
      </c>
      <c r="K1096" s="357">
        <v>100</v>
      </c>
      <c r="L1096" s="357" t="s">
        <v>1077</v>
      </c>
      <c r="M1096" s="357" t="s">
        <v>1078</v>
      </c>
      <c r="N1096" s="357" t="s">
        <v>5025</v>
      </c>
      <c r="O1096" s="358">
        <v>1</v>
      </c>
      <c r="P1096" s="357">
        <v>101</v>
      </c>
      <c r="Q1096" s="357">
        <v>70231.200000000012</v>
      </c>
      <c r="R1096" s="357">
        <v>60185.03</v>
      </c>
      <c r="S1096" s="357">
        <f t="shared" si="34"/>
        <v>10046.170000000013</v>
      </c>
      <c r="T1096" s="359">
        <f t="shared" si="35"/>
        <v>0.14304425953137653</v>
      </c>
      <c r="U1096" s="357"/>
    </row>
    <row r="1097" spans="1:21" x14ac:dyDescent="0.25">
      <c r="A1097" s="357" t="s">
        <v>483</v>
      </c>
      <c r="B1097" s="357" t="s">
        <v>822</v>
      </c>
      <c r="C1097" s="357" t="s">
        <v>1239</v>
      </c>
      <c r="D1097" s="357" t="s">
        <v>1751</v>
      </c>
      <c r="E1097" s="357" t="s">
        <v>1507</v>
      </c>
      <c r="F1097" s="357">
        <v>4325312</v>
      </c>
      <c r="G1097" s="357" t="s">
        <v>1100</v>
      </c>
      <c r="H1097" s="357">
        <v>432531204</v>
      </c>
      <c r="I1097" s="357" t="s">
        <v>2888</v>
      </c>
      <c r="J1097" s="357">
        <v>12085135</v>
      </c>
      <c r="K1097" s="357">
        <v>100</v>
      </c>
      <c r="L1097" s="357" t="s">
        <v>1077</v>
      </c>
      <c r="M1097" s="357" t="s">
        <v>1078</v>
      </c>
      <c r="N1097" s="357" t="s">
        <v>5025</v>
      </c>
      <c r="O1097" s="358">
        <v>1</v>
      </c>
      <c r="P1097" s="357">
        <v>71</v>
      </c>
      <c r="Q1097" s="357">
        <v>27659.200000000004</v>
      </c>
      <c r="R1097" s="357">
        <v>21889.7</v>
      </c>
      <c r="S1097" s="357">
        <f t="shared" si="34"/>
        <v>5769.5000000000036</v>
      </c>
      <c r="T1097" s="359">
        <f t="shared" si="35"/>
        <v>0.20859243940533359</v>
      </c>
      <c r="U1097" s="357"/>
    </row>
    <row r="1098" spans="1:21" x14ac:dyDescent="0.25">
      <c r="A1098" s="357" t="s">
        <v>483</v>
      </c>
      <c r="B1098" s="357" t="s">
        <v>822</v>
      </c>
      <c r="C1098" s="357" t="s">
        <v>1239</v>
      </c>
      <c r="D1098" s="357" t="s">
        <v>1751</v>
      </c>
      <c r="E1098" s="357" t="s">
        <v>1507</v>
      </c>
      <c r="F1098" s="357">
        <v>4325312</v>
      </c>
      <c r="G1098" s="357" t="s">
        <v>1100</v>
      </c>
      <c r="H1098" s="357">
        <v>432531204</v>
      </c>
      <c r="I1098" s="357" t="s">
        <v>2889</v>
      </c>
      <c r="J1098" s="357">
        <v>12085137</v>
      </c>
      <c r="K1098" s="357">
        <v>100</v>
      </c>
      <c r="L1098" s="357" t="s">
        <v>1077</v>
      </c>
      <c r="M1098" s="357" t="s">
        <v>1078</v>
      </c>
      <c r="N1098" s="357" t="s">
        <v>5025</v>
      </c>
      <c r="O1098" s="358">
        <v>1</v>
      </c>
      <c r="P1098" s="357">
        <v>55</v>
      </c>
      <c r="Q1098" s="357">
        <v>26940.400000000001</v>
      </c>
      <c r="R1098" s="357">
        <v>23356.32</v>
      </c>
      <c r="S1098" s="357">
        <f t="shared" si="34"/>
        <v>3584.0800000000017</v>
      </c>
      <c r="T1098" s="359">
        <f t="shared" si="35"/>
        <v>0.13303737138275606</v>
      </c>
      <c r="U1098" s="357"/>
    </row>
    <row r="1099" spans="1:21" x14ac:dyDescent="0.25">
      <c r="A1099" s="357" t="s">
        <v>483</v>
      </c>
      <c r="B1099" s="357" t="s">
        <v>822</v>
      </c>
      <c r="C1099" s="357" t="s">
        <v>1239</v>
      </c>
      <c r="D1099" s="357" t="s">
        <v>1751</v>
      </c>
      <c r="E1099" s="357" t="s">
        <v>1507</v>
      </c>
      <c r="F1099" s="357">
        <v>4325312</v>
      </c>
      <c r="G1099" s="357" t="s">
        <v>1100</v>
      </c>
      <c r="H1099" s="357">
        <v>432531204</v>
      </c>
      <c r="I1099" s="357" t="s">
        <v>2890</v>
      </c>
      <c r="J1099" s="357">
        <v>12085139</v>
      </c>
      <c r="K1099" s="357">
        <v>100</v>
      </c>
      <c r="L1099" s="357" t="s">
        <v>1077</v>
      </c>
      <c r="M1099" s="357" t="s">
        <v>1078</v>
      </c>
      <c r="N1099" s="357" t="s">
        <v>5025</v>
      </c>
      <c r="O1099" s="358">
        <v>1</v>
      </c>
      <c r="P1099" s="357">
        <v>50</v>
      </c>
      <c r="Q1099" s="357">
        <v>21577.200000000001</v>
      </c>
      <c r="R1099" s="357">
        <v>16193</v>
      </c>
      <c r="S1099" s="357">
        <f t="shared" si="34"/>
        <v>5384.2000000000007</v>
      </c>
      <c r="T1099" s="359">
        <f t="shared" si="35"/>
        <v>0.24953191331590754</v>
      </c>
      <c r="U1099" s="357"/>
    </row>
    <row r="1100" spans="1:21" x14ac:dyDescent="0.25">
      <c r="A1100" s="357" t="s">
        <v>483</v>
      </c>
      <c r="B1100" s="357" t="s">
        <v>822</v>
      </c>
      <c r="C1100" s="357" t="s">
        <v>1239</v>
      </c>
      <c r="D1100" s="357" t="s">
        <v>1751</v>
      </c>
      <c r="E1100" s="357" t="s">
        <v>1508</v>
      </c>
      <c r="F1100" s="357">
        <v>4325314</v>
      </c>
      <c r="G1100" s="357" t="s">
        <v>1370</v>
      </c>
      <c r="H1100" s="357">
        <v>432531405</v>
      </c>
      <c r="I1100" s="357" t="s">
        <v>2891</v>
      </c>
      <c r="J1100" s="357">
        <v>12085985</v>
      </c>
      <c r="K1100" s="357">
        <v>250</v>
      </c>
      <c r="L1100" s="357" t="s">
        <v>1077</v>
      </c>
      <c r="M1100" s="357" t="s">
        <v>1078</v>
      </c>
      <c r="N1100" s="357" t="s">
        <v>5025</v>
      </c>
      <c r="O1100" s="358">
        <v>1</v>
      </c>
      <c r="P1100" s="357">
        <v>186</v>
      </c>
      <c r="Q1100" s="357">
        <v>219046.39999999999</v>
      </c>
      <c r="R1100" s="357">
        <v>120869.12</v>
      </c>
      <c r="S1100" s="357">
        <f t="shared" si="34"/>
        <v>98177.279999999999</v>
      </c>
      <c r="T1100" s="359">
        <f t="shared" si="35"/>
        <v>0.44820312043475719</v>
      </c>
      <c r="U1100" s="357"/>
    </row>
    <row r="1101" spans="1:21" x14ac:dyDescent="0.25">
      <c r="A1101" s="357" t="s">
        <v>483</v>
      </c>
      <c r="B1101" s="357" t="s">
        <v>822</v>
      </c>
      <c r="C1101" s="357" t="s">
        <v>1239</v>
      </c>
      <c r="D1101" s="357" t="s">
        <v>1751</v>
      </c>
      <c r="E1101" s="357" t="s">
        <v>1508</v>
      </c>
      <c r="F1101" s="357">
        <v>4325314</v>
      </c>
      <c r="G1101" s="357" t="s">
        <v>1370</v>
      </c>
      <c r="H1101" s="357">
        <v>432531405</v>
      </c>
      <c r="I1101" s="357" t="s">
        <v>2892</v>
      </c>
      <c r="J1101" s="357">
        <v>12086011</v>
      </c>
      <c r="K1101" s="357">
        <v>100</v>
      </c>
      <c r="L1101" s="357" t="s">
        <v>1077</v>
      </c>
      <c r="M1101" s="357" t="s">
        <v>1078</v>
      </c>
      <c r="N1101" s="357" t="s">
        <v>5025</v>
      </c>
      <c r="O1101" s="358">
        <v>1</v>
      </c>
      <c r="P1101" s="357">
        <v>66</v>
      </c>
      <c r="Q1101" s="357">
        <v>20451.199999999997</v>
      </c>
      <c r="R1101" s="357">
        <v>17665.48</v>
      </c>
      <c r="S1101" s="357">
        <f t="shared" si="34"/>
        <v>2785.7199999999975</v>
      </c>
      <c r="T1101" s="359">
        <f t="shared" si="35"/>
        <v>0.1362130339539977</v>
      </c>
      <c r="U1101" s="357"/>
    </row>
    <row r="1102" spans="1:21" x14ac:dyDescent="0.25">
      <c r="A1102" s="357" t="s">
        <v>483</v>
      </c>
      <c r="B1102" s="357" t="s">
        <v>822</v>
      </c>
      <c r="C1102" s="357" t="s">
        <v>1239</v>
      </c>
      <c r="D1102" s="357" t="s">
        <v>1751</v>
      </c>
      <c r="E1102" s="357" t="s">
        <v>1508</v>
      </c>
      <c r="F1102" s="357">
        <v>4325314</v>
      </c>
      <c r="G1102" s="357" t="s">
        <v>1370</v>
      </c>
      <c r="H1102" s="357">
        <v>432531405</v>
      </c>
      <c r="I1102" s="357" t="s">
        <v>2893</v>
      </c>
      <c r="J1102" s="357">
        <v>12086021</v>
      </c>
      <c r="K1102" s="357">
        <v>100</v>
      </c>
      <c r="L1102" s="357" t="s">
        <v>1077</v>
      </c>
      <c r="M1102" s="357" t="s">
        <v>1078</v>
      </c>
      <c r="N1102" s="357" t="s">
        <v>5025</v>
      </c>
      <c r="O1102" s="358">
        <v>1</v>
      </c>
      <c r="P1102" s="357">
        <v>29</v>
      </c>
      <c r="Q1102" s="357">
        <v>32303.600000000002</v>
      </c>
      <c r="R1102" s="357">
        <v>23414.52</v>
      </c>
      <c r="S1102" s="357">
        <f t="shared" si="34"/>
        <v>8889.0800000000017</v>
      </c>
      <c r="T1102" s="359">
        <f t="shared" si="35"/>
        <v>0.27517304572864948</v>
      </c>
      <c r="U1102" s="357"/>
    </row>
    <row r="1103" spans="1:21" x14ac:dyDescent="0.25">
      <c r="A1103" s="357" t="s">
        <v>483</v>
      </c>
      <c r="B1103" s="357" t="s">
        <v>822</v>
      </c>
      <c r="C1103" s="357" t="s">
        <v>1239</v>
      </c>
      <c r="D1103" s="357" t="s">
        <v>1751</v>
      </c>
      <c r="E1103" s="357" t="s">
        <v>1508</v>
      </c>
      <c r="F1103" s="357">
        <v>4325314</v>
      </c>
      <c r="G1103" s="357" t="s">
        <v>1370</v>
      </c>
      <c r="H1103" s="357">
        <v>432531405</v>
      </c>
      <c r="I1103" s="357" t="s">
        <v>2894</v>
      </c>
      <c r="J1103" s="357">
        <v>12086067</v>
      </c>
      <c r="K1103" s="357">
        <v>100</v>
      </c>
      <c r="L1103" s="357" t="s">
        <v>1077</v>
      </c>
      <c r="M1103" s="357" t="s">
        <v>1078</v>
      </c>
      <c r="N1103" s="357" t="s">
        <v>5025</v>
      </c>
      <c r="O1103" s="358">
        <v>1</v>
      </c>
      <c r="P1103" s="357">
        <v>76</v>
      </c>
      <c r="Q1103" s="357">
        <v>82690.399999999994</v>
      </c>
      <c r="R1103" s="357">
        <v>60338.909999999996</v>
      </c>
      <c r="S1103" s="357">
        <f t="shared" si="34"/>
        <v>22351.489999999998</v>
      </c>
      <c r="T1103" s="359">
        <f t="shared" si="35"/>
        <v>0.27030332420692121</v>
      </c>
      <c r="U1103" s="357"/>
    </row>
    <row r="1104" spans="1:21" x14ac:dyDescent="0.25">
      <c r="A1104" s="357" t="s">
        <v>483</v>
      </c>
      <c r="B1104" s="357" t="s">
        <v>822</v>
      </c>
      <c r="C1104" s="357" t="s">
        <v>1239</v>
      </c>
      <c r="D1104" s="357" t="s">
        <v>1751</v>
      </c>
      <c r="E1104" s="357" t="s">
        <v>1508</v>
      </c>
      <c r="F1104" s="357">
        <v>4325314</v>
      </c>
      <c r="G1104" s="357" t="s">
        <v>1370</v>
      </c>
      <c r="H1104" s="357">
        <v>432531405</v>
      </c>
      <c r="I1104" s="357" t="s">
        <v>2895</v>
      </c>
      <c r="J1104" s="357">
        <v>12086069</v>
      </c>
      <c r="K1104" s="357">
        <v>100</v>
      </c>
      <c r="L1104" s="357" t="s">
        <v>1077</v>
      </c>
      <c r="M1104" s="357" t="s">
        <v>1078</v>
      </c>
      <c r="N1104" s="357" t="s">
        <v>5025</v>
      </c>
      <c r="O1104" s="358">
        <v>1</v>
      </c>
      <c r="P1104" s="357">
        <v>79</v>
      </c>
      <c r="Q1104" s="357">
        <v>53115.6</v>
      </c>
      <c r="R1104" s="357">
        <v>36140.47</v>
      </c>
      <c r="S1104" s="357">
        <f t="shared" si="34"/>
        <v>16975.129999999997</v>
      </c>
      <c r="T1104" s="359">
        <f t="shared" si="35"/>
        <v>0.31958840717228082</v>
      </c>
      <c r="U1104" s="357"/>
    </row>
    <row r="1105" spans="1:21" x14ac:dyDescent="0.25">
      <c r="A1105" s="357" t="s">
        <v>483</v>
      </c>
      <c r="B1105" s="357" t="s">
        <v>822</v>
      </c>
      <c r="C1105" s="357" t="s">
        <v>1239</v>
      </c>
      <c r="D1105" s="357" t="s">
        <v>1751</v>
      </c>
      <c r="E1105" s="357" t="s">
        <v>1508</v>
      </c>
      <c r="F1105" s="357">
        <v>4325314</v>
      </c>
      <c r="G1105" s="357" t="s">
        <v>1370</v>
      </c>
      <c r="H1105" s="357">
        <v>432531405</v>
      </c>
      <c r="I1105" s="357" t="s">
        <v>2896</v>
      </c>
      <c r="J1105" s="357">
        <v>12086091</v>
      </c>
      <c r="K1105" s="357">
        <v>100</v>
      </c>
      <c r="L1105" s="357" t="s">
        <v>1077</v>
      </c>
      <c r="M1105" s="357" t="s">
        <v>1078</v>
      </c>
      <c r="N1105" s="357" t="s">
        <v>5025</v>
      </c>
      <c r="O1105" s="358">
        <v>1</v>
      </c>
      <c r="P1105" s="357">
        <v>101</v>
      </c>
      <c r="Q1105" s="357">
        <v>47594</v>
      </c>
      <c r="R1105" s="357">
        <v>35055.509999999995</v>
      </c>
      <c r="S1105" s="357">
        <f t="shared" si="34"/>
        <v>12538.490000000005</v>
      </c>
      <c r="T1105" s="359">
        <f t="shared" si="35"/>
        <v>0.2634468630499644</v>
      </c>
      <c r="U1105" s="357"/>
    </row>
    <row r="1106" spans="1:21" x14ac:dyDescent="0.25">
      <c r="A1106" s="357" t="s">
        <v>483</v>
      </c>
      <c r="B1106" s="357" t="s">
        <v>822</v>
      </c>
      <c r="C1106" s="357" t="s">
        <v>1239</v>
      </c>
      <c r="D1106" s="357" t="s">
        <v>1749</v>
      </c>
      <c r="E1106" s="357" t="s">
        <v>1499</v>
      </c>
      <c r="F1106" s="357">
        <v>4325115</v>
      </c>
      <c r="G1106" s="357" t="s">
        <v>1104</v>
      </c>
      <c r="H1106" s="357">
        <v>432511505</v>
      </c>
      <c r="I1106" s="357" t="s">
        <v>5168</v>
      </c>
      <c r="J1106" s="357">
        <v>3791899</v>
      </c>
      <c r="K1106" s="357">
        <v>100</v>
      </c>
      <c r="L1106" s="357" t="s">
        <v>1077</v>
      </c>
      <c r="M1106" s="357" t="s">
        <v>1078</v>
      </c>
      <c r="N1106" s="357" t="s">
        <v>5025</v>
      </c>
      <c r="O1106" s="358">
        <v>1</v>
      </c>
      <c r="P1106" s="357">
        <v>58</v>
      </c>
      <c r="Q1106" s="357">
        <v>69004</v>
      </c>
      <c r="R1106" s="357">
        <v>35068.509999999995</v>
      </c>
      <c r="S1106" s="357">
        <f t="shared" si="34"/>
        <v>33935.490000000005</v>
      </c>
      <c r="T1106" s="359">
        <f t="shared" si="35"/>
        <v>0.49179018607616959</v>
      </c>
      <c r="U1106" s="357"/>
    </row>
    <row r="1107" spans="1:21" x14ac:dyDescent="0.25">
      <c r="A1107" s="357" t="s">
        <v>483</v>
      </c>
      <c r="B1107" s="357" t="s">
        <v>822</v>
      </c>
      <c r="C1107" s="357" t="s">
        <v>1239</v>
      </c>
      <c r="D1107" s="357" t="s">
        <v>1751</v>
      </c>
      <c r="E1107" s="357" t="s">
        <v>1508</v>
      </c>
      <c r="F1107" s="357">
        <v>4325314</v>
      </c>
      <c r="G1107" s="357" t="s">
        <v>1370</v>
      </c>
      <c r="H1107" s="357">
        <v>432531405</v>
      </c>
      <c r="I1107" s="357" t="s">
        <v>2897</v>
      </c>
      <c r="J1107" s="357">
        <v>12086097</v>
      </c>
      <c r="K1107" s="357">
        <v>100</v>
      </c>
      <c r="L1107" s="357" t="s">
        <v>1077</v>
      </c>
      <c r="M1107" s="357" t="s">
        <v>1078</v>
      </c>
      <c r="N1107" s="357" t="s">
        <v>5025</v>
      </c>
      <c r="O1107" s="358">
        <v>1</v>
      </c>
      <c r="P1107" s="357">
        <v>79</v>
      </c>
      <c r="Q1107" s="357">
        <v>32500</v>
      </c>
      <c r="R1107" s="357">
        <v>26792.880000000001</v>
      </c>
      <c r="S1107" s="357">
        <f t="shared" si="34"/>
        <v>5707.119999999999</v>
      </c>
      <c r="T1107" s="359">
        <f t="shared" si="35"/>
        <v>0.17560369230769227</v>
      </c>
      <c r="U1107" s="357"/>
    </row>
    <row r="1108" spans="1:21" x14ac:dyDescent="0.25">
      <c r="A1108" s="357" t="s">
        <v>483</v>
      </c>
      <c r="B1108" s="357" t="s">
        <v>822</v>
      </c>
      <c r="C1108" s="357" t="s">
        <v>1239</v>
      </c>
      <c r="D1108" s="357" t="s">
        <v>1749</v>
      </c>
      <c r="E1108" s="357" t="s">
        <v>1498</v>
      </c>
      <c r="F1108" s="357">
        <v>4325113</v>
      </c>
      <c r="G1108" s="357" t="s">
        <v>1160</v>
      </c>
      <c r="H1108" s="357">
        <v>432511303</v>
      </c>
      <c r="I1108" s="357" t="s">
        <v>5169</v>
      </c>
      <c r="J1108" s="357">
        <v>3792009</v>
      </c>
      <c r="K1108" s="357">
        <v>100</v>
      </c>
      <c r="L1108" s="357" t="s">
        <v>1077</v>
      </c>
      <c r="M1108" s="357" t="s">
        <v>1078</v>
      </c>
      <c r="N1108" s="357" t="s">
        <v>5025</v>
      </c>
      <c r="O1108" s="358">
        <v>1</v>
      </c>
      <c r="P1108" s="357">
        <v>58</v>
      </c>
      <c r="Q1108" s="357">
        <v>18252</v>
      </c>
      <c r="R1108" s="357">
        <v>9966.06</v>
      </c>
      <c r="S1108" s="357">
        <f t="shared" si="34"/>
        <v>8285.94</v>
      </c>
      <c r="T1108" s="359">
        <f t="shared" si="35"/>
        <v>0.453974358974359</v>
      </c>
      <c r="U1108" s="357"/>
    </row>
    <row r="1109" spans="1:21" x14ac:dyDescent="0.25">
      <c r="A1109" s="357" t="s">
        <v>483</v>
      </c>
      <c r="B1109" s="357" t="s">
        <v>822</v>
      </c>
      <c r="C1109" s="357" t="s">
        <v>1239</v>
      </c>
      <c r="D1109" s="357" t="s">
        <v>1749</v>
      </c>
      <c r="E1109" s="357" t="s">
        <v>888</v>
      </c>
      <c r="F1109" s="357">
        <v>4325131</v>
      </c>
      <c r="G1109" s="357" t="s">
        <v>888</v>
      </c>
      <c r="H1109" s="357">
        <v>432513104</v>
      </c>
      <c r="I1109" s="357" t="s">
        <v>2898</v>
      </c>
      <c r="J1109" s="357">
        <v>12086191</v>
      </c>
      <c r="K1109" s="357">
        <v>100</v>
      </c>
      <c r="L1109" s="357" t="s">
        <v>1077</v>
      </c>
      <c r="M1109" s="357" t="s">
        <v>1078</v>
      </c>
      <c r="N1109" s="357" t="s">
        <v>5025</v>
      </c>
      <c r="O1109" s="358">
        <v>1</v>
      </c>
      <c r="P1109" s="357">
        <v>54</v>
      </c>
      <c r="Q1109" s="357">
        <v>20194.400000000001</v>
      </c>
      <c r="R1109" s="357">
        <v>16918.52</v>
      </c>
      <c r="S1109" s="357">
        <f t="shared" si="34"/>
        <v>3275.880000000001</v>
      </c>
      <c r="T1109" s="359">
        <f t="shared" si="35"/>
        <v>0.16221724834607618</v>
      </c>
      <c r="U1109" s="357"/>
    </row>
    <row r="1110" spans="1:21" x14ac:dyDescent="0.25">
      <c r="A1110" s="357" t="s">
        <v>483</v>
      </c>
      <c r="B1110" s="357" t="s">
        <v>822</v>
      </c>
      <c r="C1110" s="357" t="s">
        <v>1239</v>
      </c>
      <c r="D1110" s="357" t="s">
        <v>1749</v>
      </c>
      <c r="E1110" s="357" t="s">
        <v>888</v>
      </c>
      <c r="F1110" s="357">
        <v>4325131</v>
      </c>
      <c r="G1110" s="357" t="s">
        <v>888</v>
      </c>
      <c r="H1110" s="357">
        <v>432513104</v>
      </c>
      <c r="I1110" s="357" t="s">
        <v>2899</v>
      </c>
      <c r="J1110" s="357">
        <v>12086213</v>
      </c>
      <c r="K1110" s="357">
        <v>100</v>
      </c>
      <c r="L1110" s="357" t="s">
        <v>1077</v>
      </c>
      <c r="M1110" s="357" t="s">
        <v>1078</v>
      </c>
      <c r="N1110" s="357" t="s">
        <v>5025</v>
      </c>
      <c r="O1110" s="358">
        <v>1</v>
      </c>
      <c r="P1110" s="357">
        <v>57</v>
      </c>
      <c r="Q1110" s="357">
        <v>11486.8</v>
      </c>
      <c r="R1110" s="357">
        <v>10145.700000000001</v>
      </c>
      <c r="S1110" s="357">
        <f t="shared" si="34"/>
        <v>1341.0999999999985</v>
      </c>
      <c r="T1110" s="359">
        <f t="shared" si="35"/>
        <v>0.11675140160880303</v>
      </c>
      <c r="U1110" s="357"/>
    </row>
    <row r="1111" spans="1:21" x14ac:dyDescent="0.25">
      <c r="A1111" s="357" t="s">
        <v>483</v>
      </c>
      <c r="B1111" s="357" t="s">
        <v>822</v>
      </c>
      <c r="C1111" s="357" t="s">
        <v>1239</v>
      </c>
      <c r="D1111" s="357" t="s">
        <v>1749</v>
      </c>
      <c r="E1111" s="357" t="s">
        <v>888</v>
      </c>
      <c r="F1111" s="357">
        <v>4325131</v>
      </c>
      <c r="G1111" s="357" t="s">
        <v>888</v>
      </c>
      <c r="H1111" s="357">
        <v>432513104</v>
      </c>
      <c r="I1111" s="357" t="s">
        <v>2900</v>
      </c>
      <c r="J1111" s="357">
        <v>12086219</v>
      </c>
      <c r="K1111" s="357">
        <v>100</v>
      </c>
      <c r="L1111" s="357" t="s">
        <v>1077</v>
      </c>
      <c r="M1111" s="357" t="s">
        <v>1078</v>
      </c>
      <c r="N1111" s="357" t="s">
        <v>5025</v>
      </c>
      <c r="O1111" s="358">
        <v>1</v>
      </c>
      <c r="P1111" s="357">
        <v>73</v>
      </c>
      <c r="Q1111" s="357">
        <v>27235.78</v>
      </c>
      <c r="R1111" s="357">
        <v>17824.169999999998</v>
      </c>
      <c r="S1111" s="357">
        <f t="shared" si="34"/>
        <v>9411.61</v>
      </c>
      <c r="T1111" s="359">
        <f t="shared" si="35"/>
        <v>0.34556050900690199</v>
      </c>
      <c r="U1111" s="357"/>
    </row>
    <row r="1112" spans="1:21" x14ac:dyDescent="0.25">
      <c r="A1112" s="357" t="s">
        <v>483</v>
      </c>
      <c r="B1112" s="357" t="s">
        <v>822</v>
      </c>
      <c r="C1112" s="357" t="s">
        <v>1239</v>
      </c>
      <c r="D1112" s="357" t="s">
        <v>1749</v>
      </c>
      <c r="E1112" s="357" t="s">
        <v>888</v>
      </c>
      <c r="F1112" s="357">
        <v>4325131</v>
      </c>
      <c r="G1112" s="357" t="s">
        <v>888</v>
      </c>
      <c r="H1112" s="357">
        <v>432513104</v>
      </c>
      <c r="I1112" s="357" t="s">
        <v>2901</v>
      </c>
      <c r="J1112" s="357">
        <v>12086229</v>
      </c>
      <c r="K1112" s="357">
        <v>100</v>
      </c>
      <c r="L1112" s="357" t="s">
        <v>1077</v>
      </c>
      <c r="M1112" s="357" t="s">
        <v>1078</v>
      </c>
      <c r="N1112" s="357" t="s">
        <v>5025</v>
      </c>
      <c r="O1112" s="358">
        <v>1</v>
      </c>
      <c r="P1112" s="357">
        <v>67</v>
      </c>
      <c r="Q1112" s="357">
        <v>18980.400000000001</v>
      </c>
      <c r="R1112" s="357">
        <v>12543.32</v>
      </c>
      <c r="S1112" s="357">
        <f t="shared" si="34"/>
        <v>6437.0800000000017</v>
      </c>
      <c r="T1112" s="359">
        <f t="shared" si="35"/>
        <v>0.33914353754399279</v>
      </c>
      <c r="U1112" s="357"/>
    </row>
    <row r="1113" spans="1:21" x14ac:dyDescent="0.25">
      <c r="A1113" s="357" t="s">
        <v>483</v>
      </c>
      <c r="B1113" s="357" t="s">
        <v>822</v>
      </c>
      <c r="C1113" s="357" t="s">
        <v>1239</v>
      </c>
      <c r="D1113" s="357" t="s">
        <v>1749</v>
      </c>
      <c r="E1113" s="357" t="s">
        <v>888</v>
      </c>
      <c r="F1113" s="357">
        <v>4325131</v>
      </c>
      <c r="G1113" s="357" t="s">
        <v>888</v>
      </c>
      <c r="H1113" s="357">
        <v>432513104</v>
      </c>
      <c r="I1113" s="357" t="s">
        <v>2902</v>
      </c>
      <c r="J1113" s="357">
        <v>12086233</v>
      </c>
      <c r="K1113" s="357">
        <v>100</v>
      </c>
      <c r="L1113" s="357" t="s">
        <v>1077</v>
      </c>
      <c r="M1113" s="357" t="s">
        <v>1078</v>
      </c>
      <c r="N1113" s="357" t="s">
        <v>5025</v>
      </c>
      <c r="O1113" s="358">
        <v>1</v>
      </c>
      <c r="P1113" s="357">
        <v>141</v>
      </c>
      <c r="Q1113" s="357">
        <v>45925.599999999999</v>
      </c>
      <c r="R1113" s="357">
        <v>33577.65</v>
      </c>
      <c r="S1113" s="357">
        <f t="shared" si="34"/>
        <v>12347.949999999997</v>
      </c>
      <c r="T1113" s="359">
        <f t="shared" si="35"/>
        <v>0.26886856132527387</v>
      </c>
      <c r="U1113" s="357"/>
    </row>
    <row r="1114" spans="1:21" x14ac:dyDescent="0.25">
      <c r="A1114" s="357" t="s">
        <v>483</v>
      </c>
      <c r="B1114" s="357" t="s">
        <v>822</v>
      </c>
      <c r="C1114" s="357" t="s">
        <v>1239</v>
      </c>
      <c r="D1114" s="357" t="s">
        <v>1751</v>
      </c>
      <c r="E1114" s="357" t="s">
        <v>1507</v>
      </c>
      <c r="F1114" s="357">
        <v>4325312</v>
      </c>
      <c r="G1114" s="357" t="s">
        <v>5031</v>
      </c>
      <c r="H1114" s="357">
        <v>432531201</v>
      </c>
      <c r="I1114" s="357" t="s">
        <v>2903</v>
      </c>
      <c r="J1114" s="357">
        <v>12086259</v>
      </c>
      <c r="K1114" s="357">
        <v>100</v>
      </c>
      <c r="L1114" s="357" t="s">
        <v>1077</v>
      </c>
      <c r="M1114" s="357" t="s">
        <v>1078</v>
      </c>
      <c r="N1114" s="357" t="s">
        <v>5025</v>
      </c>
      <c r="O1114" s="358">
        <v>1</v>
      </c>
      <c r="P1114" s="357">
        <v>70</v>
      </c>
      <c r="Q1114" s="357">
        <v>27419.769999999997</v>
      </c>
      <c r="R1114" s="357">
        <v>17439.27</v>
      </c>
      <c r="S1114" s="357">
        <f t="shared" ref="S1114:S1177" si="36">Q1114-R1114</f>
        <v>9980.4999999999964</v>
      </c>
      <c r="T1114" s="359">
        <f t="shared" ref="T1114:T1177" si="37">S1114/Q1114</f>
        <v>0.36398919465772317</v>
      </c>
      <c r="U1114" s="357"/>
    </row>
    <row r="1115" spans="1:21" x14ac:dyDescent="0.25">
      <c r="A1115" s="357" t="s">
        <v>483</v>
      </c>
      <c r="B1115" s="357" t="s">
        <v>822</v>
      </c>
      <c r="C1115" s="357" t="s">
        <v>1239</v>
      </c>
      <c r="D1115" s="357" t="s">
        <v>1749</v>
      </c>
      <c r="E1115" s="357" t="s">
        <v>888</v>
      </c>
      <c r="F1115" s="357">
        <v>4325131</v>
      </c>
      <c r="G1115" s="357" t="s">
        <v>888</v>
      </c>
      <c r="H1115" s="357">
        <v>432513104</v>
      </c>
      <c r="I1115" s="357" t="s">
        <v>2904</v>
      </c>
      <c r="J1115" s="357">
        <v>12086311</v>
      </c>
      <c r="K1115" s="357">
        <v>100</v>
      </c>
      <c r="L1115" s="357" t="s">
        <v>1077</v>
      </c>
      <c r="M1115" s="357" t="s">
        <v>1078</v>
      </c>
      <c r="N1115" s="357" t="s">
        <v>5025</v>
      </c>
      <c r="O1115" s="358">
        <v>1</v>
      </c>
      <c r="P1115" s="357">
        <v>101</v>
      </c>
      <c r="Q1115" s="357">
        <v>39393.199999999997</v>
      </c>
      <c r="R1115" s="357">
        <v>34219.589999999997</v>
      </c>
      <c r="S1115" s="357">
        <f t="shared" si="36"/>
        <v>5173.6100000000006</v>
      </c>
      <c r="T1115" s="359">
        <f t="shared" si="37"/>
        <v>0.13133256501122023</v>
      </c>
      <c r="U1115" s="357"/>
    </row>
    <row r="1116" spans="1:21" x14ac:dyDescent="0.25">
      <c r="A1116" s="357" t="s">
        <v>483</v>
      </c>
      <c r="B1116" s="357" t="s">
        <v>822</v>
      </c>
      <c r="C1116" s="357" t="s">
        <v>1239</v>
      </c>
      <c r="D1116" s="357" t="s">
        <v>1751</v>
      </c>
      <c r="E1116" s="357" t="s">
        <v>1507</v>
      </c>
      <c r="F1116" s="357">
        <v>4325312</v>
      </c>
      <c r="G1116" s="357" t="s">
        <v>5031</v>
      </c>
      <c r="H1116" s="357">
        <v>432531201</v>
      </c>
      <c r="I1116" s="357" t="s">
        <v>2905</v>
      </c>
      <c r="J1116" s="357">
        <v>12086361</v>
      </c>
      <c r="K1116" s="357">
        <v>250</v>
      </c>
      <c r="L1116" s="357" t="s">
        <v>1077</v>
      </c>
      <c r="M1116" s="357" t="s">
        <v>1078</v>
      </c>
      <c r="N1116" s="357" t="s">
        <v>5025</v>
      </c>
      <c r="O1116" s="358">
        <v>1</v>
      </c>
      <c r="P1116" s="357">
        <v>108</v>
      </c>
      <c r="Q1116" s="357">
        <v>45955.199999999997</v>
      </c>
      <c r="R1116" s="357">
        <v>36533.33</v>
      </c>
      <c r="S1116" s="357">
        <f t="shared" si="36"/>
        <v>9421.8699999999953</v>
      </c>
      <c r="T1116" s="359">
        <f t="shared" si="37"/>
        <v>0.20502293538054445</v>
      </c>
      <c r="U1116" s="357"/>
    </row>
    <row r="1117" spans="1:21" x14ac:dyDescent="0.25">
      <c r="A1117" s="357" t="s">
        <v>483</v>
      </c>
      <c r="B1117" s="357" t="s">
        <v>822</v>
      </c>
      <c r="C1117" s="357" t="s">
        <v>1239</v>
      </c>
      <c r="D1117" s="357" t="s">
        <v>1749</v>
      </c>
      <c r="E1117" s="357" t="s">
        <v>888</v>
      </c>
      <c r="F1117" s="357">
        <v>4325131</v>
      </c>
      <c r="G1117" s="357" t="s">
        <v>888</v>
      </c>
      <c r="H1117" s="357">
        <v>432513104</v>
      </c>
      <c r="I1117" s="357" t="s">
        <v>2906</v>
      </c>
      <c r="J1117" s="357">
        <v>12086365</v>
      </c>
      <c r="K1117" s="357">
        <v>100</v>
      </c>
      <c r="L1117" s="357" t="s">
        <v>1077</v>
      </c>
      <c r="M1117" s="357" t="s">
        <v>1078</v>
      </c>
      <c r="N1117" s="357" t="s">
        <v>5025</v>
      </c>
      <c r="O1117" s="358">
        <v>1</v>
      </c>
      <c r="P1117" s="357">
        <v>134</v>
      </c>
      <c r="Q1117" s="357">
        <v>48036.68</v>
      </c>
      <c r="R1117" s="357">
        <v>28290.92</v>
      </c>
      <c r="S1117" s="357">
        <f t="shared" si="36"/>
        <v>19745.760000000002</v>
      </c>
      <c r="T1117" s="359">
        <f t="shared" si="37"/>
        <v>0.41105588479470273</v>
      </c>
      <c r="U1117" s="357"/>
    </row>
    <row r="1118" spans="1:21" x14ac:dyDescent="0.25">
      <c r="A1118" s="357" t="s">
        <v>483</v>
      </c>
      <c r="B1118" s="357" t="s">
        <v>822</v>
      </c>
      <c r="C1118" s="357" t="s">
        <v>1239</v>
      </c>
      <c r="D1118" s="357" t="s">
        <v>1749</v>
      </c>
      <c r="E1118" s="357" t="s">
        <v>888</v>
      </c>
      <c r="F1118" s="357">
        <v>4325131</v>
      </c>
      <c r="G1118" s="357" t="s">
        <v>888</v>
      </c>
      <c r="H1118" s="357">
        <v>432513104</v>
      </c>
      <c r="I1118" s="357" t="s">
        <v>2907</v>
      </c>
      <c r="J1118" s="357">
        <v>12086369</v>
      </c>
      <c r="K1118" s="357">
        <v>100</v>
      </c>
      <c r="L1118" s="357" t="s">
        <v>1077</v>
      </c>
      <c r="M1118" s="357" t="s">
        <v>1078</v>
      </c>
      <c r="N1118" s="357" t="s">
        <v>5025</v>
      </c>
      <c r="O1118" s="358">
        <v>1</v>
      </c>
      <c r="P1118" s="357">
        <v>116</v>
      </c>
      <c r="Q1118" s="357">
        <v>58206.8</v>
      </c>
      <c r="R1118" s="357">
        <v>44448.26</v>
      </c>
      <c r="S1118" s="357">
        <f t="shared" si="36"/>
        <v>13758.54</v>
      </c>
      <c r="T1118" s="359">
        <f t="shared" si="37"/>
        <v>0.23637341341561469</v>
      </c>
      <c r="U1118" s="357"/>
    </row>
    <row r="1119" spans="1:21" x14ac:dyDescent="0.25">
      <c r="A1119" s="357" t="s">
        <v>483</v>
      </c>
      <c r="B1119" s="357" t="s">
        <v>822</v>
      </c>
      <c r="C1119" s="357" t="s">
        <v>1239</v>
      </c>
      <c r="D1119" s="357" t="s">
        <v>1751</v>
      </c>
      <c r="E1119" s="357" t="s">
        <v>1507</v>
      </c>
      <c r="F1119" s="357">
        <v>4325312</v>
      </c>
      <c r="G1119" s="357" t="s">
        <v>1854</v>
      </c>
      <c r="H1119" s="357">
        <v>432531202</v>
      </c>
      <c r="I1119" s="357" t="s">
        <v>2908</v>
      </c>
      <c r="J1119" s="357">
        <v>12086427</v>
      </c>
      <c r="K1119" s="357">
        <v>100</v>
      </c>
      <c r="L1119" s="357" t="s">
        <v>1077</v>
      </c>
      <c r="M1119" s="357" t="s">
        <v>1078</v>
      </c>
      <c r="N1119" s="357" t="s">
        <v>5025</v>
      </c>
      <c r="O1119" s="358">
        <v>1</v>
      </c>
      <c r="P1119" s="357">
        <v>98</v>
      </c>
      <c r="Q1119" s="357">
        <v>48286.399999999994</v>
      </c>
      <c r="R1119" s="357">
        <v>36873.370000000003</v>
      </c>
      <c r="S1119" s="357">
        <f t="shared" si="36"/>
        <v>11413.029999999992</v>
      </c>
      <c r="T1119" s="359">
        <f t="shared" si="37"/>
        <v>0.23636117001888715</v>
      </c>
      <c r="U1119" s="357"/>
    </row>
    <row r="1120" spans="1:21" x14ac:dyDescent="0.25">
      <c r="A1120" s="357" t="s">
        <v>483</v>
      </c>
      <c r="B1120" s="357" t="s">
        <v>822</v>
      </c>
      <c r="C1120" s="357" t="s">
        <v>1239</v>
      </c>
      <c r="D1120" s="357" t="s">
        <v>1751</v>
      </c>
      <c r="E1120" s="357" t="s">
        <v>1507</v>
      </c>
      <c r="F1120" s="357">
        <v>4325312</v>
      </c>
      <c r="G1120" s="357" t="s">
        <v>1099</v>
      </c>
      <c r="H1120" s="357">
        <v>432531203</v>
      </c>
      <c r="I1120" s="357" t="s">
        <v>2909</v>
      </c>
      <c r="J1120" s="357">
        <v>12086483</v>
      </c>
      <c r="K1120" s="357">
        <v>100</v>
      </c>
      <c r="L1120" s="357" t="s">
        <v>1077</v>
      </c>
      <c r="M1120" s="357" t="s">
        <v>1078</v>
      </c>
      <c r="N1120" s="357" t="s">
        <v>5025</v>
      </c>
      <c r="O1120" s="358">
        <v>1</v>
      </c>
      <c r="P1120" s="357">
        <v>76</v>
      </c>
      <c r="Q1120" s="357">
        <v>54844.799999999996</v>
      </c>
      <c r="R1120" s="357">
        <v>43809.22</v>
      </c>
      <c r="S1120" s="357">
        <f t="shared" si="36"/>
        <v>11035.579999999994</v>
      </c>
      <c r="T1120" s="359">
        <f t="shared" si="37"/>
        <v>0.20121470039092121</v>
      </c>
      <c r="U1120" s="357"/>
    </row>
    <row r="1121" spans="1:21" x14ac:dyDescent="0.25">
      <c r="A1121" s="357" t="s">
        <v>483</v>
      </c>
      <c r="B1121" s="357" t="s">
        <v>822</v>
      </c>
      <c r="C1121" s="357" t="s">
        <v>1239</v>
      </c>
      <c r="D1121" s="357" t="s">
        <v>1751</v>
      </c>
      <c r="E1121" s="357" t="s">
        <v>1507</v>
      </c>
      <c r="F1121" s="357">
        <v>4325312</v>
      </c>
      <c r="G1121" s="357" t="s">
        <v>1100</v>
      </c>
      <c r="H1121" s="357">
        <v>432531204</v>
      </c>
      <c r="I1121" s="357" t="s">
        <v>2910</v>
      </c>
      <c r="J1121" s="357">
        <v>12086489</v>
      </c>
      <c r="K1121" s="357">
        <v>100</v>
      </c>
      <c r="L1121" s="357" t="s">
        <v>1077</v>
      </c>
      <c r="M1121" s="357" t="s">
        <v>1078</v>
      </c>
      <c r="N1121" s="357" t="s">
        <v>5025</v>
      </c>
      <c r="O1121" s="358">
        <v>1</v>
      </c>
      <c r="P1121" s="357">
        <v>27</v>
      </c>
      <c r="Q1121" s="357">
        <v>20841.599999999999</v>
      </c>
      <c r="R1121" s="357">
        <v>17158.91</v>
      </c>
      <c r="S1121" s="357">
        <f t="shared" si="36"/>
        <v>3682.6899999999987</v>
      </c>
      <c r="T1121" s="359">
        <f t="shared" si="37"/>
        <v>0.17669900583448483</v>
      </c>
      <c r="U1121" s="357"/>
    </row>
    <row r="1122" spans="1:21" x14ac:dyDescent="0.25">
      <c r="A1122" s="357" t="s">
        <v>483</v>
      </c>
      <c r="B1122" s="357" t="s">
        <v>822</v>
      </c>
      <c r="C1122" s="357" t="s">
        <v>1239</v>
      </c>
      <c r="D1122" s="357" t="s">
        <v>1751</v>
      </c>
      <c r="E1122" s="357" t="s">
        <v>1507</v>
      </c>
      <c r="F1122" s="357">
        <v>4325312</v>
      </c>
      <c r="G1122" s="357" t="s">
        <v>1099</v>
      </c>
      <c r="H1122" s="357">
        <v>432531203</v>
      </c>
      <c r="I1122" s="357" t="s">
        <v>2911</v>
      </c>
      <c r="J1122" s="357">
        <v>12086509</v>
      </c>
      <c r="K1122" s="357">
        <v>100</v>
      </c>
      <c r="L1122" s="357" t="s">
        <v>1077</v>
      </c>
      <c r="M1122" s="357" t="s">
        <v>1078</v>
      </c>
      <c r="N1122" s="357" t="s">
        <v>5025</v>
      </c>
      <c r="O1122" s="358">
        <v>1</v>
      </c>
      <c r="P1122" s="357">
        <v>93</v>
      </c>
      <c r="Q1122" s="357">
        <v>38976.399999999994</v>
      </c>
      <c r="R1122" s="357">
        <v>23486.86</v>
      </c>
      <c r="S1122" s="357">
        <f t="shared" si="36"/>
        <v>15489.539999999994</v>
      </c>
      <c r="T1122" s="359">
        <f t="shared" si="37"/>
        <v>0.39740817520345634</v>
      </c>
      <c r="U1122" s="357"/>
    </row>
    <row r="1123" spans="1:21" x14ac:dyDescent="0.25">
      <c r="A1123" s="357" t="s">
        <v>483</v>
      </c>
      <c r="B1123" s="357" t="s">
        <v>822</v>
      </c>
      <c r="C1123" s="357" t="s">
        <v>1239</v>
      </c>
      <c r="D1123" s="357" t="s">
        <v>1751</v>
      </c>
      <c r="E1123" s="357" t="s">
        <v>1508</v>
      </c>
      <c r="F1123" s="357">
        <v>4325314</v>
      </c>
      <c r="G1123" s="357" t="s">
        <v>5032</v>
      </c>
      <c r="H1123" s="357">
        <v>432531404</v>
      </c>
      <c r="I1123" s="357" t="s">
        <v>2912</v>
      </c>
      <c r="J1123" s="357">
        <v>12086517</v>
      </c>
      <c r="K1123" s="357">
        <v>100</v>
      </c>
      <c r="L1123" s="357" t="s">
        <v>1077</v>
      </c>
      <c r="M1123" s="357" t="s">
        <v>1078</v>
      </c>
      <c r="N1123" s="357" t="s">
        <v>5025</v>
      </c>
      <c r="O1123" s="358">
        <v>1</v>
      </c>
      <c r="P1123" s="357">
        <v>126</v>
      </c>
      <c r="Q1123" s="357">
        <v>45261.02</v>
      </c>
      <c r="R1123" s="357">
        <v>29736.690000000002</v>
      </c>
      <c r="S1123" s="357">
        <f t="shared" si="36"/>
        <v>15524.329999999994</v>
      </c>
      <c r="T1123" s="359">
        <f t="shared" si="37"/>
        <v>0.34299558427980625</v>
      </c>
      <c r="U1123" s="357"/>
    </row>
    <row r="1124" spans="1:21" x14ac:dyDescent="0.25">
      <c r="A1124" s="357" t="s">
        <v>483</v>
      </c>
      <c r="B1124" s="357" t="s">
        <v>822</v>
      </c>
      <c r="C1124" s="357" t="s">
        <v>1239</v>
      </c>
      <c r="D1124" s="357" t="s">
        <v>1751</v>
      </c>
      <c r="E1124" s="357" t="s">
        <v>1507</v>
      </c>
      <c r="F1124" s="357">
        <v>4325312</v>
      </c>
      <c r="G1124" s="357" t="s">
        <v>1099</v>
      </c>
      <c r="H1124" s="357">
        <v>432531203</v>
      </c>
      <c r="I1124" s="357" t="s">
        <v>2611</v>
      </c>
      <c r="J1124" s="357">
        <v>12086523</v>
      </c>
      <c r="K1124" s="357">
        <v>100</v>
      </c>
      <c r="L1124" s="357" t="s">
        <v>1077</v>
      </c>
      <c r="M1124" s="357" t="s">
        <v>1078</v>
      </c>
      <c r="N1124" s="357" t="s">
        <v>5025</v>
      </c>
      <c r="O1124" s="358">
        <v>1</v>
      </c>
      <c r="P1124" s="357">
        <v>69</v>
      </c>
      <c r="Q1124" s="357">
        <v>25386.829999999998</v>
      </c>
      <c r="R1124" s="357">
        <v>18295.57</v>
      </c>
      <c r="S1124" s="357">
        <f t="shared" si="36"/>
        <v>7091.2599999999984</v>
      </c>
      <c r="T1124" s="359">
        <f t="shared" si="37"/>
        <v>0.27932829738884291</v>
      </c>
      <c r="U1124" s="357"/>
    </row>
    <row r="1125" spans="1:21" x14ac:dyDescent="0.25">
      <c r="A1125" s="357" t="s">
        <v>483</v>
      </c>
      <c r="B1125" s="357" t="s">
        <v>822</v>
      </c>
      <c r="C1125" s="357" t="s">
        <v>1239</v>
      </c>
      <c r="D1125" s="357" t="s">
        <v>1751</v>
      </c>
      <c r="E1125" s="357" t="s">
        <v>1508</v>
      </c>
      <c r="F1125" s="357">
        <v>4325314</v>
      </c>
      <c r="G1125" s="357" t="s">
        <v>1377</v>
      </c>
      <c r="H1125" s="357">
        <v>432531402</v>
      </c>
      <c r="I1125" s="357" t="s">
        <v>2913</v>
      </c>
      <c r="J1125" s="357">
        <v>12086613</v>
      </c>
      <c r="K1125" s="357">
        <v>100</v>
      </c>
      <c r="L1125" s="357" t="s">
        <v>1077</v>
      </c>
      <c r="M1125" s="357" t="s">
        <v>1078</v>
      </c>
      <c r="N1125" s="357" t="s">
        <v>5025</v>
      </c>
      <c r="O1125" s="358">
        <v>1</v>
      </c>
      <c r="P1125" s="357">
        <v>109</v>
      </c>
      <c r="Q1125" s="357">
        <v>35617.200000000004</v>
      </c>
      <c r="R1125" s="357">
        <v>27904.62</v>
      </c>
      <c r="S1125" s="357">
        <f t="shared" si="36"/>
        <v>7712.5800000000054</v>
      </c>
      <c r="T1125" s="359">
        <f t="shared" si="37"/>
        <v>0.21654088474108027</v>
      </c>
      <c r="U1125" s="357"/>
    </row>
    <row r="1126" spans="1:21" x14ac:dyDescent="0.25">
      <c r="A1126" s="357" t="s">
        <v>483</v>
      </c>
      <c r="B1126" s="357" t="s">
        <v>822</v>
      </c>
      <c r="C1126" s="357" t="s">
        <v>1239</v>
      </c>
      <c r="D1126" s="357" t="s">
        <v>1751</v>
      </c>
      <c r="E1126" s="357" t="s">
        <v>1508</v>
      </c>
      <c r="F1126" s="357">
        <v>4325314</v>
      </c>
      <c r="G1126" s="357" t="s">
        <v>1377</v>
      </c>
      <c r="H1126" s="357">
        <v>432531402</v>
      </c>
      <c r="I1126" s="357" t="s">
        <v>2914</v>
      </c>
      <c r="J1126" s="357">
        <v>12086639</v>
      </c>
      <c r="K1126" s="357">
        <v>100</v>
      </c>
      <c r="L1126" s="357" t="s">
        <v>1077</v>
      </c>
      <c r="M1126" s="357" t="s">
        <v>1078</v>
      </c>
      <c r="N1126" s="357" t="s">
        <v>5025</v>
      </c>
      <c r="O1126" s="358">
        <v>1</v>
      </c>
      <c r="P1126" s="357">
        <v>128</v>
      </c>
      <c r="Q1126" s="357">
        <v>51043.600000000006</v>
      </c>
      <c r="R1126" s="357">
        <v>34089.770000000004</v>
      </c>
      <c r="S1126" s="357">
        <f t="shared" si="36"/>
        <v>16953.830000000002</v>
      </c>
      <c r="T1126" s="359">
        <f t="shared" si="37"/>
        <v>0.33214408858309369</v>
      </c>
      <c r="U1126" s="357"/>
    </row>
    <row r="1127" spans="1:21" x14ac:dyDescent="0.25">
      <c r="A1127" s="357" t="s">
        <v>483</v>
      </c>
      <c r="B1127" s="357" t="s">
        <v>822</v>
      </c>
      <c r="C1127" s="357" t="s">
        <v>1239</v>
      </c>
      <c r="D1127" s="357" t="s">
        <v>1751</v>
      </c>
      <c r="E1127" s="357" t="s">
        <v>1508</v>
      </c>
      <c r="F1127" s="357">
        <v>4325314</v>
      </c>
      <c r="G1127" s="357" t="s">
        <v>1377</v>
      </c>
      <c r="H1127" s="357">
        <v>432531402</v>
      </c>
      <c r="I1127" s="357" t="s">
        <v>2915</v>
      </c>
      <c r="J1127" s="357">
        <v>12086653</v>
      </c>
      <c r="K1127" s="357">
        <v>100</v>
      </c>
      <c r="L1127" s="357" t="s">
        <v>1077</v>
      </c>
      <c r="M1127" s="357" t="s">
        <v>1078</v>
      </c>
      <c r="N1127" s="357" t="s">
        <v>5025</v>
      </c>
      <c r="O1127" s="358">
        <v>1</v>
      </c>
      <c r="P1127" s="357">
        <v>163</v>
      </c>
      <c r="Q1127" s="357">
        <v>58306.399999999994</v>
      </c>
      <c r="R1127" s="357">
        <v>45610.45</v>
      </c>
      <c r="S1127" s="357">
        <f t="shared" si="36"/>
        <v>12695.949999999997</v>
      </c>
      <c r="T1127" s="359">
        <f t="shared" si="37"/>
        <v>0.21774539330159293</v>
      </c>
      <c r="U1127" s="357"/>
    </row>
    <row r="1128" spans="1:21" x14ac:dyDescent="0.25">
      <c r="A1128" s="357" t="s">
        <v>483</v>
      </c>
      <c r="B1128" s="357" t="s">
        <v>822</v>
      </c>
      <c r="C1128" s="357" t="s">
        <v>1239</v>
      </c>
      <c r="D1128" s="357" t="s">
        <v>1751</v>
      </c>
      <c r="E1128" s="357" t="s">
        <v>1508</v>
      </c>
      <c r="F1128" s="357">
        <v>4325314</v>
      </c>
      <c r="G1128" s="357" t="s">
        <v>1011</v>
      </c>
      <c r="H1128" s="357">
        <v>432531406</v>
      </c>
      <c r="I1128" s="357" t="s">
        <v>2916</v>
      </c>
      <c r="J1128" s="357">
        <v>12086735</v>
      </c>
      <c r="K1128" s="357">
        <v>100</v>
      </c>
      <c r="L1128" s="357" t="s">
        <v>1077</v>
      </c>
      <c r="M1128" s="357" t="s">
        <v>1078</v>
      </c>
      <c r="N1128" s="357" t="s">
        <v>5025</v>
      </c>
      <c r="O1128" s="358">
        <v>1</v>
      </c>
      <c r="P1128" s="357">
        <v>59</v>
      </c>
      <c r="Q1128" s="357">
        <v>21979.599999999999</v>
      </c>
      <c r="R1128" s="357">
        <v>15070.29</v>
      </c>
      <c r="S1128" s="357">
        <f t="shared" si="36"/>
        <v>6909.3099999999977</v>
      </c>
      <c r="T1128" s="359">
        <f t="shared" si="37"/>
        <v>0.31435103459571595</v>
      </c>
      <c r="U1128" s="357"/>
    </row>
    <row r="1129" spans="1:21" x14ac:dyDescent="0.25">
      <c r="A1129" s="357" t="s">
        <v>483</v>
      </c>
      <c r="B1129" s="357" t="s">
        <v>822</v>
      </c>
      <c r="C1129" s="357" t="s">
        <v>1239</v>
      </c>
      <c r="D1129" s="357" t="s">
        <v>1751</v>
      </c>
      <c r="E1129" s="357" t="s">
        <v>1508</v>
      </c>
      <c r="F1129" s="357">
        <v>4325314</v>
      </c>
      <c r="G1129" s="357" t="s">
        <v>1011</v>
      </c>
      <c r="H1129" s="357">
        <v>432531406</v>
      </c>
      <c r="I1129" s="357" t="s">
        <v>2917</v>
      </c>
      <c r="J1129" s="357">
        <v>12086745</v>
      </c>
      <c r="K1129" s="357">
        <v>100</v>
      </c>
      <c r="L1129" s="357" t="s">
        <v>1077</v>
      </c>
      <c r="M1129" s="357" t="s">
        <v>1078</v>
      </c>
      <c r="N1129" s="357" t="s">
        <v>5025</v>
      </c>
      <c r="O1129" s="358">
        <v>1</v>
      </c>
      <c r="P1129" s="357">
        <v>37</v>
      </c>
      <c r="Q1129" s="357">
        <v>15350.8</v>
      </c>
      <c r="R1129" s="357">
        <v>12275.05</v>
      </c>
      <c r="S1129" s="357">
        <f t="shared" si="36"/>
        <v>3075.75</v>
      </c>
      <c r="T1129" s="359">
        <f t="shared" si="37"/>
        <v>0.2003641504025849</v>
      </c>
      <c r="U1129" s="357"/>
    </row>
    <row r="1130" spans="1:21" x14ac:dyDescent="0.25">
      <c r="A1130" s="357" t="s">
        <v>483</v>
      </c>
      <c r="B1130" s="357" t="s">
        <v>822</v>
      </c>
      <c r="C1130" s="357" t="s">
        <v>1239</v>
      </c>
      <c r="D1130" s="357" t="s">
        <v>1749</v>
      </c>
      <c r="E1130" s="357" t="s">
        <v>1500</v>
      </c>
      <c r="F1130" s="357">
        <v>4325122</v>
      </c>
      <c r="G1130" s="357" t="s">
        <v>1314</v>
      </c>
      <c r="H1130" s="357">
        <v>432512202</v>
      </c>
      <c r="I1130" s="357" t="s">
        <v>5170</v>
      </c>
      <c r="J1130" s="357">
        <v>11363923</v>
      </c>
      <c r="K1130" s="357">
        <v>100</v>
      </c>
      <c r="L1130" s="357" t="s">
        <v>1077</v>
      </c>
      <c r="M1130" s="357" t="s">
        <v>1078</v>
      </c>
      <c r="N1130" s="357" t="s">
        <v>5025</v>
      </c>
      <c r="O1130" s="358">
        <v>1</v>
      </c>
      <c r="P1130" s="357">
        <v>51</v>
      </c>
      <c r="Q1130" s="357">
        <v>24446.400000000001</v>
      </c>
      <c r="R1130" s="357">
        <v>13207.77</v>
      </c>
      <c r="S1130" s="357">
        <f t="shared" si="36"/>
        <v>11238.630000000001</v>
      </c>
      <c r="T1130" s="359">
        <f t="shared" si="37"/>
        <v>0.45972535833496958</v>
      </c>
      <c r="U1130" s="357"/>
    </row>
    <row r="1131" spans="1:21" x14ac:dyDescent="0.25">
      <c r="A1131" s="357" t="s">
        <v>483</v>
      </c>
      <c r="B1131" s="357" t="s">
        <v>822</v>
      </c>
      <c r="C1131" s="357" t="s">
        <v>1239</v>
      </c>
      <c r="D1131" s="357" t="s">
        <v>1751</v>
      </c>
      <c r="E1131" s="357" t="s">
        <v>1508</v>
      </c>
      <c r="F1131" s="357">
        <v>4325314</v>
      </c>
      <c r="G1131" s="357" t="s">
        <v>1011</v>
      </c>
      <c r="H1131" s="357">
        <v>432531406</v>
      </c>
      <c r="I1131" s="357" t="s">
        <v>2918</v>
      </c>
      <c r="J1131" s="357">
        <v>12086761</v>
      </c>
      <c r="K1131" s="357">
        <v>100</v>
      </c>
      <c r="L1131" s="357" t="s">
        <v>1077</v>
      </c>
      <c r="M1131" s="357" t="s">
        <v>1078</v>
      </c>
      <c r="N1131" s="357" t="s">
        <v>5025</v>
      </c>
      <c r="O1131" s="358">
        <v>1</v>
      </c>
      <c r="P1131" s="357">
        <v>55</v>
      </c>
      <c r="Q1131" s="357">
        <v>14018.4</v>
      </c>
      <c r="R1131" s="357">
        <v>12130.470000000001</v>
      </c>
      <c r="S1131" s="357">
        <f t="shared" si="36"/>
        <v>1887.9299999999985</v>
      </c>
      <c r="T1131" s="359">
        <f t="shared" si="37"/>
        <v>0.13467514124293775</v>
      </c>
      <c r="U1131" s="357"/>
    </row>
    <row r="1132" spans="1:21" x14ac:dyDescent="0.25">
      <c r="A1132" s="357" t="s">
        <v>483</v>
      </c>
      <c r="B1132" s="357" t="s">
        <v>822</v>
      </c>
      <c r="C1132" s="357" t="s">
        <v>1239</v>
      </c>
      <c r="D1132" s="357" t="s">
        <v>1749</v>
      </c>
      <c r="E1132" s="357" t="s">
        <v>1500</v>
      </c>
      <c r="F1132" s="357">
        <v>4325122</v>
      </c>
      <c r="G1132" s="357" t="s">
        <v>1314</v>
      </c>
      <c r="H1132" s="357">
        <v>432512202</v>
      </c>
      <c r="I1132" s="357" t="s">
        <v>5171</v>
      </c>
      <c r="J1132" s="357">
        <v>11363953</v>
      </c>
      <c r="K1132" s="357">
        <v>100</v>
      </c>
      <c r="L1132" s="357" t="s">
        <v>1077</v>
      </c>
      <c r="M1132" s="357" t="s">
        <v>1078</v>
      </c>
      <c r="N1132" s="357" t="s">
        <v>5025</v>
      </c>
      <c r="O1132" s="358">
        <v>1</v>
      </c>
      <c r="P1132" s="357">
        <v>52</v>
      </c>
      <c r="Q1132" s="357">
        <v>25706.799999999999</v>
      </c>
      <c r="R1132" s="357">
        <v>13522.64</v>
      </c>
      <c r="S1132" s="357">
        <f t="shared" si="36"/>
        <v>12184.16</v>
      </c>
      <c r="T1132" s="359">
        <f t="shared" si="37"/>
        <v>0.47396642133598893</v>
      </c>
      <c r="U1132" s="357"/>
    </row>
    <row r="1133" spans="1:21" x14ac:dyDescent="0.25">
      <c r="A1133" s="357" t="s">
        <v>483</v>
      </c>
      <c r="B1133" s="357" t="s">
        <v>822</v>
      </c>
      <c r="C1133" s="357" t="s">
        <v>1239</v>
      </c>
      <c r="D1133" s="357" t="s">
        <v>1751</v>
      </c>
      <c r="E1133" s="357" t="s">
        <v>1508</v>
      </c>
      <c r="F1133" s="357">
        <v>4325314</v>
      </c>
      <c r="G1133" s="357" t="s">
        <v>1011</v>
      </c>
      <c r="H1133" s="357">
        <v>432531406</v>
      </c>
      <c r="I1133" s="357" t="s">
        <v>2919</v>
      </c>
      <c r="J1133" s="357">
        <v>12086765</v>
      </c>
      <c r="K1133" s="357">
        <v>100</v>
      </c>
      <c r="L1133" s="357" t="s">
        <v>1077</v>
      </c>
      <c r="M1133" s="357" t="s">
        <v>1078</v>
      </c>
      <c r="N1133" s="357" t="s">
        <v>5025</v>
      </c>
      <c r="O1133" s="358">
        <v>1</v>
      </c>
      <c r="P1133" s="357">
        <v>47</v>
      </c>
      <c r="Q1133" s="357">
        <v>19905.199999999997</v>
      </c>
      <c r="R1133" s="357">
        <v>15246.54</v>
      </c>
      <c r="S1133" s="357">
        <f t="shared" si="36"/>
        <v>4658.6599999999962</v>
      </c>
      <c r="T1133" s="359">
        <f t="shared" si="37"/>
        <v>0.23404236079014512</v>
      </c>
      <c r="U1133" s="357"/>
    </row>
    <row r="1134" spans="1:21" x14ac:dyDescent="0.25">
      <c r="A1134" s="357" t="s">
        <v>483</v>
      </c>
      <c r="B1134" s="357" t="s">
        <v>822</v>
      </c>
      <c r="C1134" s="357" t="s">
        <v>1239</v>
      </c>
      <c r="D1134" s="357" t="s">
        <v>1751</v>
      </c>
      <c r="E1134" s="357" t="s">
        <v>1508</v>
      </c>
      <c r="F1134" s="357">
        <v>4325314</v>
      </c>
      <c r="G1134" s="357" t="s">
        <v>1011</v>
      </c>
      <c r="H1134" s="357">
        <v>432531406</v>
      </c>
      <c r="I1134" s="357" t="s">
        <v>2920</v>
      </c>
      <c r="J1134" s="357">
        <v>12086807</v>
      </c>
      <c r="K1134" s="357">
        <v>100</v>
      </c>
      <c r="L1134" s="357" t="s">
        <v>1077</v>
      </c>
      <c r="M1134" s="357" t="s">
        <v>1078</v>
      </c>
      <c r="N1134" s="357" t="s">
        <v>5025</v>
      </c>
      <c r="O1134" s="358">
        <v>1</v>
      </c>
      <c r="P1134" s="357">
        <v>84</v>
      </c>
      <c r="Q1134" s="357">
        <v>25168.400000000001</v>
      </c>
      <c r="R1134" s="357">
        <v>20667.739999999998</v>
      </c>
      <c r="S1134" s="357">
        <f t="shared" si="36"/>
        <v>4500.6600000000035</v>
      </c>
      <c r="T1134" s="359">
        <f t="shared" si="37"/>
        <v>0.17882185597813144</v>
      </c>
      <c r="U1134" s="357"/>
    </row>
    <row r="1135" spans="1:21" x14ac:dyDescent="0.25">
      <c r="A1135" s="357" t="s">
        <v>483</v>
      </c>
      <c r="B1135" s="357" t="s">
        <v>822</v>
      </c>
      <c r="C1135" s="357" t="s">
        <v>1239</v>
      </c>
      <c r="D1135" s="357" t="s">
        <v>1751</v>
      </c>
      <c r="E1135" s="357" t="s">
        <v>1508</v>
      </c>
      <c r="F1135" s="357">
        <v>4325314</v>
      </c>
      <c r="G1135" s="357" t="s">
        <v>1011</v>
      </c>
      <c r="H1135" s="357">
        <v>432531406</v>
      </c>
      <c r="I1135" s="357" t="s">
        <v>2921</v>
      </c>
      <c r="J1135" s="357">
        <v>12086939</v>
      </c>
      <c r="K1135" s="357">
        <v>100</v>
      </c>
      <c r="L1135" s="357" t="s">
        <v>1077</v>
      </c>
      <c r="M1135" s="357" t="s">
        <v>1078</v>
      </c>
      <c r="N1135" s="357" t="s">
        <v>5025</v>
      </c>
      <c r="O1135" s="358">
        <v>1</v>
      </c>
      <c r="P1135" s="357">
        <v>145</v>
      </c>
      <c r="Q1135" s="357">
        <v>70536.399999999994</v>
      </c>
      <c r="R1135" s="357">
        <v>51507.399999999994</v>
      </c>
      <c r="S1135" s="357">
        <f t="shared" si="36"/>
        <v>19029</v>
      </c>
      <c r="T1135" s="359">
        <f t="shared" si="37"/>
        <v>0.26977560521943283</v>
      </c>
      <c r="U1135" s="357"/>
    </row>
    <row r="1136" spans="1:21" x14ac:dyDescent="0.25">
      <c r="A1136" s="357" t="s">
        <v>483</v>
      </c>
      <c r="B1136" s="357" t="s">
        <v>822</v>
      </c>
      <c r="C1136" s="357" t="s">
        <v>1239</v>
      </c>
      <c r="D1136" s="357" t="s">
        <v>1749</v>
      </c>
      <c r="E1136" s="357" t="s">
        <v>1500</v>
      </c>
      <c r="F1136" s="357">
        <v>4325122</v>
      </c>
      <c r="G1136" s="357" t="s">
        <v>1314</v>
      </c>
      <c r="H1136" s="357">
        <v>432512202</v>
      </c>
      <c r="I1136" s="357" t="s">
        <v>5172</v>
      </c>
      <c r="J1136" s="357">
        <v>11364023</v>
      </c>
      <c r="K1136" s="357">
        <v>100</v>
      </c>
      <c r="L1136" s="357" t="s">
        <v>1077</v>
      </c>
      <c r="M1136" s="357" t="s">
        <v>1078</v>
      </c>
      <c r="N1136" s="357" t="s">
        <v>5025</v>
      </c>
      <c r="O1136" s="358">
        <v>1</v>
      </c>
      <c r="P1136" s="357">
        <v>85</v>
      </c>
      <c r="Q1136" s="357">
        <v>31043.599999999999</v>
      </c>
      <c r="R1136" s="357">
        <v>16874.29</v>
      </c>
      <c r="S1136" s="357">
        <f t="shared" si="36"/>
        <v>14169.309999999998</v>
      </c>
      <c r="T1136" s="359">
        <f t="shared" si="37"/>
        <v>0.45643256581066621</v>
      </c>
      <c r="U1136" s="357"/>
    </row>
    <row r="1137" spans="1:21" x14ac:dyDescent="0.25">
      <c r="A1137" s="357" t="s">
        <v>483</v>
      </c>
      <c r="B1137" s="357" t="s">
        <v>822</v>
      </c>
      <c r="C1137" s="357" t="s">
        <v>1239</v>
      </c>
      <c r="D1137" s="357" t="s">
        <v>1749</v>
      </c>
      <c r="E1137" s="357" t="s">
        <v>888</v>
      </c>
      <c r="F1137" s="357">
        <v>4325131</v>
      </c>
      <c r="G1137" s="357" t="s">
        <v>888</v>
      </c>
      <c r="H1137" s="357">
        <v>432513104</v>
      </c>
      <c r="I1137" s="357" t="s">
        <v>2922</v>
      </c>
      <c r="J1137" s="357">
        <v>12087241</v>
      </c>
      <c r="K1137" s="357">
        <v>100</v>
      </c>
      <c r="L1137" s="357" t="s">
        <v>1077</v>
      </c>
      <c r="M1137" s="357" t="s">
        <v>1078</v>
      </c>
      <c r="N1137" s="357" t="s">
        <v>5025</v>
      </c>
      <c r="O1137" s="358">
        <v>1</v>
      </c>
      <c r="P1137" s="357">
        <v>91</v>
      </c>
      <c r="Q1137" s="357">
        <v>33948.399999999994</v>
      </c>
      <c r="R1137" s="357">
        <v>26318.87</v>
      </c>
      <c r="S1137" s="357">
        <f t="shared" si="36"/>
        <v>7629.5299999999952</v>
      </c>
      <c r="T1137" s="359">
        <f t="shared" si="37"/>
        <v>0.22473901568262411</v>
      </c>
      <c r="U1137" s="357"/>
    </row>
    <row r="1138" spans="1:21" x14ac:dyDescent="0.25">
      <c r="A1138" s="357" t="s">
        <v>483</v>
      </c>
      <c r="B1138" s="357" t="s">
        <v>822</v>
      </c>
      <c r="C1138" s="357" t="s">
        <v>1247</v>
      </c>
      <c r="D1138" s="357" t="s">
        <v>1756</v>
      </c>
      <c r="E1138" s="357" t="s">
        <v>938</v>
      </c>
      <c r="F1138" s="357">
        <v>4421434</v>
      </c>
      <c r="G1138" s="357" t="s">
        <v>1727</v>
      </c>
      <c r="H1138" s="357">
        <v>442143402</v>
      </c>
      <c r="I1138" s="357" t="s">
        <v>2923</v>
      </c>
      <c r="J1138" s="357">
        <v>15780295</v>
      </c>
      <c r="K1138" s="357">
        <v>100</v>
      </c>
      <c r="L1138" s="357" t="s">
        <v>1077</v>
      </c>
      <c r="M1138" s="357" t="s">
        <v>1078</v>
      </c>
      <c r="N1138" s="357" t="s">
        <v>5025</v>
      </c>
      <c r="O1138" s="358">
        <v>1</v>
      </c>
      <c r="P1138" s="357">
        <v>135</v>
      </c>
      <c r="Q1138" s="357">
        <v>49717.29</v>
      </c>
      <c r="R1138" s="357">
        <v>35045.61</v>
      </c>
      <c r="S1138" s="357">
        <f t="shared" si="36"/>
        <v>14671.68</v>
      </c>
      <c r="T1138" s="359">
        <f t="shared" si="37"/>
        <v>0.29510216667078998</v>
      </c>
      <c r="U1138" s="357"/>
    </row>
    <row r="1139" spans="1:21" x14ac:dyDescent="0.25">
      <c r="A1139" s="357" t="s">
        <v>483</v>
      </c>
      <c r="B1139" s="357" t="s">
        <v>822</v>
      </c>
      <c r="C1139" s="357" t="s">
        <v>1247</v>
      </c>
      <c r="D1139" s="357" t="s">
        <v>1756</v>
      </c>
      <c r="E1139" s="357" t="s">
        <v>938</v>
      </c>
      <c r="F1139" s="357">
        <v>4421434</v>
      </c>
      <c r="G1139" s="357" t="s">
        <v>1727</v>
      </c>
      <c r="H1139" s="357">
        <v>442143402</v>
      </c>
      <c r="I1139" s="357" t="s">
        <v>2924</v>
      </c>
      <c r="J1139" s="357">
        <v>15780309</v>
      </c>
      <c r="K1139" s="357">
        <v>100</v>
      </c>
      <c r="L1139" s="357" t="s">
        <v>1077</v>
      </c>
      <c r="M1139" s="357" t="s">
        <v>1078</v>
      </c>
      <c r="N1139" s="357" t="s">
        <v>5025</v>
      </c>
      <c r="O1139" s="358">
        <v>1</v>
      </c>
      <c r="P1139" s="357">
        <v>83</v>
      </c>
      <c r="Q1139" s="357">
        <v>29648.799999999999</v>
      </c>
      <c r="R1139" s="357">
        <v>22813.56</v>
      </c>
      <c r="S1139" s="357">
        <f t="shared" si="36"/>
        <v>6835.239999999998</v>
      </c>
      <c r="T1139" s="359">
        <f t="shared" si="37"/>
        <v>0.23054019049674854</v>
      </c>
      <c r="U1139" s="357"/>
    </row>
    <row r="1140" spans="1:21" x14ac:dyDescent="0.25">
      <c r="A1140" s="357" t="s">
        <v>483</v>
      </c>
      <c r="B1140" s="357" t="s">
        <v>822</v>
      </c>
      <c r="C1140" s="357" t="s">
        <v>1247</v>
      </c>
      <c r="D1140" s="357" t="s">
        <v>1756</v>
      </c>
      <c r="E1140" s="357" t="s">
        <v>938</v>
      </c>
      <c r="F1140" s="357">
        <v>4421434</v>
      </c>
      <c r="G1140" s="357" t="s">
        <v>1727</v>
      </c>
      <c r="H1140" s="357">
        <v>442143402</v>
      </c>
      <c r="I1140" s="357" t="s">
        <v>2925</v>
      </c>
      <c r="J1140" s="357">
        <v>15780317</v>
      </c>
      <c r="K1140" s="357">
        <v>100</v>
      </c>
      <c r="L1140" s="357" t="s">
        <v>1077</v>
      </c>
      <c r="M1140" s="357" t="s">
        <v>1078</v>
      </c>
      <c r="N1140" s="357" t="s">
        <v>5025</v>
      </c>
      <c r="O1140" s="358">
        <v>1</v>
      </c>
      <c r="P1140" s="357">
        <v>44</v>
      </c>
      <c r="Q1140" s="357">
        <v>14834</v>
      </c>
      <c r="R1140" s="357">
        <v>10176.150000000001</v>
      </c>
      <c r="S1140" s="357">
        <f t="shared" si="36"/>
        <v>4657.8499999999985</v>
      </c>
      <c r="T1140" s="359">
        <f t="shared" si="37"/>
        <v>0.31399824726978554</v>
      </c>
      <c r="U1140" s="357"/>
    </row>
    <row r="1141" spans="1:21" x14ac:dyDescent="0.25">
      <c r="A1141" s="357" t="s">
        <v>483</v>
      </c>
      <c r="B1141" s="357" t="s">
        <v>822</v>
      </c>
      <c r="C1141" s="357" t="s">
        <v>1247</v>
      </c>
      <c r="D1141" s="357" t="s">
        <v>1756</v>
      </c>
      <c r="E1141" s="357" t="s">
        <v>938</v>
      </c>
      <c r="F1141" s="357">
        <v>4421434</v>
      </c>
      <c r="G1141" s="357" t="s">
        <v>1727</v>
      </c>
      <c r="H1141" s="357">
        <v>442143402</v>
      </c>
      <c r="I1141" s="357" t="s">
        <v>2926</v>
      </c>
      <c r="J1141" s="357">
        <v>15780331</v>
      </c>
      <c r="K1141" s="357">
        <v>100</v>
      </c>
      <c r="L1141" s="357" t="s">
        <v>1077</v>
      </c>
      <c r="M1141" s="357" t="s">
        <v>1078</v>
      </c>
      <c r="N1141" s="357" t="s">
        <v>5025</v>
      </c>
      <c r="O1141" s="358">
        <v>1</v>
      </c>
      <c r="P1141" s="357">
        <v>67</v>
      </c>
      <c r="Q1141" s="357">
        <v>19671.2</v>
      </c>
      <c r="R1141" s="357">
        <v>15186.31</v>
      </c>
      <c r="S1141" s="357">
        <f t="shared" si="36"/>
        <v>4484.8900000000012</v>
      </c>
      <c r="T1141" s="359">
        <f t="shared" si="37"/>
        <v>0.22799269998779947</v>
      </c>
      <c r="U1141" s="357"/>
    </row>
    <row r="1142" spans="1:21" x14ac:dyDescent="0.25">
      <c r="A1142" s="357" t="s">
        <v>483</v>
      </c>
      <c r="B1142" s="357" t="s">
        <v>822</v>
      </c>
      <c r="C1142" s="357" t="s">
        <v>1247</v>
      </c>
      <c r="D1142" s="357" t="s">
        <v>1756</v>
      </c>
      <c r="E1142" s="357" t="s">
        <v>938</v>
      </c>
      <c r="F1142" s="357">
        <v>4421434</v>
      </c>
      <c r="G1142" s="357" t="s">
        <v>1727</v>
      </c>
      <c r="H1142" s="357">
        <v>442143402</v>
      </c>
      <c r="I1142" s="357" t="s">
        <v>2927</v>
      </c>
      <c r="J1142" s="357">
        <v>15780349</v>
      </c>
      <c r="K1142" s="357">
        <v>100</v>
      </c>
      <c r="L1142" s="357" t="s">
        <v>1077</v>
      </c>
      <c r="M1142" s="357" t="s">
        <v>1078</v>
      </c>
      <c r="N1142" s="357" t="s">
        <v>5025</v>
      </c>
      <c r="O1142" s="358">
        <v>1</v>
      </c>
      <c r="P1142" s="357">
        <v>59</v>
      </c>
      <c r="Q1142" s="357">
        <v>27966.799999999999</v>
      </c>
      <c r="R1142" s="357">
        <v>18000.66</v>
      </c>
      <c r="S1142" s="357">
        <f t="shared" si="36"/>
        <v>9966.14</v>
      </c>
      <c r="T1142" s="359">
        <f t="shared" si="37"/>
        <v>0.35635610795657707</v>
      </c>
      <c r="U1142" s="357"/>
    </row>
    <row r="1143" spans="1:21" x14ac:dyDescent="0.25">
      <c r="A1143" s="357" t="s">
        <v>483</v>
      </c>
      <c r="B1143" s="357" t="s">
        <v>822</v>
      </c>
      <c r="C1143" s="357" t="s">
        <v>1239</v>
      </c>
      <c r="D1143" s="357" t="s">
        <v>1751</v>
      </c>
      <c r="E1143" s="357" t="s">
        <v>1509</v>
      </c>
      <c r="F1143" s="357">
        <v>4325321</v>
      </c>
      <c r="G1143" s="357" t="s">
        <v>1376</v>
      </c>
      <c r="H1143" s="357">
        <v>432532104</v>
      </c>
      <c r="I1143" s="357" t="s">
        <v>937</v>
      </c>
      <c r="J1143" s="357">
        <v>10261338</v>
      </c>
      <c r="K1143" s="357">
        <v>100</v>
      </c>
      <c r="L1143" s="357" t="s">
        <v>1077</v>
      </c>
      <c r="M1143" s="357" t="s">
        <v>1078</v>
      </c>
      <c r="N1143" s="357" t="s">
        <v>5025</v>
      </c>
      <c r="O1143" s="358">
        <v>1</v>
      </c>
      <c r="P1143" s="357">
        <v>42</v>
      </c>
      <c r="Q1143" s="357">
        <v>12473.199999999999</v>
      </c>
      <c r="R1143" s="357">
        <v>9440.4699999999993</v>
      </c>
      <c r="S1143" s="357">
        <f t="shared" si="36"/>
        <v>3032.7299999999996</v>
      </c>
      <c r="T1143" s="359">
        <f t="shared" si="37"/>
        <v>0.24313969149857292</v>
      </c>
      <c r="U1143" s="357"/>
    </row>
    <row r="1144" spans="1:21" x14ac:dyDescent="0.25">
      <c r="A1144" s="357" t="s">
        <v>483</v>
      </c>
      <c r="B1144" s="357" t="s">
        <v>822</v>
      </c>
      <c r="C1144" s="357" t="s">
        <v>1239</v>
      </c>
      <c r="D1144" s="357" t="s">
        <v>1751</v>
      </c>
      <c r="E1144" s="357" t="s">
        <v>1509</v>
      </c>
      <c r="F1144" s="357">
        <v>4325321</v>
      </c>
      <c r="G1144" s="357" t="s">
        <v>1376</v>
      </c>
      <c r="H1144" s="357">
        <v>432532104</v>
      </c>
      <c r="I1144" s="357" t="s">
        <v>2928</v>
      </c>
      <c r="J1144" s="357">
        <v>10261348</v>
      </c>
      <c r="K1144" s="357">
        <v>100</v>
      </c>
      <c r="L1144" s="357" t="s">
        <v>1077</v>
      </c>
      <c r="M1144" s="357" t="s">
        <v>1078</v>
      </c>
      <c r="N1144" s="357" t="s">
        <v>5025</v>
      </c>
      <c r="O1144" s="358">
        <v>1</v>
      </c>
      <c r="P1144" s="357">
        <v>35</v>
      </c>
      <c r="Q1144" s="357">
        <v>14616</v>
      </c>
      <c r="R1144" s="357">
        <v>10394.41</v>
      </c>
      <c r="S1144" s="357">
        <f t="shared" si="36"/>
        <v>4221.59</v>
      </c>
      <c r="T1144" s="359">
        <f t="shared" si="37"/>
        <v>0.28883347016967709</v>
      </c>
      <c r="U1144" s="357"/>
    </row>
    <row r="1145" spans="1:21" x14ac:dyDescent="0.25">
      <c r="A1145" s="357" t="s">
        <v>483</v>
      </c>
      <c r="B1145" s="357" t="s">
        <v>822</v>
      </c>
      <c r="C1145" s="357" t="s">
        <v>1239</v>
      </c>
      <c r="D1145" s="357" t="s">
        <v>1751</v>
      </c>
      <c r="E1145" s="357" t="s">
        <v>1509</v>
      </c>
      <c r="F1145" s="357">
        <v>4325321</v>
      </c>
      <c r="G1145" s="357" t="s">
        <v>1376</v>
      </c>
      <c r="H1145" s="357">
        <v>432532104</v>
      </c>
      <c r="I1145" s="357" t="s">
        <v>2929</v>
      </c>
      <c r="J1145" s="357">
        <v>10261376</v>
      </c>
      <c r="K1145" s="357">
        <v>100</v>
      </c>
      <c r="L1145" s="357" t="s">
        <v>1077</v>
      </c>
      <c r="M1145" s="357" t="s">
        <v>1078</v>
      </c>
      <c r="N1145" s="357" t="s">
        <v>5025</v>
      </c>
      <c r="O1145" s="358">
        <v>1</v>
      </c>
      <c r="P1145" s="357">
        <v>109</v>
      </c>
      <c r="Q1145" s="357">
        <v>33676.800000000003</v>
      </c>
      <c r="R1145" s="357">
        <v>24794.55</v>
      </c>
      <c r="S1145" s="357">
        <f t="shared" si="36"/>
        <v>8882.2500000000036</v>
      </c>
      <c r="T1145" s="359">
        <f t="shared" si="37"/>
        <v>0.26374982183580398</v>
      </c>
      <c r="U1145" s="357"/>
    </row>
    <row r="1146" spans="1:21" x14ac:dyDescent="0.25">
      <c r="A1146" s="357" t="s">
        <v>483</v>
      </c>
      <c r="B1146" s="357" t="s">
        <v>822</v>
      </c>
      <c r="C1146" s="357" t="s">
        <v>1239</v>
      </c>
      <c r="D1146" s="357" t="s">
        <v>1751</v>
      </c>
      <c r="E1146" s="357" t="s">
        <v>1509</v>
      </c>
      <c r="F1146" s="357">
        <v>4325321</v>
      </c>
      <c r="G1146" s="357" t="s">
        <v>1376</v>
      </c>
      <c r="H1146" s="357">
        <v>432532104</v>
      </c>
      <c r="I1146" s="357" t="s">
        <v>2930</v>
      </c>
      <c r="J1146" s="357">
        <v>10261422</v>
      </c>
      <c r="K1146" s="357">
        <v>100</v>
      </c>
      <c r="L1146" s="357" t="s">
        <v>1077</v>
      </c>
      <c r="M1146" s="357" t="s">
        <v>1078</v>
      </c>
      <c r="N1146" s="357" t="s">
        <v>5025</v>
      </c>
      <c r="O1146" s="358">
        <v>1</v>
      </c>
      <c r="P1146" s="357">
        <v>96</v>
      </c>
      <c r="Q1146" s="357">
        <v>26669.200000000001</v>
      </c>
      <c r="R1146" s="357">
        <v>21197.16</v>
      </c>
      <c r="S1146" s="357">
        <f t="shared" si="36"/>
        <v>5472.0400000000009</v>
      </c>
      <c r="T1146" s="359">
        <f t="shared" si="37"/>
        <v>0.20518200770926764</v>
      </c>
      <c r="U1146" s="357"/>
    </row>
    <row r="1147" spans="1:21" x14ac:dyDescent="0.25">
      <c r="A1147" s="357" t="s">
        <v>483</v>
      </c>
      <c r="B1147" s="357" t="s">
        <v>822</v>
      </c>
      <c r="C1147" s="357" t="s">
        <v>1239</v>
      </c>
      <c r="D1147" s="357" t="s">
        <v>1751</v>
      </c>
      <c r="E1147" s="357" t="s">
        <v>1509</v>
      </c>
      <c r="F1147" s="357">
        <v>4325321</v>
      </c>
      <c r="G1147" s="357" t="s">
        <v>1376</v>
      </c>
      <c r="H1147" s="357">
        <v>432532104</v>
      </c>
      <c r="I1147" s="357" t="s">
        <v>2931</v>
      </c>
      <c r="J1147" s="357">
        <v>10261434</v>
      </c>
      <c r="K1147" s="357">
        <v>100</v>
      </c>
      <c r="L1147" s="357" t="s">
        <v>1077</v>
      </c>
      <c r="M1147" s="357" t="s">
        <v>1078</v>
      </c>
      <c r="N1147" s="357" t="s">
        <v>5025</v>
      </c>
      <c r="O1147" s="358">
        <v>1</v>
      </c>
      <c r="P1147" s="357">
        <v>30</v>
      </c>
      <c r="Q1147" s="357">
        <v>10784</v>
      </c>
      <c r="R1147" s="357">
        <v>9555.4500000000007</v>
      </c>
      <c r="S1147" s="357">
        <f t="shared" si="36"/>
        <v>1228.5499999999993</v>
      </c>
      <c r="T1147" s="359">
        <f t="shared" si="37"/>
        <v>0.11392340504451032</v>
      </c>
      <c r="U1147" s="357"/>
    </row>
    <row r="1148" spans="1:21" x14ac:dyDescent="0.25">
      <c r="A1148" s="357" t="s">
        <v>483</v>
      </c>
      <c r="B1148" s="357" t="s">
        <v>822</v>
      </c>
      <c r="C1148" s="357" t="s">
        <v>1239</v>
      </c>
      <c r="D1148" s="357" t="s">
        <v>1751</v>
      </c>
      <c r="E1148" s="357" t="s">
        <v>1509</v>
      </c>
      <c r="F1148" s="357">
        <v>4325321</v>
      </c>
      <c r="G1148" s="357" t="s">
        <v>886</v>
      </c>
      <c r="H1148" s="357">
        <v>432532102</v>
      </c>
      <c r="I1148" s="357" t="s">
        <v>1378</v>
      </c>
      <c r="J1148" s="357">
        <v>10261580</v>
      </c>
      <c r="K1148" s="357">
        <v>100</v>
      </c>
      <c r="L1148" s="357" t="s">
        <v>1077</v>
      </c>
      <c r="M1148" s="357" t="s">
        <v>1078</v>
      </c>
      <c r="N1148" s="357" t="s">
        <v>5025</v>
      </c>
      <c r="O1148" s="358">
        <v>1</v>
      </c>
      <c r="P1148" s="357">
        <v>105</v>
      </c>
      <c r="Q1148" s="357">
        <v>39809.600000000006</v>
      </c>
      <c r="R1148" s="357">
        <v>31673.01</v>
      </c>
      <c r="S1148" s="357">
        <f t="shared" si="36"/>
        <v>8136.5900000000074</v>
      </c>
      <c r="T1148" s="359">
        <f t="shared" si="37"/>
        <v>0.20438763514328218</v>
      </c>
      <c r="U1148" s="357"/>
    </row>
    <row r="1149" spans="1:21" x14ac:dyDescent="0.25">
      <c r="A1149" s="357" t="s">
        <v>483</v>
      </c>
      <c r="B1149" s="357" t="s">
        <v>822</v>
      </c>
      <c r="C1149" s="357" t="s">
        <v>1239</v>
      </c>
      <c r="D1149" s="357" t="s">
        <v>1751</v>
      </c>
      <c r="E1149" s="357" t="s">
        <v>1509</v>
      </c>
      <c r="F1149" s="357">
        <v>4325321</v>
      </c>
      <c r="G1149" s="357" t="s">
        <v>886</v>
      </c>
      <c r="H1149" s="357">
        <v>432532102</v>
      </c>
      <c r="I1149" s="357" t="s">
        <v>2932</v>
      </c>
      <c r="J1149" s="357">
        <v>10261618</v>
      </c>
      <c r="K1149" s="357">
        <v>100</v>
      </c>
      <c r="L1149" s="357" t="s">
        <v>1077</v>
      </c>
      <c r="M1149" s="357" t="s">
        <v>1078</v>
      </c>
      <c r="N1149" s="357" t="s">
        <v>5025</v>
      </c>
      <c r="O1149" s="358">
        <v>1</v>
      </c>
      <c r="P1149" s="357">
        <v>125</v>
      </c>
      <c r="Q1149" s="357">
        <v>30021.199999999997</v>
      </c>
      <c r="R1149" s="357">
        <v>25900.2</v>
      </c>
      <c r="S1149" s="357">
        <f t="shared" si="36"/>
        <v>4120.9999999999964</v>
      </c>
      <c r="T1149" s="359">
        <f t="shared" si="37"/>
        <v>0.13726966277164127</v>
      </c>
      <c r="U1149" s="357"/>
    </row>
    <row r="1150" spans="1:21" x14ac:dyDescent="0.25">
      <c r="A1150" s="357" t="s">
        <v>483</v>
      </c>
      <c r="B1150" s="357" t="s">
        <v>822</v>
      </c>
      <c r="C1150" s="357" t="s">
        <v>1239</v>
      </c>
      <c r="D1150" s="357" t="s">
        <v>1751</v>
      </c>
      <c r="E1150" s="357" t="s">
        <v>1509</v>
      </c>
      <c r="F1150" s="357">
        <v>4325321</v>
      </c>
      <c r="G1150" s="357" t="s">
        <v>885</v>
      </c>
      <c r="H1150" s="357">
        <v>432532103</v>
      </c>
      <c r="I1150" s="357" t="s">
        <v>2933</v>
      </c>
      <c r="J1150" s="357">
        <v>7856651</v>
      </c>
      <c r="K1150" s="357">
        <v>100</v>
      </c>
      <c r="L1150" s="357" t="s">
        <v>1077</v>
      </c>
      <c r="M1150" s="357" t="s">
        <v>1078</v>
      </c>
      <c r="N1150" s="357" t="s">
        <v>5025</v>
      </c>
      <c r="O1150" s="358">
        <v>1</v>
      </c>
      <c r="P1150" s="357">
        <v>88</v>
      </c>
      <c r="Q1150" s="357">
        <v>30203.599999999999</v>
      </c>
      <c r="R1150" s="357">
        <v>24110.98</v>
      </c>
      <c r="S1150" s="357">
        <f t="shared" si="36"/>
        <v>6092.619999999999</v>
      </c>
      <c r="T1150" s="359">
        <f t="shared" si="37"/>
        <v>0.20171833821133903</v>
      </c>
      <c r="U1150" s="357"/>
    </row>
    <row r="1151" spans="1:21" x14ac:dyDescent="0.25">
      <c r="A1151" s="357" t="s">
        <v>483</v>
      </c>
      <c r="B1151" s="357" t="s">
        <v>822</v>
      </c>
      <c r="C1151" s="357" t="s">
        <v>1239</v>
      </c>
      <c r="D1151" s="357" t="s">
        <v>1751</v>
      </c>
      <c r="E1151" s="357" t="s">
        <v>1509</v>
      </c>
      <c r="F1151" s="357">
        <v>4325321</v>
      </c>
      <c r="G1151" s="357" t="s">
        <v>885</v>
      </c>
      <c r="H1151" s="357">
        <v>432532103</v>
      </c>
      <c r="I1151" s="357" t="s">
        <v>2934</v>
      </c>
      <c r="J1151" s="357">
        <v>7856655</v>
      </c>
      <c r="K1151" s="357">
        <v>100</v>
      </c>
      <c r="L1151" s="357" t="s">
        <v>1077</v>
      </c>
      <c r="M1151" s="357" t="s">
        <v>1078</v>
      </c>
      <c r="N1151" s="357" t="s">
        <v>5025</v>
      </c>
      <c r="O1151" s="358">
        <v>1</v>
      </c>
      <c r="P1151" s="357">
        <v>38</v>
      </c>
      <c r="Q1151" s="357">
        <v>17904.8</v>
      </c>
      <c r="R1151" s="357">
        <v>13154.33</v>
      </c>
      <c r="S1151" s="357">
        <f t="shared" si="36"/>
        <v>4750.4699999999993</v>
      </c>
      <c r="T1151" s="359">
        <f t="shared" si="37"/>
        <v>0.26531823868459853</v>
      </c>
      <c r="U1151" s="357"/>
    </row>
    <row r="1152" spans="1:21" x14ac:dyDescent="0.25">
      <c r="A1152" s="357" t="s">
        <v>483</v>
      </c>
      <c r="B1152" s="357" t="s">
        <v>822</v>
      </c>
      <c r="C1152" s="357" t="s">
        <v>1239</v>
      </c>
      <c r="D1152" s="357" t="s">
        <v>1751</v>
      </c>
      <c r="E1152" s="357" t="s">
        <v>1509</v>
      </c>
      <c r="F1152" s="357">
        <v>4325321</v>
      </c>
      <c r="G1152" s="357" t="s">
        <v>885</v>
      </c>
      <c r="H1152" s="357">
        <v>432532103</v>
      </c>
      <c r="I1152" s="357" t="s">
        <v>2935</v>
      </c>
      <c r="J1152" s="357">
        <v>7856687</v>
      </c>
      <c r="K1152" s="357">
        <v>100</v>
      </c>
      <c r="L1152" s="357" t="s">
        <v>1077</v>
      </c>
      <c r="M1152" s="357" t="s">
        <v>1078</v>
      </c>
      <c r="N1152" s="357" t="s">
        <v>5025</v>
      </c>
      <c r="O1152" s="358">
        <v>1</v>
      </c>
      <c r="P1152" s="357">
        <v>78</v>
      </c>
      <c r="Q1152" s="357">
        <v>23625.599999999999</v>
      </c>
      <c r="R1152" s="357">
        <v>19295.39</v>
      </c>
      <c r="S1152" s="357">
        <f t="shared" si="36"/>
        <v>4330.2099999999991</v>
      </c>
      <c r="T1152" s="359">
        <f t="shared" si="37"/>
        <v>0.18328465732087224</v>
      </c>
      <c r="U1152" s="357"/>
    </row>
    <row r="1153" spans="1:21" x14ac:dyDescent="0.25">
      <c r="A1153" s="357" t="s">
        <v>483</v>
      </c>
      <c r="B1153" s="357" t="s">
        <v>822</v>
      </c>
      <c r="C1153" s="357" t="s">
        <v>1239</v>
      </c>
      <c r="D1153" s="357" t="s">
        <v>1751</v>
      </c>
      <c r="E1153" s="357" t="s">
        <v>1510</v>
      </c>
      <c r="F1153" s="357">
        <v>4325333</v>
      </c>
      <c r="G1153" s="357" t="s">
        <v>1378</v>
      </c>
      <c r="H1153" s="357">
        <v>432533301</v>
      </c>
      <c r="I1153" s="357" t="s">
        <v>2936</v>
      </c>
      <c r="J1153" s="357">
        <v>12087675</v>
      </c>
      <c r="K1153" s="357">
        <v>100</v>
      </c>
      <c r="L1153" s="357" t="s">
        <v>1077</v>
      </c>
      <c r="M1153" s="357" t="s">
        <v>1078</v>
      </c>
      <c r="N1153" s="357" t="s">
        <v>5025</v>
      </c>
      <c r="O1153" s="358">
        <v>1</v>
      </c>
      <c r="P1153" s="357">
        <v>43</v>
      </c>
      <c r="Q1153" s="357">
        <v>27908.400000000001</v>
      </c>
      <c r="R1153" s="357">
        <v>16729.509999999998</v>
      </c>
      <c r="S1153" s="357">
        <f t="shared" si="36"/>
        <v>11178.890000000003</v>
      </c>
      <c r="T1153" s="359">
        <f t="shared" si="37"/>
        <v>0.40055646328703914</v>
      </c>
      <c r="U1153" s="357"/>
    </row>
    <row r="1154" spans="1:21" x14ac:dyDescent="0.25">
      <c r="A1154" s="357" t="s">
        <v>483</v>
      </c>
      <c r="B1154" s="357" t="s">
        <v>822</v>
      </c>
      <c r="C1154" s="357" t="s">
        <v>1239</v>
      </c>
      <c r="D1154" s="357" t="s">
        <v>1751</v>
      </c>
      <c r="E1154" s="357" t="s">
        <v>1510</v>
      </c>
      <c r="F1154" s="357">
        <v>4325333</v>
      </c>
      <c r="G1154" s="357" t="s">
        <v>5033</v>
      </c>
      <c r="H1154" s="357">
        <v>432533302</v>
      </c>
      <c r="I1154" s="357" t="s">
        <v>2937</v>
      </c>
      <c r="J1154" s="357">
        <v>12087679</v>
      </c>
      <c r="K1154" s="357">
        <v>100</v>
      </c>
      <c r="L1154" s="357" t="s">
        <v>1077</v>
      </c>
      <c r="M1154" s="357" t="s">
        <v>1078</v>
      </c>
      <c r="N1154" s="357" t="s">
        <v>5025</v>
      </c>
      <c r="O1154" s="358">
        <v>1</v>
      </c>
      <c r="P1154" s="357">
        <v>60</v>
      </c>
      <c r="Q1154" s="357">
        <v>12502.4</v>
      </c>
      <c r="R1154" s="357">
        <v>10290.07</v>
      </c>
      <c r="S1154" s="357">
        <f t="shared" si="36"/>
        <v>2212.33</v>
      </c>
      <c r="T1154" s="359">
        <f t="shared" si="37"/>
        <v>0.1769524251343742</v>
      </c>
      <c r="U1154" s="357"/>
    </row>
    <row r="1155" spans="1:21" x14ac:dyDescent="0.25">
      <c r="A1155" s="357" t="s">
        <v>483</v>
      </c>
      <c r="B1155" s="357" t="s">
        <v>822</v>
      </c>
      <c r="C1155" s="357" t="s">
        <v>1239</v>
      </c>
      <c r="D1155" s="357" t="s">
        <v>1751</v>
      </c>
      <c r="E1155" s="357" t="s">
        <v>1510</v>
      </c>
      <c r="F1155" s="357">
        <v>4325333</v>
      </c>
      <c r="G1155" s="357" t="s">
        <v>1378</v>
      </c>
      <c r="H1155" s="357">
        <v>432533301</v>
      </c>
      <c r="I1155" s="357" t="s">
        <v>2938</v>
      </c>
      <c r="J1155" s="357">
        <v>12087841</v>
      </c>
      <c r="K1155" s="357">
        <v>100</v>
      </c>
      <c r="L1155" s="357" t="s">
        <v>1077</v>
      </c>
      <c r="M1155" s="357" t="s">
        <v>1078</v>
      </c>
      <c r="N1155" s="357" t="s">
        <v>5025</v>
      </c>
      <c r="O1155" s="358">
        <v>1</v>
      </c>
      <c r="P1155" s="357">
        <v>43</v>
      </c>
      <c r="Q1155" s="357">
        <v>14120.400000000001</v>
      </c>
      <c r="R1155" s="357">
        <v>10038.76</v>
      </c>
      <c r="S1155" s="357">
        <f t="shared" si="36"/>
        <v>4081.6400000000012</v>
      </c>
      <c r="T1155" s="359">
        <f t="shared" si="37"/>
        <v>0.28905980000566561</v>
      </c>
      <c r="U1155" s="357"/>
    </row>
    <row r="1156" spans="1:21" x14ac:dyDescent="0.25">
      <c r="A1156" s="357" t="s">
        <v>483</v>
      </c>
      <c r="B1156" s="357" t="s">
        <v>822</v>
      </c>
      <c r="C1156" s="357" t="s">
        <v>1239</v>
      </c>
      <c r="D1156" s="357" t="s">
        <v>1751</v>
      </c>
      <c r="E1156" s="357" t="s">
        <v>1510</v>
      </c>
      <c r="F1156" s="357">
        <v>4325333</v>
      </c>
      <c r="G1156" s="357" t="s">
        <v>5033</v>
      </c>
      <c r="H1156" s="357">
        <v>432533302</v>
      </c>
      <c r="I1156" s="357" t="s">
        <v>2939</v>
      </c>
      <c r="J1156" s="357">
        <v>12087885</v>
      </c>
      <c r="K1156" s="357">
        <v>100</v>
      </c>
      <c r="L1156" s="357" t="s">
        <v>1077</v>
      </c>
      <c r="M1156" s="357" t="s">
        <v>1078</v>
      </c>
      <c r="N1156" s="357" t="s">
        <v>5025</v>
      </c>
      <c r="O1156" s="358">
        <v>1</v>
      </c>
      <c r="P1156" s="357">
        <v>93</v>
      </c>
      <c r="Q1156" s="357">
        <v>31894</v>
      </c>
      <c r="R1156" s="357">
        <v>23633.699999999997</v>
      </c>
      <c r="S1156" s="357">
        <f t="shared" si="36"/>
        <v>8260.3000000000029</v>
      </c>
      <c r="T1156" s="359">
        <f t="shared" si="37"/>
        <v>0.25899228695052368</v>
      </c>
      <c r="U1156" s="357"/>
    </row>
    <row r="1157" spans="1:21" x14ac:dyDescent="0.25">
      <c r="A1157" s="357" t="s">
        <v>483</v>
      </c>
      <c r="B1157" s="357" t="s">
        <v>822</v>
      </c>
      <c r="C1157" s="357" t="s">
        <v>1239</v>
      </c>
      <c r="D1157" s="357" t="s">
        <v>1751</v>
      </c>
      <c r="E1157" s="357" t="s">
        <v>1510</v>
      </c>
      <c r="F1157" s="357">
        <v>4325333</v>
      </c>
      <c r="G1157" s="357" t="s">
        <v>5033</v>
      </c>
      <c r="H1157" s="357">
        <v>432533302</v>
      </c>
      <c r="I1157" s="357" t="s">
        <v>2735</v>
      </c>
      <c r="J1157" s="357">
        <v>12087895</v>
      </c>
      <c r="K1157" s="357">
        <v>100</v>
      </c>
      <c r="L1157" s="357" t="s">
        <v>1077</v>
      </c>
      <c r="M1157" s="357" t="s">
        <v>1078</v>
      </c>
      <c r="N1157" s="357" t="s">
        <v>5025</v>
      </c>
      <c r="O1157" s="358">
        <v>1</v>
      </c>
      <c r="P1157" s="357">
        <v>90</v>
      </c>
      <c r="Q1157" s="357">
        <v>50474.8</v>
      </c>
      <c r="R1157" s="357">
        <v>29941.35</v>
      </c>
      <c r="S1157" s="357">
        <f t="shared" si="36"/>
        <v>20533.450000000004</v>
      </c>
      <c r="T1157" s="359">
        <f t="shared" si="37"/>
        <v>0.40680597050409317</v>
      </c>
      <c r="U1157" s="357"/>
    </row>
    <row r="1158" spans="1:21" x14ac:dyDescent="0.25">
      <c r="A1158" s="357" t="s">
        <v>483</v>
      </c>
      <c r="B1158" s="357" t="s">
        <v>822</v>
      </c>
      <c r="C1158" s="357" t="s">
        <v>1239</v>
      </c>
      <c r="D1158" s="357" t="s">
        <v>1749</v>
      </c>
      <c r="E1158" s="357" t="s">
        <v>888</v>
      </c>
      <c r="F1158" s="357">
        <v>4325131</v>
      </c>
      <c r="G1158" s="357" t="s">
        <v>888</v>
      </c>
      <c r="H1158" s="357">
        <v>432513104</v>
      </c>
      <c r="I1158" s="357" t="s">
        <v>5173</v>
      </c>
      <c r="J1158" s="357">
        <v>5966575</v>
      </c>
      <c r="K1158" s="357">
        <v>100</v>
      </c>
      <c r="L1158" s="357" t="s">
        <v>1077</v>
      </c>
      <c r="M1158" s="357" t="s">
        <v>1078</v>
      </c>
      <c r="N1158" s="357" t="s">
        <v>5025</v>
      </c>
      <c r="O1158" s="358">
        <v>1</v>
      </c>
      <c r="P1158" s="357">
        <v>141</v>
      </c>
      <c r="Q1158" s="357">
        <v>82042</v>
      </c>
      <c r="R1158" s="357">
        <v>42977.08</v>
      </c>
      <c r="S1158" s="357">
        <f t="shared" si="36"/>
        <v>39064.92</v>
      </c>
      <c r="T1158" s="359">
        <f t="shared" si="37"/>
        <v>0.47615757782599155</v>
      </c>
      <c r="U1158" s="357"/>
    </row>
    <row r="1159" spans="1:21" x14ac:dyDescent="0.25">
      <c r="A1159" s="357" t="s">
        <v>483</v>
      </c>
      <c r="B1159" s="357" t="s">
        <v>822</v>
      </c>
      <c r="C1159" s="357" t="s">
        <v>1239</v>
      </c>
      <c r="D1159" s="357" t="s">
        <v>1751</v>
      </c>
      <c r="E1159" s="357" t="s">
        <v>1510</v>
      </c>
      <c r="F1159" s="357">
        <v>4325333</v>
      </c>
      <c r="G1159" s="357" t="s">
        <v>5033</v>
      </c>
      <c r="H1159" s="357">
        <v>432533302</v>
      </c>
      <c r="I1159" s="357" t="s">
        <v>2940</v>
      </c>
      <c r="J1159" s="357">
        <v>12087919</v>
      </c>
      <c r="K1159" s="357">
        <v>100</v>
      </c>
      <c r="L1159" s="357" t="s">
        <v>1077</v>
      </c>
      <c r="M1159" s="357" t="s">
        <v>1078</v>
      </c>
      <c r="N1159" s="357" t="s">
        <v>5025</v>
      </c>
      <c r="O1159" s="358">
        <v>1</v>
      </c>
      <c r="P1159" s="357">
        <v>127</v>
      </c>
      <c r="Q1159" s="357">
        <v>42956</v>
      </c>
      <c r="R1159" s="357">
        <v>33350.370000000003</v>
      </c>
      <c r="S1159" s="357">
        <f t="shared" si="36"/>
        <v>9605.6299999999974</v>
      </c>
      <c r="T1159" s="359">
        <f t="shared" si="37"/>
        <v>0.22361556010801745</v>
      </c>
      <c r="U1159" s="357"/>
    </row>
    <row r="1160" spans="1:21" x14ac:dyDescent="0.25">
      <c r="A1160" s="357" t="s">
        <v>483</v>
      </c>
      <c r="B1160" s="357" t="s">
        <v>822</v>
      </c>
      <c r="C1160" s="357" t="s">
        <v>1239</v>
      </c>
      <c r="D1160" s="357" t="s">
        <v>1751</v>
      </c>
      <c r="E1160" s="357" t="s">
        <v>1510</v>
      </c>
      <c r="F1160" s="357">
        <v>4325333</v>
      </c>
      <c r="G1160" s="357" t="s">
        <v>1378</v>
      </c>
      <c r="H1160" s="357">
        <v>432533301</v>
      </c>
      <c r="I1160" s="357" t="s">
        <v>2941</v>
      </c>
      <c r="J1160" s="357">
        <v>12087925</v>
      </c>
      <c r="K1160" s="357">
        <v>100</v>
      </c>
      <c r="L1160" s="357" t="s">
        <v>1077</v>
      </c>
      <c r="M1160" s="357" t="s">
        <v>1078</v>
      </c>
      <c r="N1160" s="357" t="s">
        <v>5025</v>
      </c>
      <c r="O1160" s="358">
        <v>1</v>
      </c>
      <c r="P1160" s="357">
        <v>31</v>
      </c>
      <c r="Q1160" s="357">
        <v>10091.200000000001</v>
      </c>
      <c r="R1160" s="357">
        <v>7679.29</v>
      </c>
      <c r="S1160" s="357">
        <f t="shared" si="36"/>
        <v>2411.9100000000008</v>
      </c>
      <c r="T1160" s="359">
        <f t="shared" si="37"/>
        <v>0.23901121769462508</v>
      </c>
      <c r="U1160" s="357"/>
    </row>
    <row r="1161" spans="1:21" x14ac:dyDescent="0.25">
      <c r="A1161" s="357" t="s">
        <v>483</v>
      </c>
      <c r="B1161" s="357" t="s">
        <v>822</v>
      </c>
      <c r="C1161" s="357" t="s">
        <v>1239</v>
      </c>
      <c r="D1161" s="357" t="s">
        <v>1751</v>
      </c>
      <c r="E1161" s="357" t="s">
        <v>1510</v>
      </c>
      <c r="F1161" s="357">
        <v>4325333</v>
      </c>
      <c r="G1161" s="357" t="s">
        <v>5033</v>
      </c>
      <c r="H1161" s="357">
        <v>432533302</v>
      </c>
      <c r="I1161" s="357" t="s">
        <v>2942</v>
      </c>
      <c r="J1161" s="357">
        <v>12087943</v>
      </c>
      <c r="K1161" s="357">
        <v>100</v>
      </c>
      <c r="L1161" s="357" t="s">
        <v>1077</v>
      </c>
      <c r="M1161" s="357" t="s">
        <v>1078</v>
      </c>
      <c r="N1161" s="357" t="s">
        <v>5025</v>
      </c>
      <c r="O1161" s="358">
        <v>1</v>
      </c>
      <c r="P1161" s="357">
        <v>23</v>
      </c>
      <c r="Q1161" s="357">
        <v>8911.2000000000007</v>
      </c>
      <c r="R1161" s="357">
        <v>7681.5099999999993</v>
      </c>
      <c r="S1161" s="357">
        <f t="shared" si="36"/>
        <v>1229.6900000000014</v>
      </c>
      <c r="T1161" s="359">
        <f t="shared" si="37"/>
        <v>0.13799376066074168</v>
      </c>
      <c r="U1161" s="357"/>
    </row>
    <row r="1162" spans="1:21" x14ac:dyDescent="0.25">
      <c r="A1162" s="357" t="s">
        <v>483</v>
      </c>
      <c r="B1162" s="357" t="s">
        <v>822</v>
      </c>
      <c r="C1162" s="357" t="s">
        <v>1239</v>
      </c>
      <c r="D1162" s="357" t="s">
        <v>1751</v>
      </c>
      <c r="E1162" s="357" t="s">
        <v>1510</v>
      </c>
      <c r="F1162" s="357">
        <v>4325333</v>
      </c>
      <c r="G1162" s="357" t="s">
        <v>5033</v>
      </c>
      <c r="H1162" s="357">
        <v>432533302</v>
      </c>
      <c r="I1162" s="357" t="s">
        <v>2943</v>
      </c>
      <c r="J1162" s="357">
        <v>12087957</v>
      </c>
      <c r="K1162" s="357">
        <v>100</v>
      </c>
      <c r="L1162" s="357" t="s">
        <v>1077</v>
      </c>
      <c r="M1162" s="357" t="s">
        <v>1078</v>
      </c>
      <c r="N1162" s="357" t="s">
        <v>5025</v>
      </c>
      <c r="O1162" s="358">
        <v>1</v>
      </c>
      <c r="P1162" s="357">
        <v>65</v>
      </c>
      <c r="Q1162" s="357">
        <v>19876.800000000003</v>
      </c>
      <c r="R1162" s="357">
        <v>15996.759999999998</v>
      </c>
      <c r="S1162" s="357">
        <f t="shared" si="36"/>
        <v>3880.0400000000045</v>
      </c>
      <c r="T1162" s="359">
        <f t="shared" si="37"/>
        <v>0.19520445947033749</v>
      </c>
      <c r="U1162" s="357"/>
    </row>
    <row r="1163" spans="1:21" x14ac:dyDescent="0.25">
      <c r="A1163" s="357" t="s">
        <v>483</v>
      </c>
      <c r="B1163" s="357" t="s">
        <v>822</v>
      </c>
      <c r="C1163" s="357" t="s">
        <v>1239</v>
      </c>
      <c r="D1163" s="357" t="s">
        <v>1751</v>
      </c>
      <c r="E1163" s="357" t="s">
        <v>1510</v>
      </c>
      <c r="F1163" s="357">
        <v>4325333</v>
      </c>
      <c r="G1163" s="357" t="s">
        <v>1378</v>
      </c>
      <c r="H1163" s="357">
        <v>432533301</v>
      </c>
      <c r="I1163" s="357" t="s">
        <v>974</v>
      </c>
      <c r="J1163" s="357">
        <v>12087959</v>
      </c>
      <c r="K1163" s="357">
        <v>100</v>
      </c>
      <c r="L1163" s="357" t="s">
        <v>1077</v>
      </c>
      <c r="M1163" s="357" t="s">
        <v>1078</v>
      </c>
      <c r="N1163" s="357" t="s">
        <v>5025</v>
      </c>
      <c r="O1163" s="358">
        <v>1</v>
      </c>
      <c r="P1163" s="357">
        <v>28</v>
      </c>
      <c r="Q1163" s="357">
        <v>10536.8</v>
      </c>
      <c r="R1163" s="357">
        <v>9972.99</v>
      </c>
      <c r="S1163" s="357">
        <f t="shared" si="36"/>
        <v>563.80999999999949</v>
      </c>
      <c r="T1163" s="359">
        <f t="shared" si="37"/>
        <v>5.350865537924223E-2</v>
      </c>
      <c r="U1163" s="357"/>
    </row>
    <row r="1164" spans="1:21" x14ac:dyDescent="0.25">
      <c r="A1164" s="357" t="s">
        <v>483</v>
      </c>
      <c r="B1164" s="357" t="s">
        <v>822</v>
      </c>
      <c r="C1164" s="357" t="s">
        <v>1239</v>
      </c>
      <c r="D1164" s="357" t="s">
        <v>1749</v>
      </c>
      <c r="E1164" s="357" t="s">
        <v>888</v>
      </c>
      <c r="F1164" s="357">
        <v>4325131</v>
      </c>
      <c r="G1164" s="357" t="s">
        <v>1380</v>
      </c>
      <c r="H1164" s="357">
        <v>432513102</v>
      </c>
      <c r="I1164" s="357" t="s">
        <v>5174</v>
      </c>
      <c r="J1164" s="357">
        <v>9973246</v>
      </c>
      <c r="K1164" s="357">
        <v>250</v>
      </c>
      <c r="L1164" s="357" t="s">
        <v>1077</v>
      </c>
      <c r="M1164" s="357" t="s">
        <v>1078</v>
      </c>
      <c r="N1164" s="357" t="s">
        <v>5025</v>
      </c>
      <c r="O1164" s="358">
        <v>1</v>
      </c>
      <c r="P1164" s="357">
        <v>172</v>
      </c>
      <c r="Q1164" s="357">
        <v>58056</v>
      </c>
      <c r="R1164" s="357">
        <v>31881.42</v>
      </c>
      <c r="S1164" s="357">
        <f t="shared" si="36"/>
        <v>26174.58</v>
      </c>
      <c r="T1164" s="359">
        <f t="shared" si="37"/>
        <v>0.45085055808185204</v>
      </c>
      <c r="U1164" s="357"/>
    </row>
    <row r="1165" spans="1:21" x14ac:dyDescent="0.25">
      <c r="A1165" s="357" t="s">
        <v>483</v>
      </c>
      <c r="B1165" s="357" t="s">
        <v>822</v>
      </c>
      <c r="C1165" s="357" t="s">
        <v>1239</v>
      </c>
      <c r="D1165" s="357" t="s">
        <v>1751</v>
      </c>
      <c r="E1165" s="357" t="s">
        <v>1510</v>
      </c>
      <c r="F1165" s="357">
        <v>4325333</v>
      </c>
      <c r="G1165" s="357" t="s">
        <v>1378</v>
      </c>
      <c r="H1165" s="357">
        <v>432533301</v>
      </c>
      <c r="I1165" s="357" t="s">
        <v>2944</v>
      </c>
      <c r="J1165" s="357">
        <v>12087985</v>
      </c>
      <c r="K1165" s="357">
        <v>100</v>
      </c>
      <c r="L1165" s="357" t="s">
        <v>1077</v>
      </c>
      <c r="M1165" s="357" t="s">
        <v>1078</v>
      </c>
      <c r="N1165" s="357" t="s">
        <v>5025</v>
      </c>
      <c r="O1165" s="358">
        <v>1</v>
      </c>
      <c r="P1165" s="357">
        <v>92</v>
      </c>
      <c r="Q1165" s="357">
        <v>37008.400000000001</v>
      </c>
      <c r="R1165" s="357">
        <v>28928.43</v>
      </c>
      <c r="S1165" s="357">
        <f t="shared" si="36"/>
        <v>8079.9700000000012</v>
      </c>
      <c r="T1165" s="359">
        <f t="shared" si="37"/>
        <v>0.218328001210536</v>
      </c>
      <c r="U1165" s="357"/>
    </row>
    <row r="1166" spans="1:21" x14ac:dyDescent="0.25">
      <c r="A1166" s="357" t="s">
        <v>483</v>
      </c>
      <c r="B1166" s="357" t="s">
        <v>822</v>
      </c>
      <c r="C1166" s="357" t="s">
        <v>1239</v>
      </c>
      <c r="D1166" s="357" t="s">
        <v>1751</v>
      </c>
      <c r="E1166" s="357" t="s">
        <v>1510</v>
      </c>
      <c r="F1166" s="357">
        <v>4325333</v>
      </c>
      <c r="G1166" s="357" t="s">
        <v>5033</v>
      </c>
      <c r="H1166" s="357">
        <v>432533302</v>
      </c>
      <c r="I1166" s="357" t="s">
        <v>2945</v>
      </c>
      <c r="J1166" s="357">
        <v>12087995</v>
      </c>
      <c r="K1166" s="357">
        <v>100</v>
      </c>
      <c r="L1166" s="357" t="s">
        <v>1077</v>
      </c>
      <c r="M1166" s="357" t="s">
        <v>1078</v>
      </c>
      <c r="N1166" s="357" t="s">
        <v>5025</v>
      </c>
      <c r="O1166" s="358">
        <v>1</v>
      </c>
      <c r="P1166" s="357">
        <v>28</v>
      </c>
      <c r="Q1166" s="357">
        <v>8689.6</v>
      </c>
      <c r="R1166" s="357">
        <v>7041.33</v>
      </c>
      <c r="S1166" s="357">
        <f t="shared" si="36"/>
        <v>1648.2700000000004</v>
      </c>
      <c r="T1166" s="359">
        <f t="shared" si="37"/>
        <v>0.1896830694163138</v>
      </c>
      <c r="U1166" s="357"/>
    </row>
    <row r="1167" spans="1:21" x14ac:dyDescent="0.25">
      <c r="A1167" s="357" t="s">
        <v>483</v>
      </c>
      <c r="B1167" s="357" t="s">
        <v>822</v>
      </c>
      <c r="C1167" s="357" t="s">
        <v>1239</v>
      </c>
      <c r="D1167" s="357" t="s">
        <v>1751</v>
      </c>
      <c r="E1167" s="357" t="s">
        <v>1510</v>
      </c>
      <c r="F1167" s="357">
        <v>4325333</v>
      </c>
      <c r="G1167" s="357" t="s">
        <v>1378</v>
      </c>
      <c r="H1167" s="357">
        <v>432533301</v>
      </c>
      <c r="I1167" s="357" t="s">
        <v>2946</v>
      </c>
      <c r="J1167" s="357">
        <v>12088005</v>
      </c>
      <c r="K1167" s="357">
        <v>100</v>
      </c>
      <c r="L1167" s="357" t="s">
        <v>1077</v>
      </c>
      <c r="M1167" s="357" t="s">
        <v>1078</v>
      </c>
      <c r="N1167" s="357" t="s">
        <v>5025</v>
      </c>
      <c r="O1167" s="358">
        <v>1</v>
      </c>
      <c r="P1167" s="357">
        <v>92</v>
      </c>
      <c r="Q1167" s="357">
        <v>65349.599999999999</v>
      </c>
      <c r="R1167" s="357">
        <v>44363.4</v>
      </c>
      <c r="S1167" s="357">
        <f t="shared" si="36"/>
        <v>20986.199999999997</v>
      </c>
      <c r="T1167" s="359">
        <f t="shared" si="37"/>
        <v>0.32113739028241944</v>
      </c>
      <c r="U1167" s="357"/>
    </row>
    <row r="1168" spans="1:21" x14ac:dyDescent="0.25">
      <c r="A1168" s="357" t="s">
        <v>483</v>
      </c>
      <c r="B1168" s="357" t="s">
        <v>822</v>
      </c>
      <c r="C1168" s="357" t="s">
        <v>1239</v>
      </c>
      <c r="D1168" s="357" t="s">
        <v>1752</v>
      </c>
      <c r="E1168" s="357" t="s">
        <v>1511</v>
      </c>
      <c r="F1168" s="357">
        <v>4325415</v>
      </c>
      <c r="G1168" s="357" t="s">
        <v>884</v>
      </c>
      <c r="H1168" s="357">
        <v>432541501</v>
      </c>
      <c r="I1168" s="357" t="s">
        <v>2947</v>
      </c>
      <c r="J1168" s="357">
        <v>10189298</v>
      </c>
      <c r="K1168" s="357">
        <v>100</v>
      </c>
      <c r="L1168" s="357" t="s">
        <v>1077</v>
      </c>
      <c r="M1168" s="357" t="s">
        <v>1078</v>
      </c>
      <c r="N1168" s="357" t="s">
        <v>5025</v>
      </c>
      <c r="O1168" s="358">
        <v>1</v>
      </c>
      <c r="P1168" s="357">
        <v>113</v>
      </c>
      <c r="Q1168" s="357">
        <v>70570.8</v>
      </c>
      <c r="R1168" s="357">
        <v>63512.6</v>
      </c>
      <c r="S1168" s="357">
        <f t="shared" si="36"/>
        <v>7058.2000000000044</v>
      </c>
      <c r="T1168" s="359">
        <f t="shared" si="37"/>
        <v>0.10001587058670164</v>
      </c>
      <c r="U1168" s="357"/>
    </row>
    <row r="1169" spans="1:21" x14ac:dyDescent="0.25">
      <c r="A1169" s="357" t="s">
        <v>483</v>
      </c>
      <c r="B1169" s="357" t="s">
        <v>822</v>
      </c>
      <c r="C1169" s="357" t="s">
        <v>1239</v>
      </c>
      <c r="D1169" s="357" t="s">
        <v>1752</v>
      </c>
      <c r="E1169" s="357" t="s">
        <v>1511</v>
      </c>
      <c r="F1169" s="357">
        <v>4325415</v>
      </c>
      <c r="G1169" s="357" t="s">
        <v>884</v>
      </c>
      <c r="H1169" s="357">
        <v>432541501</v>
      </c>
      <c r="I1169" s="357" t="s">
        <v>2948</v>
      </c>
      <c r="J1169" s="357">
        <v>10189328</v>
      </c>
      <c r="K1169" s="357">
        <v>100</v>
      </c>
      <c r="L1169" s="357" t="s">
        <v>1077</v>
      </c>
      <c r="M1169" s="357" t="s">
        <v>1078</v>
      </c>
      <c r="N1169" s="357" t="s">
        <v>5025</v>
      </c>
      <c r="O1169" s="358">
        <v>1</v>
      </c>
      <c r="P1169" s="357">
        <v>24</v>
      </c>
      <c r="Q1169" s="357">
        <v>19058.800000000003</v>
      </c>
      <c r="R1169" s="357">
        <v>13023.62</v>
      </c>
      <c r="S1169" s="357">
        <f t="shared" si="36"/>
        <v>6035.1800000000021</v>
      </c>
      <c r="T1169" s="359">
        <f t="shared" si="37"/>
        <v>0.31666106995193827</v>
      </c>
      <c r="U1169" s="357"/>
    </row>
    <row r="1170" spans="1:21" x14ac:dyDescent="0.25">
      <c r="A1170" s="357" t="s">
        <v>483</v>
      </c>
      <c r="B1170" s="357" t="s">
        <v>822</v>
      </c>
      <c r="C1170" s="357" t="s">
        <v>1239</v>
      </c>
      <c r="D1170" s="357" t="s">
        <v>1752</v>
      </c>
      <c r="E1170" s="357" t="s">
        <v>1511</v>
      </c>
      <c r="F1170" s="357">
        <v>4325415</v>
      </c>
      <c r="G1170" s="357" t="s">
        <v>884</v>
      </c>
      <c r="H1170" s="357">
        <v>432541501</v>
      </c>
      <c r="I1170" s="357" t="s">
        <v>2949</v>
      </c>
      <c r="J1170" s="357">
        <v>10189438</v>
      </c>
      <c r="K1170" s="357">
        <v>100</v>
      </c>
      <c r="L1170" s="357" t="s">
        <v>1077</v>
      </c>
      <c r="M1170" s="357" t="s">
        <v>1078</v>
      </c>
      <c r="N1170" s="357" t="s">
        <v>5025</v>
      </c>
      <c r="O1170" s="358">
        <v>1</v>
      </c>
      <c r="P1170" s="357">
        <v>70</v>
      </c>
      <c r="Q1170" s="357">
        <v>25842.399999999998</v>
      </c>
      <c r="R1170" s="357">
        <v>19878.25</v>
      </c>
      <c r="S1170" s="357">
        <f t="shared" si="36"/>
        <v>5964.1499999999978</v>
      </c>
      <c r="T1170" s="359">
        <f t="shared" si="37"/>
        <v>0.2307893229730984</v>
      </c>
      <c r="U1170" s="357"/>
    </row>
    <row r="1171" spans="1:21" x14ac:dyDescent="0.25">
      <c r="A1171" s="357" t="s">
        <v>483</v>
      </c>
      <c r="B1171" s="357" t="s">
        <v>822</v>
      </c>
      <c r="C1171" s="357" t="s">
        <v>1239</v>
      </c>
      <c r="D1171" s="357" t="s">
        <v>1752</v>
      </c>
      <c r="E1171" s="357" t="s">
        <v>1221</v>
      </c>
      <c r="F1171" s="357">
        <v>4325414</v>
      </c>
      <c r="G1171" s="357" t="s">
        <v>1352</v>
      </c>
      <c r="H1171" s="357">
        <v>432541401</v>
      </c>
      <c r="I1171" s="357" t="s">
        <v>2950</v>
      </c>
      <c r="J1171" s="357">
        <v>10189548</v>
      </c>
      <c r="K1171" s="357">
        <v>100</v>
      </c>
      <c r="L1171" s="357" t="s">
        <v>1077</v>
      </c>
      <c r="M1171" s="357" t="s">
        <v>1078</v>
      </c>
      <c r="N1171" s="357" t="s">
        <v>5025</v>
      </c>
      <c r="O1171" s="358">
        <v>1</v>
      </c>
      <c r="P1171" s="357">
        <v>161</v>
      </c>
      <c r="Q1171" s="357">
        <v>46208.800000000003</v>
      </c>
      <c r="R1171" s="357">
        <v>34658.25</v>
      </c>
      <c r="S1171" s="357">
        <f t="shared" si="36"/>
        <v>11550.550000000003</v>
      </c>
      <c r="T1171" s="359">
        <f t="shared" si="37"/>
        <v>0.24996429251571134</v>
      </c>
      <c r="U1171" s="357"/>
    </row>
    <row r="1172" spans="1:21" x14ac:dyDescent="0.25">
      <c r="A1172" s="357" t="s">
        <v>483</v>
      </c>
      <c r="B1172" s="357" t="s">
        <v>822</v>
      </c>
      <c r="C1172" s="357" t="s">
        <v>1239</v>
      </c>
      <c r="D1172" s="357" t="s">
        <v>1752</v>
      </c>
      <c r="E1172" s="357" t="s">
        <v>1221</v>
      </c>
      <c r="F1172" s="357">
        <v>4325414</v>
      </c>
      <c r="G1172" s="357" t="s">
        <v>1352</v>
      </c>
      <c r="H1172" s="357">
        <v>432541401</v>
      </c>
      <c r="I1172" s="357" t="s">
        <v>2951</v>
      </c>
      <c r="J1172" s="357">
        <v>10189578</v>
      </c>
      <c r="K1172" s="357">
        <v>100</v>
      </c>
      <c r="L1172" s="357" t="s">
        <v>1077</v>
      </c>
      <c r="M1172" s="357" t="s">
        <v>1078</v>
      </c>
      <c r="N1172" s="357" t="s">
        <v>5025</v>
      </c>
      <c r="O1172" s="358">
        <v>1</v>
      </c>
      <c r="P1172" s="357">
        <v>84</v>
      </c>
      <c r="Q1172" s="357">
        <v>29460.400000000001</v>
      </c>
      <c r="R1172" s="357">
        <v>24353.54</v>
      </c>
      <c r="S1172" s="357">
        <f t="shared" si="36"/>
        <v>5106.8600000000006</v>
      </c>
      <c r="T1172" s="359">
        <f t="shared" si="37"/>
        <v>0.17334659407204248</v>
      </c>
      <c r="U1172" s="357"/>
    </row>
    <row r="1173" spans="1:21" x14ac:dyDescent="0.25">
      <c r="A1173" s="357" t="s">
        <v>483</v>
      </c>
      <c r="B1173" s="357" t="s">
        <v>822</v>
      </c>
      <c r="C1173" s="357" t="s">
        <v>1239</v>
      </c>
      <c r="D1173" s="357" t="s">
        <v>1752</v>
      </c>
      <c r="E1173" s="357" t="s">
        <v>1221</v>
      </c>
      <c r="F1173" s="357">
        <v>4325414</v>
      </c>
      <c r="G1173" s="357" t="s">
        <v>1352</v>
      </c>
      <c r="H1173" s="357">
        <v>432541401</v>
      </c>
      <c r="I1173" s="357" t="s">
        <v>2952</v>
      </c>
      <c r="J1173" s="357">
        <v>10189600</v>
      </c>
      <c r="K1173" s="357">
        <v>100</v>
      </c>
      <c r="L1173" s="357" t="s">
        <v>1077</v>
      </c>
      <c r="M1173" s="357" t="s">
        <v>1078</v>
      </c>
      <c r="N1173" s="357" t="s">
        <v>5025</v>
      </c>
      <c r="O1173" s="358">
        <v>1</v>
      </c>
      <c r="P1173" s="357">
        <v>56</v>
      </c>
      <c r="Q1173" s="357">
        <v>20817.599999999999</v>
      </c>
      <c r="R1173" s="357">
        <v>18489.02</v>
      </c>
      <c r="S1173" s="357">
        <f t="shared" si="36"/>
        <v>2328.5799999999981</v>
      </c>
      <c r="T1173" s="359">
        <f t="shared" si="37"/>
        <v>0.11185631388824832</v>
      </c>
      <c r="U1173" s="357"/>
    </row>
    <row r="1174" spans="1:21" x14ac:dyDescent="0.25">
      <c r="A1174" s="357" t="s">
        <v>483</v>
      </c>
      <c r="B1174" s="357" t="s">
        <v>822</v>
      </c>
      <c r="C1174" s="357" t="s">
        <v>1239</v>
      </c>
      <c r="D1174" s="357" t="s">
        <v>1752</v>
      </c>
      <c r="E1174" s="357" t="s">
        <v>1221</v>
      </c>
      <c r="F1174" s="357">
        <v>4325414</v>
      </c>
      <c r="G1174" s="357" t="s">
        <v>1352</v>
      </c>
      <c r="H1174" s="357">
        <v>432541401</v>
      </c>
      <c r="I1174" s="357" t="s">
        <v>2953</v>
      </c>
      <c r="J1174" s="357">
        <v>10189604</v>
      </c>
      <c r="K1174" s="357">
        <v>100</v>
      </c>
      <c r="L1174" s="357" t="s">
        <v>1077</v>
      </c>
      <c r="M1174" s="357" t="s">
        <v>1078</v>
      </c>
      <c r="N1174" s="357" t="s">
        <v>5025</v>
      </c>
      <c r="O1174" s="358">
        <v>1</v>
      </c>
      <c r="P1174" s="357">
        <v>56</v>
      </c>
      <c r="Q1174" s="357">
        <v>18416.400000000001</v>
      </c>
      <c r="R1174" s="357">
        <v>13440.82</v>
      </c>
      <c r="S1174" s="357">
        <f t="shared" si="36"/>
        <v>4975.5800000000017</v>
      </c>
      <c r="T1174" s="359">
        <f t="shared" si="37"/>
        <v>0.27017115179948314</v>
      </c>
      <c r="U1174" s="357"/>
    </row>
    <row r="1175" spans="1:21" x14ac:dyDescent="0.25">
      <c r="A1175" s="357" t="s">
        <v>483</v>
      </c>
      <c r="B1175" s="357" t="s">
        <v>822</v>
      </c>
      <c r="C1175" s="357" t="s">
        <v>1239</v>
      </c>
      <c r="D1175" s="357" t="s">
        <v>1752</v>
      </c>
      <c r="E1175" s="357" t="s">
        <v>1221</v>
      </c>
      <c r="F1175" s="357">
        <v>4325414</v>
      </c>
      <c r="G1175" s="357" t="s">
        <v>1352</v>
      </c>
      <c r="H1175" s="357">
        <v>432541401</v>
      </c>
      <c r="I1175" s="357" t="s">
        <v>2954</v>
      </c>
      <c r="J1175" s="357">
        <v>10189636</v>
      </c>
      <c r="K1175" s="357">
        <v>100</v>
      </c>
      <c r="L1175" s="357" t="s">
        <v>1077</v>
      </c>
      <c r="M1175" s="357" t="s">
        <v>1078</v>
      </c>
      <c r="N1175" s="357" t="s">
        <v>5025</v>
      </c>
      <c r="O1175" s="358">
        <v>1</v>
      </c>
      <c r="P1175" s="357">
        <v>23</v>
      </c>
      <c r="Q1175" s="357">
        <v>11360</v>
      </c>
      <c r="R1175" s="357">
        <v>8991.7900000000009</v>
      </c>
      <c r="S1175" s="357">
        <f t="shared" si="36"/>
        <v>2368.2099999999991</v>
      </c>
      <c r="T1175" s="359">
        <f t="shared" si="37"/>
        <v>0.208469190140845</v>
      </c>
      <c r="U1175" s="357"/>
    </row>
    <row r="1176" spans="1:21" x14ac:dyDescent="0.25">
      <c r="A1176" s="357" t="s">
        <v>483</v>
      </c>
      <c r="B1176" s="357" t="s">
        <v>822</v>
      </c>
      <c r="C1176" s="357" t="s">
        <v>1239</v>
      </c>
      <c r="D1176" s="357" t="s">
        <v>1752</v>
      </c>
      <c r="E1176" s="357" t="s">
        <v>1221</v>
      </c>
      <c r="F1176" s="357">
        <v>4325414</v>
      </c>
      <c r="G1176" s="357" t="s">
        <v>1352</v>
      </c>
      <c r="H1176" s="357">
        <v>432541401</v>
      </c>
      <c r="I1176" s="357" t="s">
        <v>1712</v>
      </c>
      <c r="J1176" s="357">
        <v>10189662</v>
      </c>
      <c r="K1176" s="357">
        <v>100</v>
      </c>
      <c r="L1176" s="357" t="s">
        <v>1077</v>
      </c>
      <c r="M1176" s="357" t="s">
        <v>1078</v>
      </c>
      <c r="N1176" s="357" t="s">
        <v>5025</v>
      </c>
      <c r="O1176" s="358">
        <v>1</v>
      </c>
      <c r="P1176" s="357">
        <v>97</v>
      </c>
      <c r="Q1176" s="357">
        <v>26163.599999999999</v>
      </c>
      <c r="R1176" s="357">
        <v>22379.02</v>
      </c>
      <c r="S1176" s="357">
        <f t="shared" si="36"/>
        <v>3784.5799999999981</v>
      </c>
      <c r="T1176" s="359">
        <f t="shared" si="37"/>
        <v>0.14465058325306909</v>
      </c>
      <c r="U1176" s="357"/>
    </row>
    <row r="1177" spans="1:21" x14ac:dyDescent="0.25">
      <c r="A1177" s="357" t="s">
        <v>483</v>
      </c>
      <c r="B1177" s="357" t="s">
        <v>822</v>
      </c>
      <c r="C1177" s="357" t="s">
        <v>1239</v>
      </c>
      <c r="D1177" s="357" t="s">
        <v>1752</v>
      </c>
      <c r="E1177" s="357" t="s">
        <v>1221</v>
      </c>
      <c r="F1177" s="357">
        <v>4325414</v>
      </c>
      <c r="G1177" s="357" t="s">
        <v>1352</v>
      </c>
      <c r="H1177" s="357">
        <v>432541401</v>
      </c>
      <c r="I1177" s="357" t="s">
        <v>2955</v>
      </c>
      <c r="J1177" s="357">
        <v>10189682</v>
      </c>
      <c r="K1177" s="357">
        <v>100</v>
      </c>
      <c r="L1177" s="357" t="s">
        <v>1077</v>
      </c>
      <c r="M1177" s="357" t="s">
        <v>1078</v>
      </c>
      <c r="N1177" s="357" t="s">
        <v>5025</v>
      </c>
      <c r="O1177" s="358">
        <v>1</v>
      </c>
      <c r="P1177" s="357">
        <v>51</v>
      </c>
      <c r="Q1177" s="357">
        <v>19406.400000000001</v>
      </c>
      <c r="R1177" s="357">
        <v>17202.75</v>
      </c>
      <c r="S1177" s="357">
        <f t="shared" si="36"/>
        <v>2203.6500000000015</v>
      </c>
      <c r="T1177" s="359">
        <f t="shared" si="37"/>
        <v>0.1135527454860253</v>
      </c>
      <c r="U1177" s="357"/>
    </row>
    <row r="1178" spans="1:21" x14ac:dyDescent="0.25">
      <c r="A1178" s="357" t="s">
        <v>483</v>
      </c>
      <c r="B1178" s="357" t="s">
        <v>822</v>
      </c>
      <c r="C1178" s="357" t="s">
        <v>1239</v>
      </c>
      <c r="D1178" s="357" t="s">
        <v>1752</v>
      </c>
      <c r="E1178" s="357" t="s">
        <v>1221</v>
      </c>
      <c r="F1178" s="357">
        <v>4325414</v>
      </c>
      <c r="G1178" s="357" t="s">
        <v>1352</v>
      </c>
      <c r="H1178" s="357">
        <v>432541401</v>
      </c>
      <c r="I1178" s="357" t="s">
        <v>2956</v>
      </c>
      <c r="J1178" s="357">
        <v>10189688</v>
      </c>
      <c r="K1178" s="357">
        <v>100</v>
      </c>
      <c r="L1178" s="357" t="s">
        <v>1077</v>
      </c>
      <c r="M1178" s="357" t="s">
        <v>1078</v>
      </c>
      <c r="N1178" s="357" t="s">
        <v>5025</v>
      </c>
      <c r="O1178" s="358">
        <v>1</v>
      </c>
      <c r="P1178" s="357">
        <v>51</v>
      </c>
      <c r="Q1178" s="357">
        <v>17436.8</v>
      </c>
      <c r="R1178" s="357">
        <v>13821.94</v>
      </c>
      <c r="S1178" s="357">
        <f t="shared" ref="S1178:S1241" si="38">Q1178-R1178</f>
        <v>3614.8599999999988</v>
      </c>
      <c r="T1178" s="359">
        <f t="shared" ref="T1178:T1241" si="39">S1178/Q1178</f>
        <v>0.20731212149018163</v>
      </c>
      <c r="U1178" s="357"/>
    </row>
    <row r="1179" spans="1:21" x14ac:dyDescent="0.25">
      <c r="A1179" s="357" t="s">
        <v>483</v>
      </c>
      <c r="B1179" s="357" t="s">
        <v>822</v>
      </c>
      <c r="C1179" s="357" t="s">
        <v>1239</v>
      </c>
      <c r="D1179" s="357" t="s">
        <v>1752</v>
      </c>
      <c r="E1179" s="357" t="s">
        <v>1221</v>
      </c>
      <c r="F1179" s="357">
        <v>4325414</v>
      </c>
      <c r="G1179" s="357" t="s">
        <v>1352</v>
      </c>
      <c r="H1179" s="357">
        <v>432541401</v>
      </c>
      <c r="I1179" s="357" t="s">
        <v>2957</v>
      </c>
      <c r="J1179" s="357">
        <v>10189702</v>
      </c>
      <c r="K1179" s="357">
        <v>100</v>
      </c>
      <c r="L1179" s="357" t="s">
        <v>1077</v>
      </c>
      <c r="M1179" s="357" t="s">
        <v>1078</v>
      </c>
      <c r="N1179" s="357" t="s">
        <v>5025</v>
      </c>
      <c r="O1179" s="358">
        <v>1</v>
      </c>
      <c r="P1179" s="357">
        <v>112</v>
      </c>
      <c r="Q1179" s="357">
        <v>40191.599999999999</v>
      </c>
      <c r="R1179" s="357">
        <v>37565.86</v>
      </c>
      <c r="S1179" s="357">
        <f t="shared" si="38"/>
        <v>2625.739999999998</v>
      </c>
      <c r="T1179" s="359">
        <f t="shared" si="39"/>
        <v>6.5330566586052755E-2</v>
      </c>
      <c r="U1179" s="357"/>
    </row>
    <row r="1180" spans="1:21" x14ac:dyDescent="0.25">
      <c r="A1180" s="357" t="s">
        <v>483</v>
      </c>
      <c r="B1180" s="357" t="s">
        <v>822</v>
      </c>
      <c r="C1180" s="357" t="s">
        <v>1239</v>
      </c>
      <c r="D1180" s="357" t="s">
        <v>1752</v>
      </c>
      <c r="E1180" s="357" t="s">
        <v>1221</v>
      </c>
      <c r="F1180" s="357">
        <v>4325414</v>
      </c>
      <c r="G1180" s="357" t="s">
        <v>1352</v>
      </c>
      <c r="H1180" s="357">
        <v>432541401</v>
      </c>
      <c r="I1180" s="357" t="s">
        <v>2958</v>
      </c>
      <c r="J1180" s="357">
        <v>10189708</v>
      </c>
      <c r="K1180" s="357">
        <v>100</v>
      </c>
      <c r="L1180" s="357" t="s">
        <v>1077</v>
      </c>
      <c r="M1180" s="357" t="s">
        <v>1078</v>
      </c>
      <c r="N1180" s="357" t="s">
        <v>5025</v>
      </c>
      <c r="O1180" s="358">
        <v>1</v>
      </c>
      <c r="P1180" s="357">
        <v>108</v>
      </c>
      <c r="Q1180" s="357">
        <v>27988</v>
      </c>
      <c r="R1180" s="357">
        <v>23094.6</v>
      </c>
      <c r="S1180" s="357">
        <f t="shared" si="38"/>
        <v>4893.4000000000015</v>
      </c>
      <c r="T1180" s="359">
        <f t="shared" si="39"/>
        <v>0.17483921680720313</v>
      </c>
      <c r="U1180" s="357"/>
    </row>
    <row r="1181" spans="1:21" x14ac:dyDescent="0.25">
      <c r="A1181" s="357" t="s">
        <v>483</v>
      </c>
      <c r="B1181" s="357" t="s">
        <v>822</v>
      </c>
      <c r="C1181" s="357" t="s">
        <v>1239</v>
      </c>
      <c r="D1181" s="357" t="s">
        <v>1752</v>
      </c>
      <c r="E1181" s="357" t="s">
        <v>1221</v>
      </c>
      <c r="F1181" s="357">
        <v>4325414</v>
      </c>
      <c r="G1181" s="357" t="s">
        <v>1352</v>
      </c>
      <c r="H1181" s="357">
        <v>432541401</v>
      </c>
      <c r="I1181" s="357" t="s">
        <v>2959</v>
      </c>
      <c r="J1181" s="357">
        <v>10189734</v>
      </c>
      <c r="K1181" s="357">
        <v>100</v>
      </c>
      <c r="L1181" s="357" t="s">
        <v>1077</v>
      </c>
      <c r="M1181" s="357" t="s">
        <v>1078</v>
      </c>
      <c r="N1181" s="357" t="s">
        <v>5025</v>
      </c>
      <c r="O1181" s="358">
        <v>1</v>
      </c>
      <c r="P1181" s="357">
        <v>45</v>
      </c>
      <c r="Q1181" s="357">
        <v>11494</v>
      </c>
      <c r="R1181" s="357">
        <v>8783.11</v>
      </c>
      <c r="S1181" s="357">
        <f t="shared" si="38"/>
        <v>2710.8899999999994</v>
      </c>
      <c r="T1181" s="359">
        <f t="shared" si="39"/>
        <v>0.23585261875761263</v>
      </c>
      <c r="U1181" s="357"/>
    </row>
    <row r="1182" spans="1:21" x14ac:dyDescent="0.25">
      <c r="A1182" s="357" t="s">
        <v>483</v>
      </c>
      <c r="B1182" s="357" t="s">
        <v>822</v>
      </c>
      <c r="C1182" s="357" t="s">
        <v>1239</v>
      </c>
      <c r="D1182" s="357" t="s">
        <v>1752</v>
      </c>
      <c r="E1182" s="357" t="s">
        <v>1221</v>
      </c>
      <c r="F1182" s="357">
        <v>4325414</v>
      </c>
      <c r="G1182" s="357" t="s">
        <v>1352</v>
      </c>
      <c r="H1182" s="357">
        <v>432541401</v>
      </c>
      <c r="I1182" s="357" t="s">
        <v>2960</v>
      </c>
      <c r="J1182" s="357">
        <v>10189776</v>
      </c>
      <c r="K1182" s="357">
        <v>100</v>
      </c>
      <c r="L1182" s="357" t="s">
        <v>1077</v>
      </c>
      <c r="M1182" s="357" t="s">
        <v>1078</v>
      </c>
      <c r="N1182" s="357" t="s">
        <v>5025</v>
      </c>
      <c r="O1182" s="358">
        <v>1</v>
      </c>
      <c r="P1182" s="357">
        <v>148</v>
      </c>
      <c r="Q1182" s="357">
        <v>42236</v>
      </c>
      <c r="R1182" s="357">
        <v>33090.03</v>
      </c>
      <c r="S1182" s="357">
        <f t="shared" si="38"/>
        <v>9145.9700000000012</v>
      </c>
      <c r="T1182" s="359">
        <f t="shared" si="39"/>
        <v>0.21654441708495126</v>
      </c>
      <c r="U1182" s="357"/>
    </row>
    <row r="1183" spans="1:21" x14ac:dyDescent="0.25">
      <c r="A1183" s="357" t="s">
        <v>483</v>
      </c>
      <c r="B1183" s="357" t="s">
        <v>822</v>
      </c>
      <c r="C1183" s="357" t="s">
        <v>1239</v>
      </c>
      <c r="D1183" s="357" t="s">
        <v>1752</v>
      </c>
      <c r="E1183" s="357" t="s">
        <v>1221</v>
      </c>
      <c r="F1183" s="357">
        <v>4325414</v>
      </c>
      <c r="G1183" s="357" t="s">
        <v>1352</v>
      </c>
      <c r="H1183" s="357">
        <v>432541401</v>
      </c>
      <c r="I1183" s="357" t="s">
        <v>2961</v>
      </c>
      <c r="J1183" s="357">
        <v>10189804</v>
      </c>
      <c r="K1183" s="357">
        <v>100</v>
      </c>
      <c r="L1183" s="357" t="s">
        <v>1077</v>
      </c>
      <c r="M1183" s="357" t="s">
        <v>1078</v>
      </c>
      <c r="N1183" s="357" t="s">
        <v>5025</v>
      </c>
      <c r="O1183" s="358">
        <v>1</v>
      </c>
      <c r="P1183" s="357">
        <v>100</v>
      </c>
      <c r="Q1183" s="357">
        <v>25114.400000000001</v>
      </c>
      <c r="R1183" s="357">
        <v>23851.19</v>
      </c>
      <c r="S1183" s="357">
        <f t="shared" si="38"/>
        <v>1263.2100000000028</v>
      </c>
      <c r="T1183" s="359">
        <f t="shared" si="39"/>
        <v>5.0298235275379966E-2</v>
      </c>
      <c r="U1183" s="357"/>
    </row>
    <row r="1184" spans="1:21" x14ac:dyDescent="0.25">
      <c r="A1184" s="357" t="s">
        <v>483</v>
      </c>
      <c r="B1184" s="357" t="s">
        <v>822</v>
      </c>
      <c r="C1184" s="357" t="s">
        <v>1239</v>
      </c>
      <c r="D1184" s="357" t="s">
        <v>1752</v>
      </c>
      <c r="E1184" s="357" t="s">
        <v>1221</v>
      </c>
      <c r="F1184" s="357">
        <v>4325414</v>
      </c>
      <c r="G1184" s="357" t="s">
        <v>1352</v>
      </c>
      <c r="H1184" s="357">
        <v>432541401</v>
      </c>
      <c r="I1184" s="357" t="s">
        <v>2962</v>
      </c>
      <c r="J1184" s="357">
        <v>10189918</v>
      </c>
      <c r="K1184" s="357">
        <v>100</v>
      </c>
      <c r="L1184" s="357" t="s">
        <v>1077</v>
      </c>
      <c r="M1184" s="357" t="s">
        <v>1078</v>
      </c>
      <c r="N1184" s="357" t="s">
        <v>5025</v>
      </c>
      <c r="O1184" s="358">
        <v>1</v>
      </c>
      <c r="P1184" s="357">
        <v>126</v>
      </c>
      <c r="Q1184" s="357">
        <v>56989.599999999999</v>
      </c>
      <c r="R1184" s="357">
        <v>39548.39</v>
      </c>
      <c r="S1184" s="357">
        <f t="shared" si="38"/>
        <v>17441.21</v>
      </c>
      <c r="T1184" s="359">
        <f t="shared" si="39"/>
        <v>0.30604197958925838</v>
      </c>
      <c r="U1184" s="357"/>
    </row>
    <row r="1185" spans="1:21" x14ac:dyDescent="0.25">
      <c r="A1185" s="357" t="s">
        <v>483</v>
      </c>
      <c r="B1185" s="357" t="s">
        <v>822</v>
      </c>
      <c r="C1185" s="357" t="s">
        <v>1239</v>
      </c>
      <c r="D1185" s="357" t="s">
        <v>1752</v>
      </c>
      <c r="E1185" s="357" t="s">
        <v>1221</v>
      </c>
      <c r="F1185" s="357">
        <v>4325414</v>
      </c>
      <c r="G1185" s="357" t="s">
        <v>1352</v>
      </c>
      <c r="H1185" s="357">
        <v>432541401</v>
      </c>
      <c r="I1185" s="357" t="s">
        <v>2963</v>
      </c>
      <c r="J1185" s="357">
        <v>10189926</v>
      </c>
      <c r="K1185" s="357">
        <v>100</v>
      </c>
      <c r="L1185" s="357" t="s">
        <v>1077</v>
      </c>
      <c r="M1185" s="357" t="s">
        <v>1078</v>
      </c>
      <c r="N1185" s="357" t="s">
        <v>5025</v>
      </c>
      <c r="O1185" s="358">
        <v>1</v>
      </c>
      <c r="P1185" s="357">
        <v>41</v>
      </c>
      <c r="Q1185" s="357">
        <v>28205.999999999996</v>
      </c>
      <c r="R1185" s="357">
        <v>18014.98</v>
      </c>
      <c r="S1185" s="357">
        <f t="shared" si="38"/>
        <v>10191.019999999997</v>
      </c>
      <c r="T1185" s="359">
        <f t="shared" si="39"/>
        <v>0.36130681415301702</v>
      </c>
      <c r="U1185" s="357"/>
    </row>
    <row r="1186" spans="1:21" x14ac:dyDescent="0.25">
      <c r="A1186" s="357" t="s">
        <v>483</v>
      </c>
      <c r="B1186" s="357" t="s">
        <v>822</v>
      </c>
      <c r="C1186" s="357" t="s">
        <v>1239</v>
      </c>
      <c r="D1186" s="357" t="s">
        <v>1752</v>
      </c>
      <c r="E1186" s="357" t="s">
        <v>1221</v>
      </c>
      <c r="F1186" s="357">
        <v>4325414</v>
      </c>
      <c r="G1186" s="357" t="s">
        <v>1352</v>
      </c>
      <c r="H1186" s="357">
        <v>432541401</v>
      </c>
      <c r="I1186" s="357" t="s">
        <v>2964</v>
      </c>
      <c r="J1186" s="357">
        <v>10189954</v>
      </c>
      <c r="K1186" s="357">
        <v>100</v>
      </c>
      <c r="L1186" s="357" t="s">
        <v>1077</v>
      </c>
      <c r="M1186" s="357" t="s">
        <v>1078</v>
      </c>
      <c r="N1186" s="357" t="s">
        <v>5025</v>
      </c>
      <c r="O1186" s="358">
        <v>1</v>
      </c>
      <c r="P1186" s="357">
        <v>46</v>
      </c>
      <c r="Q1186" s="357">
        <v>8738.7999999999993</v>
      </c>
      <c r="R1186" s="357">
        <v>5985.04</v>
      </c>
      <c r="S1186" s="357">
        <f t="shared" si="38"/>
        <v>2753.7599999999993</v>
      </c>
      <c r="T1186" s="359">
        <f t="shared" si="39"/>
        <v>0.31511878061061011</v>
      </c>
      <c r="U1186" s="357"/>
    </row>
    <row r="1187" spans="1:21" x14ac:dyDescent="0.25">
      <c r="A1187" s="357" t="s">
        <v>483</v>
      </c>
      <c r="B1187" s="357" t="s">
        <v>822</v>
      </c>
      <c r="C1187" s="357" t="s">
        <v>1239</v>
      </c>
      <c r="D1187" s="357" t="s">
        <v>1752</v>
      </c>
      <c r="E1187" s="357" t="s">
        <v>1511</v>
      </c>
      <c r="F1187" s="357">
        <v>4325415</v>
      </c>
      <c r="G1187" s="357" t="s">
        <v>1245</v>
      </c>
      <c r="H1187" s="357">
        <v>432541503</v>
      </c>
      <c r="I1187" s="357" t="s">
        <v>2965</v>
      </c>
      <c r="J1187" s="357">
        <v>10190056</v>
      </c>
      <c r="K1187" s="357">
        <v>100</v>
      </c>
      <c r="L1187" s="357" t="s">
        <v>1077</v>
      </c>
      <c r="M1187" s="357" t="s">
        <v>1078</v>
      </c>
      <c r="N1187" s="357" t="s">
        <v>5025</v>
      </c>
      <c r="O1187" s="358">
        <v>1</v>
      </c>
      <c r="P1187" s="357">
        <v>119</v>
      </c>
      <c r="Q1187" s="357">
        <v>43548.4</v>
      </c>
      <c r="R1187" s="357">
        <v>34565.03</v>
      </c>
      <c r="S1187" s="357">
        <f t="shared" si="38"/>
        <v>8983.3700000000026</v>
      </c>
      <c r="T1187" s="359">
        <f t="shared" si="39"/>
        <v>0.20628473147119072</v>
      </c>
      <c r="U1187" s="357"/>
    </row>
    <row r="1188" spans="1:21" x14ac:dyDescent="0.25">
      <c r="A1188" s="357" t="s">
        <v>483</v>
      </c>
      <c r="B1188" s="357" t="s">
        <v>822</v>
      </c>
      <c r="C1188" s="357" t="s">
        <v>1239</v>
      </c>
      <c r="D1188" s="357" t="s">
        <v>1752</v>
      </c>
      <c r="E1188" s="357" t="s">
        <v>1511</v>
      </c>
      <c r="F1188" s="357">
        <v>4325415</v>
      </c>
      <c r="G1188" s="357" t="s">
        <v>1245</v>
      </c>
      <c r="H1188" s="357">
        <v>432541503</v>
      </c>
      <c r="I1188" s="357" t="s">
        <v>2966</v>
      </c>
      <c r="J1188" s="357">
        <v>10190132</v>
      </c>
      <c r="K1188" s="357">
        <v>100</v>
      </c>
      <c r="L1188" s="357" t="s">
        <v>1077</v>
      </c>
      <c r="M1188" s="357" t="s">
        <v>1078</v>
      </c>
      <c r="N1188" s="357" t="s">
        <v>5025</v>
      </c>
      <c r="O1188" s="358">
        <v>1</v>
      </c>
      <c r="P1188" s="357">
        <v>180</v>
      </c>
      <c r="Q1188" s="357">
        <v>65282.799999999996</v>
      </c>
      <c r="R1188" s="357">
        <v>55654.64</v>
      </c>
      <c r="S1188" s="357">
        <f t="shared" si="38"/>
        <v>9628.1599999999962</v>
      </c>
      <c r="T1188" s="359">
        <f t="shared" si="39"/>
        <v>0.14748387017713696</v>
      </c>
      <c r="U1188" s="357"/>
    </row>
    <row r="1189" spans="1:21" x14ac:dyDescent="0.25">
      <c r="A1189" s="357" t="s">
        <v>483</v>
      </c>
      <c r="B1189" s="357" t="s">
        <v>822</v>
      </c>
      <c r="C1189" s="357" t="s">
        <v>1239</v>
      </c>
      <c r="D1189" s="357" t="s">
        <v>1752</v>
      </c>
      <c r="E1189" s="357" t="s">
        <v>1221</v>
      </c>
      <c r="F1189" s="357">
        <v>4325414</v>
      </c>
      <c r="G1189" s="357" t="s">
        <v>1372</v>
      </c>
      <c r="H1189" s="357">
        <v>432541404</v>
      </c>
      <c r="I1189" s="357" t="s">
        <v>2967</v>
      </c>
      <c r="J1189" s="357">
        <v>10261090</v>
      </c>
      <c r="K1189" s="357">
        <v>100</v>
      </c>
      <c r="L1189" s="357" t="s">
        <v>1077</v>
      </c>
      <c r="M1189" s="357" t="s">
        <v>1078</v>
      </c>
      <c r="N1189" s="357" t="s">
        <v>5025</v>
      </c>
      <c r="O1189" s="358">
        <v>1</v>
      </c>
      <c r="P1189" s="357">
        <v>99</v>
      </c>
      <c r="Q1189" s="357">
        <v>34467.599999999999</v>
      </c>
      <c r="R1189" s="357">
        <v>28577.030000000002</v>
      </c>
      <c r="S1189" s="357">
        <f t="shared" si="38"/>
        <v>5890.5699999999961</v>
      </c>
      <c r="T1189" s="359">
        <f t="shared" si="39"/>
        <v>0.17090165836901891</v>
      </c>
      <c r="U1189" s="357"/>
    </row>
    <row r="1190" spans="1:21" x14ac:dyDescent="0.25">
      <c r="A1190" s="357" t="s">
        <v>483</v>
      </c>
      <c r="B1190" s="357" t="s">
        <v>822</v>
      </c>
      <c r="C1190" s="357" t="s">
        <v>1239</v>
      </c>
      <c r="D1190" s="357" t="s">
        <v>1752</v>
      </c>
      <c r="E1190" s="357" t="s">
        <v>1221</v>
      </c>
      <c r="F1190" s="357">
        <v>4325414</v>
      </c>
      <c r="G1190" s="357" t="s">
        <v>1372</v>
      </c>
      <c r="H1190" s="357">
        <v>432541404</v>
      </c>
      <c r="I1190" s="357" t="s">
        <v>2922</v>
      </c>
      <c r="J1190" s="357">
        <v>10261094</v>
      </c>
      <c r="K1190" s="357">
        <v>100</v>
      </c>
      <c r="L1190" s="357" t="s">
        <v>1077</v>
      </c>
      <c r="M1190" s="357" t="s">
        <v>1078</v>
      </c>
      <c r="N1190" s="357" t="s">
        <v>5025</v>
      </c>
      <c r="O1190" s="358">
        <v>1</v>
      </c>
      <c r="P1190" s="357">
        <v>68</v>
      </c>
      <c r="Q1190" s="357">
        <v>27289.600000000002</v>
      </c>
      <c r="R1190" s="357">
        <v>16061</v>
      </c>
      <c r="S1190" s="357">
        <f t="shared" si="38"/>
        <v>11228.600000000002</v>
      </c>
      <c r="T1190" s="359">
        <f t="shared" si="39"/>
        <v>0.41146077626641658</v>
      </c>
      <c r="U1190" s="357"/>
    </row>
    <row r="1191" spans="1:21" x14ac:dyDescent="0.25">
      <c r="A1191" s="357" t="s">
        <v>483</v>
      </c>
      <c r="B1191" s="357" t="s">
        <v>822</v>
      </c>
      <c r="C1191" s="357" t="s">
        <v>1239</v>
      </c>
      <c r="D1191" s="357" t="s">
        <v>1752</v>
      </c>
      <c r="E1191" s="357" t="s">
        <v>1221</v>
      </c>
      <c r="F1191" s="357">
        <v>4325414</v>
      </c>
      <c r="G1191" s="357" t="s">
        <v>1372</v>
      </c>
      <c r="H1191" s="357">
        <v>432541404</v>
      </c>
      <c r="I1191" s="357" t="s">
        <v>2968</v>
      </c>
      <c r="J1191" s="357">
        <v>10261140</v>
      </c>
      <c r="K1191" s="357">
        <v>100</v>
      </c>
      <c r="L1191" s="357" t="s">
        <v>1077</v>
      </c>
      <c r="M1191" s="357" t="s">
        <v>1078</v>
      </c>
      <c r="N1191" s="357" t="s">
        <v>5025</v>
      </c>
      <c r="O1191" s="358">
        <v>1</v>
      </c>
      <c r="P1191" s="357">
        <v>68</v>
      </c>
      <c r="Q1191" s="357">
        <v>18544</v>
      </c>
      <c r="R1191" s="357">
        <v>14884.13</v>
      </c>
      <c r="S1191" s="357">
        <f t="shared" si="38"/>
        <v>3659.8700000000008</v>
      </c>
      <c r="T1191" s="359">
        <f t="shared" si="39"/>
        <v>0.19736141069887839</v>
      </c>
      <c r="U1191" s="357"/>
    </row>
    <row r="1192" spans="1:21" x14ac:dyDescent="0.25">
      <c r="A1192" s="357" t="s">
        <v>483</v>
      </c>
      <c r="B1192" s="357" t="s">
        <v>822</v>
      </c>
      <c r="C1192" s="357" t="s">
        <v>1239</v>
      </c>
      <c r="D1192" s="357" t="s">
        <v>1752</v>
      </c>
      <c r="E1192" s="357" t="s">
        <v>1221</v>
      </c>
      <c r="F1192" s="357">
        <v>4325414</v>
      </c>
      <c r="G1192" s="357" t="s">
        <v>1372</v>
      </c>
      <c r="H1192" s="357">
        <v>432541404</v>
      </c>
      <c r="I1192" s="357" t="s">
        <v>2969</v>
      </c>
      <c r="J1192" s="357">
        <v>10261162</v>
      </c>
      <c r="K1192" s="357">
        <v>100</v>
      </c>
      <c r="L1192" s="357" t="s">
        <v>1077</v>
      </c>
      <c r="M1192" s="357" t="s">
        <v>1078</v>
      </c>
      <c r="N1192" s="357" t="s">
        <v>5025</v>
      </c>
      <c r="O1192" s="358">
        <v>1</v>
      </c>
      <c r="P1192" s="357">
        <v>60</v>
      </c>
      <c r="Q1192" s="357">
        <v>15974</v>
      </c>
      <c r="R1192" s="357">
        <v>12717.55</v>
      </c>
      <c r="S1192" s="357">
        <f t="shared" si="38"/>
        <v>3256.4500000000007</v>
      </c>
      <c r="T1192" s="359">
        <f t="shared" si="39"/>
        <v>0.20385939651934398</v>
      </c>
      <c r="U1192" s="357"/>
    </row>
    <row r="1193" spans="1:21" x14ac:dyDescent="0.25">
      <c r="A1193" s="357" t="s">
        <v>483</v>
      </c>
      <c r="B1193" s="357" t="s">
        <v>822</v>
      </c>
      <c r="C1193" s="357" t="s">
        <v>1239</v>
      </c>
      <c r="D1193" s="357" t="s">
        <v>1752</v>
      </c>
      <c r="E1193" s="357" t="s">
        <v>1221</v>
      </c>
      <c r="F1193" s="357">
        <v>4325414</v>
      </c>
      <c r="G1193" s="357" t="s">
        <v>1372</v>
      </c>
      <c r="H1193" s="357">
        <v>432541404</v>
      </c>
      <c r="I1193" s="357" t="s">
        <v>2970</v>
      </c>
      <c r="J1193" s="357">
        <v>10261198</v>
      </c>
      <c r="K1193" s="357">
        <v>100</v>
      </c>
      <c r="L1193" s="357" t="s">
        <v>1077</v>
      </c>
      <c r="M1193" s="357" t="s">
        <v>1078</v>
      </c>
      <c r="N1193" s="357" t="s">
        <v>5025</v>
      </c>
      <c r="O1193" s="358">
        <v>1</v>
      </c>
      <c r="P1193" s="357">
        <v>78</v>
      </c>
      <c r="Q1193" s="357">
        <v>28806.799999999999</v>
      </c>
      <c r="R1193" s="357">
        <v>20155.079999999998</v>
      </c>
      <c r="S1193" s="357">
        <f t="shared" si="38"/>
        <v>8651.7200000000012</v>
      </c>
      <c r="T1193" s="359">
        <f t="shared" si="39"/>
        <v>0.30033603177027651</v>
      </c>
      <c r="U1193" s="357"/>
    </row>
    <row r="1194" spans="1:21" x14ac:dyDescent="0.25">
      <c r="A1194" s="357" t="s">
        <v>483</v>
      </c>
      <c r="B1194" s="357" t="s">
        <v>822</v>
      </c>
      <c r="C1194" s="357" t="s">
        <v>1239</v>
      </c>
      <c r="D1194" s="357" t="s">
        <v>1752</v>
      </c>
      <c r="E1194" s="357" t="s">
        <v>1221</v>
      </c>
      <c r="F1194" s="357">
        <v>4325414</v>
      </c>
      <c r="G1194" s="357" t="s">
        <v>1372</v>
      </c>
      <c r="H1194" s="357">
        <v>432541404</v>
      </c>
      <c r="I1194" s="357" t="s">
        <v>1372</v>
      </c>
      <c r="J1194" s="357">
        <v>10261216</v>
      </c>
      <c r="K1194" s="357">
        <v>100</v>
      </c>
      <c r="L1194" s="357" t="s">
        <v>1077</v>
      </c>
      <c r="M1194" s="357" t="s">
        <v>1078</v>
      </c>
      <c r="N1194" s="357" t="s">
        <v>5025</v>
      </c>
      <c r="O1194" s="358">
        <v>1</v>
      </c>
      <c r="P1194" s="357">
        <v>171</v>
      </c>
      <c r="Q1194" s="357">
        <v>50421.599999999999</v>
      </c>
      <c r="R1194" s="357">
        <v>45085</v>
      </c>
      <c r="S1194" s="357">
        <f t="shared" si="38"/>
        <v>5336.5999999999985</v>
      </c>
      <c r="T1194" s="359">
        <f t="shared" si="39"/>
        <v>0.10583956082313926</v>
      </c>
      <c r="U1194" s="357"/>
    </row>
    <row r="1195" spans="1:21" x14ac:dyDescent="0.25">
      <c r="A1195" s="357" t="s">
        <v>483</v>
      </c>
      <c r="B1195" s="357" t="s">
        <v>822</v>
      </c>
      <c r="C1195" s="357" t="s">
        <v>1239</v>
      </c>
      <c r="D1195" s="357" t="s">
        <v>1752</v>
      </c>
      <c r="E1195" s="357" t="s">
        <v>1221</v>
      </c>
      <c r="F1195" s="357">
        <v>4325414</v>
      </c>
      <c r="G1195" s="357" t="s">
        <v>1790</v>
      </c>
      <c r="H1195" s="357">
        <v>432541403</v>
      </c>
      <c r="I1195" s="357" t="s">
        <v>2971</v>
      </c>
      <c r="J1195" s="357">
        <v>10261274</v>
      </c>
      <c r="K1195" s="357">
        <v>100</v>
      </c>
      <c r="L1195" s="357" t="s">
        <v>1077</v>
      </c>
      <c r="M1195" s="357" t="s">
        <v>1078</v>
      </c>
      <c r="N1195" s="357" t="s">
        <v>5025</v>
      </c>
      <c r="O1195" s="358">
        <v>1</v>
      </c>
      <c r="P1195" s="357">
        <v>52</v>
      </c>
      <c r="Q1195" s="357">
        <v>38560.399999999994</v>
      </c>
      <c r="R1195" s="357">
        <v>25624.43</v>
      </c>
      <c r="S1195" s="357">
        <f t="shared" si="38"/>
        <v>12935.969999999994</v>
      </c>
      <c r="T1195" s="359">
        <f t="shared" si="39"/>
        <v>0.3354729204053899</v>
      </c>
      <c r="U1195" s="357"/>
    </row>
    <row r="1196" spans="1:21" x14ac:dyDescent="0.25">
      <c r="A1196" s="357" t="s">
        <v>483</v>
      </c>
      <c r="B1196" s="357" t="s">
        <v>822</v>
      </c>
      <c r="C1196" s="357" t="s">
        <v>1239</v>
      </c>
      <c r="D1196" s="357" t="s">
        <v>1752</v>
      </c>
      <c r="E1196" s="357" t="s">
        <v>1221</v>
      </c>
      <c r="F1196" s="357">
        <v>4325414</v>
      </c>
      <c r="G1196" s="357" t="s">
        <v>1790</v>
      </c>
      <c r="H1196" s="357">
        <v>432541403</v>
      </c>
      <c r="I1196" s="357" t="s">
        <v>2972</v>
      </c>
      <c r="J1196" s="357">
        <v>10261304</v>
      </c>
      <c r="K1196" s="357">
        <v>100</v>
      </c>
      <c r="L1196" s="357" t="s">
        <v>1077</v>
      </c>
      <c r="M1196" s="357" t="s">
        <v>1078</v>
      </c>
      <c r="N1196" s="357" t="s">
        <v>5025</v>
      </c>
      <c r="O1196" s="358">
        <v>1</v>
      </c>
      <c r="P1196" s="357">
        <v>94</v>
      </c>
      <c r="Q1196" s="357">
        <v>78377.600000000006</v>
      </c>
      <c r="R1196" s="357">
        <v>66596.78</v>
      </c>
      <c r="S1196" s="357">
        <f t="shared" si="38"/>
        <v>11780.820000000007</v>
      </c>
      <c r="T1196" s="359">
        <f t="shared" si="39"/>
        <v>0.15030850651206476</v>
      </c>
      <c r="U1196" s="357"/>
    </row>
    <row r="1197" spans="1:21" x14ac:dyDescent="0.25">
      <c r="A1197" s="357" t="s">
        <v>483</v>
      </c>
      <c r="B1197" s="357" t="s">
        <v>822</v>
      </c>
      <c r="C1197" s="357" t="s">
        <v>1239</v>
      </c>
      <c r="D1197" s="357" t="s">
        <v>1752</v>
      </c>
      <c r="E1197" s="357" t="s">
        <v>1511</v>
      </c>
      <c r="F1197" s="357">
        <v>4325415</v>
      </c>
      <c r="G1197" s="357" t="s">
        <v>872</v>
      </c>
      <c r="H1197" s="357">
        <v>432541502</v>
      </c>
      <c r="I1197" s="357" t="s">
        <v>2973</v>
      </c>
      <c r="J1197" s="357">
        <v>11363589</v>
      </c>
      <c r="K1197" s="357">
        <v>100</v>
      </c>
      <c r="L1197" s="357" t="s">
        <v>1077</v>
      </c>
      <c r="M1197" s="357" t="s">
        <v>1078</v>
      </c>
      <c r="N1197" s="357" t="s">
        <v>5025</v>
      </c>
      <c r="O1197" s="358">
        <v>1</v>
      </c>
      <c r="P1197" s="357">
        <v>116</v>
      </c>
      <c r="Q1197" s="357">
        <v>37644.800000000003</v>
      </c>
      <c r="R1197" s="357">
        <v>22989.09</v>
      </c>
      <c r="S1197" s="357">
        <f t="shared" si="38"/>
        <v>14655.710000000003</v>
      </c>
      <c r="T1197" s="359">
        <f t="shared" si="39"/>
        <v>0.3893156558143489</v>
      </c>
      <c r="U1197" s="357"/>
    </row>
    <row r="1198" spans="1:21" x14ac:dyDescent="0.25">
      <c r="A1198" s="357" t="s">
        <v>483</v>
      </c>
      <c r="B1198" s="357" t="s">
        <v>822</v>
      </c>
      <c r="C1198" s="357" t="s">
        <v>1239</v>
      </c>
      <c r="D1198" s="357" t="s">
        <v>1752</v>
      </c>
      <c r="E1198" s="357" t="s">
        <v>1511</v>
      </c>
      <c r="F1198" s="357">
        <v>4325415</v>
      </c>
      <c r="G1198" s="357" t="s">
        <v>872</v>
      </c>
      <c r="H1198" s="357">
        <v>432541502</v>
      </c>
      <c r="I1198" s="357" t="s">
        <v>2974</v>
      </c>
      <c r="J1198" s="357">
        <v>11363653</v>
      </c>
      <c r="K1198" s="357">
        <v>100</v>
      </c>
      <c r="L1198" s="357" t="s">
        <v>1077</v>
      </c>
      <c r="M1198" s="357" t="s">
        <v>1078</v>
      </c>
      <c r="N1198" s="357" t="s">
        <v>5025</v>
      </c>
      <c r="O1198" s="358">
        <v>1</v>
      </c>
      <c r="P1198" s="357">
        <v>146</v>
      </c>
      <c r="Q1198" s="357">
        <v>61455.199999999997</v>
      </c>
      <c r="R1198" s="357">
        <v>44470.93</v>
      </c>
      <c r="S1198" s="357">
        <f t="shared" si="38"/>
        <v>16984.269999999997</v>
      </c>
      <c r="T1198" s="359">
        <f t="shared" si="39"/>
        <v>0.27636831382861005</v>
      </c>
      <c r="U1198" s="357"/>
    </row>
    <row r="1199" spans="1:21" x14ac:dyDescent="0.25">
      <c r="A1199" s="357" t="s">
        <v>483</v>
      </c>
      <c r="B1199" s="357" t="s">
        <v>822</v>
      </c>
      <c r="C1199" s="357" t="s">
        <v>1239</v>
      </c>
      <c r="D1199" s="357" t="s">
        <v>1752</v>
      </c>
      <c r="E1199" s="357" t="s">
        <v>1221</v>
      </c>
      <c r="F1199" s="357">
        <v>4325414</v>
      </c>
      <c r="G1199" s="357" t="s">
        <v>5034</v>
      </c>
      <c r="H1199" s="357">
        <v>432541402</v>
      </c>
      <c r="I1199" s="357" t="s">
        <v>1374</v>
      </c>
      <c r="J1199" s="357">
        <v>7856643</v>
      </c>
      <c r="K1199" s="357">
        <v>100</v>
      </c>
      <c r="L1199" s="357" t="s">
        <v>1077</v>
      </c>
      <c r="M1199" s="357" t="s">
        <v>1078</v>
      </c>
      <c r="N1199" s="357" t="s">
        <v>5025</v>
      </c>
      <c r="O1199" s="358">
        <v>1</v>
      </c>
      <c r="P1199" s="357">
        <v>64</v>
      </c>
      <c r="Q1199" s="357">
        <v>14824.8</v>
      </c>
      <c r="R1199" s="357">
        <v>11193.24</v>
      </c>
      <c r="S1199" s="357">
        <f t="shared" si="38"/>
        <v>3631.5599999999995</v>
      </c>
      <c r="T1199" s="359">
        <f t="shared" si="39"/>
        <v>0.24496519345960821</v>
      </c>
      <c r="U1199" s="357"/>
    </row>
    <row r="1200" spans="1:21" x14ac:dyDescent="0.25">
      <c r="A1200" s="357" t="s">
        <v>483</v>
      </c>
      <c r="B1200" s="357" t="s">
        <v>822</v>
      </c>
      <c r="C1200" s="357" t="s">
        <v>1239</v>
      </c>
      <c r="D1200" s="357" t="s">
        <v>1752</v>
      </c>
      <c r="E1200" s="357" t="s">
        <v>1221</v>
      </c>
      <c r="F1200" s="357">
        <v>4325414</v>
      </c>
      <c r="G1200" s="357" t="s">
        <v>1244</v>
      </c>
      <c r="H1200" s="357">
        <v>432541405</v>
      </c>
      <c r="I1200" s="357" t="s">
        <v>2975</v>
      </c>
      <c r="J1200" s="357">
        <v>9993037</v>
      </c>
      <c r="K1200" s="357">
        <v>100</v>
      </c>
      <c r="L1200" s="357" t="s">
        <v>1077</v>
      </c>
      <c r="M1200" s="357" t="s">
        <v>1078</v>
      </c>
      <c r="N1200" s="357" t="s">
        <v>5025</v>
      </c>
      <c r="O1200" s="358">
        <v>1</v>
      </c>
      <c r="P1200" s="357">
        <v>86</v>
      </c>
      <c r="Q1200" s="357">
        <v>27544</v>
      </c>
      <c r="R1200" s="357">
        <v>23299.64</v>
      </c>
      <c r="S1200" s="357">
        <f t="shared" si="38"/>
        <v>4244.3600000000006</v>
      </c>
      <c r="T1200" s="359">
        <f t="shared" si="39"/>
        <v>0.15409381353470814</v>
      </c>
      <c r="U1200" s="357"/>
    </row>
    <row r="1201" spans="1:21" x14ac:dyDescent="0.25">
      <c r="A1201" s="357" t="s">
        <v>483</v>
      </c>
      <c r="B1201" s="357" t="s">
        <v>822</v>
      </c>
      <c r="C1201" s="357" t="s">
        <v>1239</v>
      </c>
      <c r="D1201" s="357" t="s">
        <v>1752</v>
      </c>
      <c r="E1201" s="357" t="s">
        <v>1221</v>
      </c>
      <c r="F1201" s="357">
        <v>4325414</v>
      </c>
      <c r="G1201" s="357" t="s">
        <v>1244</v>
      </c>
      <c r="H1201" s="357">
        <v>432541405</v>
      </c>
      <c r="I1201" s="357" t="s">
        <v>2937</v>
      </c>
      <c r="J1201" s="357">
        <v>9993083</v>
      </c>
      <c r="K1201" s="357">
        <v>100</v>
      </c>
      <c r="L1201" s="357" t="s">
        <v>1077</v>
      </c>
      <c r="M1201" s="357" t="s">
        <v>1078</v>
      </c>
      <c r="N1201" s="357" t="s">
        <v>5025</v>
      </c>
      <c r="O1201" s="358">
        <v>1</v>
      </c>
      <c r="P1201" s="357">
        <v>81</v>
      </c>
      <c r="Q1201" s="357">
        <v>18143.599999999999</v>
      </c>
      <c r="R1201" s="357">
        <v>16129.769999999999</v>
      </c>
      <c r="S1201" s="357">
        <f t="shared" si="38"/>
        <v>2013.83</v>
      </c>
      <c r="T1201" s="359">
        <f t="shared" si="39"/>
        <v>0.11099395930245376</v>
      </c>
      <c r="U1201" s="357"/>
    </row>
    <row r="1202" spans="1:21" x14ac:dyDescent="0.25">
      <c r="A1202" s="357" t="s">
        <v>483</v>
      </c>
      <c r="B1202" s="357" t="s">
        <v>822</v>
      </c>
      <c r="C1202" s="357" t="s">
        <v>1239</v>
      </c>
      <c r="D1202" s="357" t="s">
        <v>1752</v>
      </c>
      <c r="E1202" s="357" t="s">
        <v>881</v>
      </c>
      <c r="F1202" s="357">
        <v>4325422</v>
      </c>
      <c r="G1202" s="357" t="s">
        <v>1373</v>
      </c>
      <c r="H1202" s="357">
        <v>432542202</v>
      </c>
      <c r="I1202" s="357" t="s">
        <v>2976</v>
      </c>
      <c r="J1202" s="357">
        <v>12889484</v>
      </c>
      <c r="K1202" s="357">
        <v>100</v>
      </c>
      <c r="L1202" s="357" t="s">
        <v>1077</v>
      </c>
      <c r="M1202" s="357" t="s">
        <v>1078</v>
      </c>
      <c r="N1202" s="357" t="s">
        <v>5025</v>
      </c>
      <c r="O1202" s="358">
        <v>1</v>
      </c>
      <c r="P1202" s="357">
        <v>105</v>
      </c>
      <c r="Q1202" s="357">
        <v>39456.799999999996</v>
      </c>
      <c r="R1202" s="357">
        <v>28690.660000000003</v>
      </c>
      <c r="S1202" s="357">
        <f t="shared" si="38"/>
        <v>10766.139999999992</v>
      </c>
      <c r="T1202" s="359">
        <f t="shared" si="39"/>
        <v>0.27285892419050689</v>
      </c>
      <c r="U1202" s="357"/>
    </row>
    <row r="1203" spans="1:21" x14ac:dyDescent="0.25">
      <c r="A1203" s="357" t="s">
        <v>483</v>
      </c>
      <c r="B1203" s="357" t="s">
        <v>822</v>
      </c>
      <c r="C1203" s="357" t="s">
        <v>1239</v>
      </c>
      <c r="D1203" s="357" t="s">
        <v>1752</v>
      </c>
      <c r="E1203" s="357" t="s">
        <v>881</v>
      </c>
      <c r="F1203" s="357">
        <v>4325422</v>
      </c>
      <c r="G1203" s="357" t="s">
        <v>1373</v>
      </c>
      <c r="H1203" s="357">
        <v>432542202</v>
      </c>
      <c r="I1203" s="357" t="s">
        <v>2977</v>
      </c>
      <c r="J1203" s="357">
        <v>12889924</v>
      </c>
      <c r="K1203" s="357">
        <v>100</v>
      </c>
      <c r="L1203" s="357" t="s">
        <v>1077</v>
      </c>
      <c r="M1203" s="357" t="s">
        <v>1078</v>
      </c>
      <c r="N1203" s="357" t="s">
        <v>5025</v>
      </c>
      <c r="O1203" s="358">
        <v>1</v>
      </c>
      <c r="P1203" s="357">
        <v>59</v>
      </c>
      <c r="Q1203" s="357">
        <v>17581.599999999999</v>
      </c>
      <c r="R1203" s="357">
        <v>14142.39</v>
      </c>
      <c r="S1203" s="357">
        <f t="shared" si="38"/>
        <v>3439.2099999999991</v>
      </c>
      <c r="T1203" s="359">
        <f t="shared" si="39"/>
        <v>0.19561416480866356</v>
      </c>
      <c r="U1203" s="357"/>
    </row>
    <row r="1204" spans="1:21" x14ac:dyDescent="0.25">
      <c r="A1204" s="357" t="s">
        <v>483</v>
      </c>
      <c r="B1204" s="357" t="s">
        <v>822</v>
      </c>
      <c r="C1204" s="357" t="s">
        <v>1239</v>
      </c>
      <c r="D1204" s="357" t="s">
        <v>1752</v>
      </c>
      <c r="E1204" s="357" t="s">
        <v>881</v>
      </c>
      <c r="F1204" s="357">
        <v>4325422</v>
      </c>
      <c r="G1204" s="357" t="s">
        <v>881</v>
      </c>
      <c r="H1204" s="357">
        <v>432542203</v>
      </c>
      <c r="I1204" s="357" t="s">
        <v>2978</v>
      </c>
      <c r="J1204" s="357">
        <v>12889944</v>
      </c>
      <c r="K1204" s="357">
        <v>100</v>
      </c>
      <c r="L1204" s="357" t="s">
        <v>1077</v>
      </c>
      <c r="M1204" s="357" t="s">
        <v>1078</v>
      </c>
      <c r="N1204" s="357" t="s">
        <v>5025</v>
      </c>
      <c r="O1204" s="358">
        <v>1</v>
      </c>
      <c r="P1204" s="357">
        <v>69</v>
      </c>
      <c r="Q1204" s="357">
        <v>18932</v>
      </c>
      <c r="R1204" s="357">
        <v>16842.870000000003</v>
      </c>
      <c r="S1204" s="357">
        <f t="shared" si="38"/>
        <v>2089.1299999999974</v>
      </c>
      <c r="T1204" s="359">
        <f t="shared" si="39"/>
        <v>0.1103491443059369</v>
      </c>
      <c r="U1204" s="357"/>
    </row>
    <row r="1205" spans="1:21" x14ac:dyDescent="0.25">
      <c r="A1205" s="357" t="s">
        <v>483</v>
      </c>
      <c r="B1205" s="357" t="s">
        <v>822</v>
      </c>
      <c r="C1205" s="357" t="s">
        <v>1239</v>
      </c>
      <c r="D1205" s="357" t="s">
        <v>1752</v>
      </c>
      <c r="E1205" s="357" t="s">
        <v>881</v>
      </c>
      <c r="F1205" s="357">
        <v>4325422</v>
      </c>
      <c r="G1205" s="357" t="s">
        <v>881</v>
      </c>
      <c r="H1205" s="357">
        <v>432542203</v>
      </c>
      <c r="I1205" s="357" t="s">
        <v>2979</v>
      </c>
      <c r="J1205" s="357">
        <v>12889956</v>
      </c>
      <c r="K1205" s="357">
        <v>100</v>
      </c>
      <c r="L1205" s="357" t="s">
        <v>1077</v>
      </c>
      <c r="M1205" s="357" t="s">
        <v>1078</v>
      </c>
      <c r="N1205" s="357" t="s">
        <v>5025</v>
      </c>
      <c r="O1205" s="358">
        <v>1</v>
      </c>
      <c r="P1205" s="357">
        <v>38</v>
      </c>
      <c r="Q1205" s="357">
        <v>8077.2</v>
      </c>
      <c r="R1205" s="357">
        <v>7327.26</v>
      </c>
      <c r="S1205" s="357">
        <f t="shared" si="38"/>
        <v>749.9399999999996</v>
      </c>
      <c r="T1205" s="359">
        <f t="shared" si="39"/>
        <v>9.2846530976080768E-2</v>
      </c>
      <c r="U1205" s="357"/>
    </row>
    <row r="1206" spans="1:21" x14ac:dyDescent="0.25">
      <c r="A1206" s="357" t="s">
        <v>483</v>
      </c>
      <c r="B1206" s="357" t="s">
        <v>822</v>
      </c>
      <c r="C1206" s="357" t="s">
        <v>1239</v>
      </c>
      <c r="D1206" s="357" t="s">
        <v>1752</v>
      </c>
      <c r="E1206" s="357" t="s">
        <v>881</v>
      </c>
      <c r="F1206" s="357">
        <v>4325422</v>
      </c>
      <c r="G1206" s="357" t="s">
        <v>881</v>
      </c>
      <c r="H1206" s="357">
        <v>432542203</v>
      </c>
      <c r="I1206" s="357" t="s">
        <v>974</v>
      </c>
      <c r="J1206" s="357">
        <v>12889960</v>
      </c>
      <c r="K1206" s="357">
        <v>100</v>
      </c>
      <c r="L1206" s="357" t="s">
        <v>1077</v>
      </c>
      <c r="M1206" s="357" t="s">
        <v>1078</v>
      </c>
      <c r="N1206" s="357" t="s">
        <v>5025</v>
      </c>
      <c r="O1206" s="358">
        <v>1</v>
      </c>
      <c r="P1206" s="357">
        <v>36</v>
      </c>
      <c r="Q1206" s="357">
        <v>10946.8</v>
      </c>
      <c r="R1206" s="357">
        <v>8729.0999999999985</v>
      </c>
      <c r="S1206" s="357">
        <f t="shared" si="38"/>
        <v>2217.7000000000007</v>
      </c>
      <c r="T1206" s="359">
        <f t="shared" si="39"/>
        <v>0.20258888442284512</v>
      </c>
      <c r="U1206" s="357"/>
    </row>
    <row r="1207" spans="1:21" x14ac:dyDescent="0.25">
      <c r="A1207" s="357" t="s">
        <v>483</v>
      </c>
      <c r="B1207" s="357" t="s">
        <v>822</v>
      </c>
      <c r="C1207" s="357" t="s">
        <v>1239</v>
      </c>
      <c r="D1207" s="357" t="s">
        <v>1752</v>
      </c>
      <c r="E1207" s="357" t="s">
        <v>881</v>
      </c>
      <c r="F1207" s="357">
        <v>4325422</v>
      </c>
      <c r="G1207" s="357" t="s">
        <v>881</v>
      </c>
      <c r="H1207" s="357">
        <v>432542203</v>
      </c>
      <c r="I1207" s="357" t="s">
        <v>2980</v>
      </c>
      <c r="J1207" s="357">
        <v>12890002</v>
      </c>
      <c r="K1207" s="357">
        <v>100</v>
      </c>
      <c r="L1207" s="357" t="s">
        <v>1077</v>
      </c>
      <c r="M1207" s="357" t="s">
        <v>1078</v>
      </c>
      <c r="N1207" s="357" t="s">
        <v>5025</v>
      </c>
      <c r="O1207" s="358">
        <v>1</v>
      </c>
      <c r="P1207" s="357">
        <v>170</v>
      </c>
      <c r="Q1207" s="357">
        <v>52338.399999999994</v>
      </c>
      <c r="R1207" s="357">
        <v>41440.97</v>
      </c>
      <c r="S1207" s="357">
        <f t="shared" si="38"/>
        <v>10897.429999999993</v>
      </c>
      <c r="T1207" s="359">
        <f t="shared" si="39"/>
        <v>0.20821098849028619</v>
      </c>
      <c r="U1207" s="357"/>
    </row>
    <row r="1208" spans="1:21" x14ac:dyDescent="0.25">
      <c r="A1208" s="357" t="s">
        <v>483</v>
      </c>
      <c r="B1208" s="357" t="s">
        <v>822</v>
      </c>
      <c r="C1208" s="357" t="s">
        <v>1239</v>
      </c>
      <c r="D1208" s="357" t="s">
        <v>1752</v>
      </c>
      <c r="E1208" s="357" t="s">
        <v>881</v>
      </c>
      <c r="F1208" s="357">
        <v>4325422</v>
      </c>
      <c r="G1208" s="357" t="s">
        <v>881</v>
      </c>
      <c r="H1208" s="357">
        <v>432542203</v>
      </c>
      <c r="I1208" s="357" t="s">
        <v>2981</v>
      </c>
      <c r="J1208" s="357">
        <v>12890014</v>
      </c>
      <c r="K1208" s="357">
        <v>100</v>
      </c>
      <c r="L1208" s="357" t="s">
        <v>1077</v>
      </c>
      <c r="M1208" s="357" t="s">
        <v>1078</v>
      </c>
      <c r="N1208" s="357" t="s">
        <v>5025</v>
      </c>
      <c r="O1208" s="358">
        <v>1</v>
      </c>
      <c r="P1208" s="357">
        <v>48</v>
      </c>
      <c r="Q1208" s="357">
        <v>20672.8</v>
      </c>
      <c r="R1208" s="357">
        <v>17335.28</v>
      </c>
      <c r="S1208" s="357">
        <f t="shared" si="38"/>
        <v>3337.5200000000004</v>
      </c>
      <c r="T1208" s="359">
        <f t="shared" si="39"/>
        <v>0.16144499051894279</v>
      </c>
      <c r="U1208" s="357"/>
    </row>
    <row r="1209" spans="1:21" x14ac:dyDescent="0.25">
      <c r="A1209" s="357" t="s">
        <v>483</v>
      </c>
      <c r="B1209" s="357" t="s">
        <v>822</v>
      </c>
      <c r="C1209" s="357" t="s">
        <v>1239</v>
      </c>
      <c r="D1209" s="357" t="s">
        <v>1752</v>
      </c>
      <c r="E1209" s="357" t="s">
        <v>881</v>
      </c>
      <c r="F1209" s="357">
        <v>4325422</v>
      </c>
      <c r="G1209" s="357" t="s">
        <v>881</v>
      </c>
      <c r="H1209" s="357">
        <v>432542203</v>
      </c>
      <c r="I1209" s="357" t="s">
        <v>1174</v>
      </c>
      <c r="J1209" s="357">
        <v>12890048</v>
      </c>
      <c r="K1209" s="357">
        <v>100</v>
      </c>
      <c r="L1209" s="357" t="s">
        <v>1077</v>
      </c>
      <c r="M1209" s="357" t="s">
        <v>1078</v>
      </c>
      <c r="N1209" s="357" t="s">
        <v>5025</v>
      </c>
      <c r="O1209" s="358">
        <v>1</v>
      </c>
      <c r="P1209" s="357">
        <v>125</v>
      </c>
      <c r="Q1209" s="357">
        <v>39679.599999999999</v>
      </c>
      <c r="R1209" s="357">
        <v>35156.65</v>
      </c>
      <c r="S1209" s="357">
        <f t="shared" si="38"/>
        <v>4522.9499999999971</v>
      </c>
      <c r="T1209" s="359">
        <f t="shared" si="39"/>
        <v>0.11398678414096909</v>
      </c>
      <c r="U1209" s="357"/>
    </row>
    <row r="1210" spans="1:21" x14ac:dyDescent="0.25">
      <c r="A1210" s="357" t="s">
        <v>483</v>
      </c>
      <c r="B1210" s="357" t="s">
        <v>822</v>
      </c>
      <c r="C1210" s="357" t="s">
        <v>1239</v>
      </c>
      <c r="D1210" s="357" t="s">
        <v>1752</v>
      </c>
      <c r="E1210" s="357" t="s">
        <v>881</v>
      </c>
      <c r="F1210" s="357">
        <v>4325422</v>
      </c>
      <c r="G1210" s="357" t="s">
        <v>881</v>
      </c>
      <c r="H1210" s="357">
        <v>432542203</v>
      </c>
      <c r="I1210" s="357" t="s">
        <v>2982</v>
      </c>
      <c r="J1210" s="357">
        <v>12890096</v>
      </c>
      <c r="K1210" s="357">
        <v>100</v>
      </c>
      <c r="L1210" s="357" t="s">
        <v>1077</v>
      </c>
      <c r="M1210" s="357" t="s">
        <v>1078</v>
      </c>
      <c r="N1210" s="357" t="s">
        <v>5025</v>
      </c>
      <c r="O1210" s="358">
        <v>1</v>
      </c>
      <c r="P1210" s="357">
        <v>111</v>
      </c>
      <c r="Q1210" s="357">
        <v>49555.199999999997</v>
      </c>
      <c r="R1210" s="357">
        <v>32013.269999999997</v>
      </c>
      <c r="S1210" s="357">
        <f t="shared" si="38"/>
        <v>17541.93</v>
      </c>
      <c r="T1210" s="359">
        <f t="shared" si="39"/>
        <v>0.35398767435102674</v>
      </c>
      <c r="U1210" s="357"/>
    </row>
    <row r="1211" spans="1:21" x14ac:dyDescent="0.25">
      <c r="A1211" s="357" t="s">
        <v>483</v>
      </c>
      <c r="B1211" s="357" t="s">
        <v>822</v>
      </c>
      <c r="C1211" s="357" t="s">
        <v>1239</v>
      </c>
      <c r="D1211" s="357" t="s">
        <v>1752</v>
      </c>
      <c r="E1211" s="357" t="s">
        <v>881</v>
      </c>
      <c r="F1211" s="357">
        <v>4325422</v>
      </c>
      <c r="G1211" s="357" t="s">
        <v>881</v>
      </c>
      <c r="H1211" s="357">
        <v>432542203</v>
      </c>
      <c r="I1211" s="357" t="s">
        <v>2983</v>
      </c>
      <c r="J1211" s="357">
        <v>12890112</v>
      </c>
      <c r="K1211" s="357">
        <v>100</v>
      </c>
      <c r="L1211" s="357" t="s">
        <v>1077</v>
      </c>
      <c r="M1211" s="357" t="s">
        <v>1078</v>
      </c>
      <c r="N1211" s="357" t="s">
        <v>5025</v>
      </c>
      <c r="O1211" s="358">
        <v>1</v>
      </c>
      <c r="P1211" s="357">
        <v>44</v>
      </c>
      <c r="Q1211" s="357">
        <v>18103.599999999999</v>
      </c>
      <c r="R1211" s="357">
        <v>15289.64</v>
      </c>
      <c r="S1211" s="357">
        <f t="shared" si="38"/>
        <v>2813.9599999999991</v>
      </c>
      <c r="T1211" s="359">
        <f t="shared" si="39"/>
        <v>0.15543648777038818</v>
      </c>
      <c r="U1211" s="357"/>
    </row>
    <row r="1212" spans="1:21" x14ac:dyDescent="0.25">
      <c r="A1212" s="357" t="s">
        <v>483</v>
      </c>
      <c r="B1212" s="357" t="s">
        <v>822</v>
      </c>
      <c r="C1212" s="357" t="s">
        <v>1239</v>
      </c>
      <c r="D1212" s="357" t="s">
        <v>1752</v>
      </c>
      <c r="E1212" s="357" t="s">
        <v>881</v>
      </c>
      <c r="F1212" s="357">
        <v>4325422</v>
      </c>
      <c r="G1212" s="357" t="s">
        <v>881</v>
      </c>
      <c r="H1212" s="357">
        <v>432542203</v>
      </c>
      <c r="I1212" s="357" t="s">
        <v>2984</v>
      </c>
      <c r="J1212" s="357">
        <v>12890118</v>
      </c>
      <c r="K1212" s="357">
        <v>100</v>
      </c>
      <c r="L1212" s="357" t="s">
        <v>1077</v>
      </c>
      <c r="M1212" s="357" t="s">
        <v>1078</v>
      </c>
      <c r="N1212" s="357" t="s">
        <v>5025</v>
      </c>
      <c r="O1212" s="358">
        <v>1</v>
      </c>
      <c r="P1212" s="357">
        <v>100</v>
      </c>
      <c r="Q1212" s="357">
        <v>40676.800000000003</v>
      </c>
      <c r="R1212" s="357">
        <v>24057.82</v>
      </c>
      <c r="S1212" s="357">
        <f t="shared" si="38"/>
        <v>16618.980000000003</v>
      </c>
      <c r="T1212" s="359">
        <f t="shared" si="39"/>
        <v>0.40856163710026361</v>
      </c>
      <c r="U1212" s="357"/>
    </row>
    <row r="1213" spans="1:21" x14ac:dyDescent="0.25">
      <c r="A1213" s="357" t="s">
        <v>483</v>
      </c>
      <c r="B1213" s="357" t="s">
        <v>822</v>
      </c>
      <c r="C1213" s="357" t="s">
        <v>1239</v>
      </c>
      <c r="D1213" s="357" t="s">
        <v>1752</v>
      </c>
      <c r="E1213" s="357" t="s">
        <v>881</v>
      </c>
      <c r="F1213" s="357">
        <v>4325422</v>
      </c>
      <c r="G1213" s="357" t="s">
        <v>1246</v>
      </c>
      <c r="H1213" s="357">
        <v>432542201</v>
      </c>
      <c r="I1213" s="357" t="s">
        <v>2985</v>
      </c>
      <c r="J1213" s="357">
        <v>12890122</v>
      </c>
      <c r="K1213" s="357">
        <v>100</v>
      </c>
      <c r="L1213" s="357" t="s">
        <v>1077</v>
      </c>
      <c r="M1213" s="357" t="s">
        <v>1078</v>
      </c>
      <c r="N1213" s="357" t="s">
        <v>5025</v>
      </c>
      <c r="O1213" s="358">
        <v>1</v>
      </c>
      <c r="P1213" s="357">
        <v>102</v>
      </c>
      <c r="Q1213" s="357">
        <v>44495.200000000004</v>
      </c>
      <c r="R1213" s="357">
        <v>36514.369999999995</v>
      </c>
      <c r="S1213" s="357">
        <f t="shared" si="38"/>
        <v>7980.830000000009</v>
      </c>
      <c r="T1213" s="359">
        <f t="shared" si="39"/>
        <v>0.17936384149301515</v>
      </c>
      <c r="U1213" s="357"/>
    </row>
    <row r="1214" spans="1:21" x14ac:dyDescent="0.25">
      <c r="A1214" s="357" t="s">
        <v>483</v>
      </c>
      <c r="B1214" s="357" t="s">
        <v>822</v>
      </c>
      <c r="C1214" s="357" t="s">
        <v>1239</v>
      </c>
      <c r="D1214" s="357" t="s">
        <v>1752</v>
      </c>
      <c r="E1214" s="357" t="s">
        <v>881</v>
      </c>
      <c r="F1214" s="357">
        <v>4325422</v>
      </c>
      <c r="G1214" s="357" t="s">
        <v>1246</v>
      </c>
      <c r="H1214" s="357">
        <v>432542201</v>
      </c>
      <c r="I1214" s="357" t="s">
        <v>2986</v>
      </c>
      <c r="J1214" s="357">
        <v>12890146</v>
      </c>
      <c r="K1214" s="357">
        <v>100</v>
      </c>
      <c r="L1214" s="357" t="s">
        <v>1077</v>
      </c>
      <c r="M1214" s="357" t="s">
        <v>1078</v>
      </c>
      <c r="N1214" s="357" t="s">
        <v>5025</v>
      </c>
      <c r="O1214" s="358">
        <v>1</v>
      </c>
      <c r="P1214" s="357">
        <v>127</v>
      </c>
      <c r="Q1214" s="357">
        <v>27749.599999999999</v>
      </c>
      <c r="R1214" s="357">
        <v>24231.73</v>
      </c>
      <c r="S1214" s="357">
        <f t="shared" si="38"/>
        <v>3517.869999999999</v>
      </c>
      <c r="T1214" s="359">
        <f t="shared" si="39"/>
        <v>0.12677191743304406</v>
      </c>
      <c r="U1214" s="357"/>
    </row>
    <row r="1215" spans="1:21" x14ac:dyDescent="0.25">
      <c r="A1215" s="357" t="s">
        <v>483</v>
      </c>
      <c r="B1215" s="357" t="s">
        <v>822</v>
      </c>
      <c r="C1215" s="357" t="s">
        <v>1239</v>
      </c>
      <c r="D1215" s="357" t="s">
        <v>1752</v>
      </c>
      <c r="E1215" s="357" t="s">
        <v>881</v>
      </c>
      <c r="F1215" s="357">
        <v>4325422</v>
      </c>
      <c r="G1215" s="357" t="s">
        <v>1246</v>
      </c>
      <c r="H1215" s="357">
        <v>432542201</v>
      </c>
      <c r="I1215" s="357" t="s">
        <v>2987</v>
      </c>
      <c r="J1215" s="357">
        <v>12890206</v>
      </c>
      <c r="K1215" s="357">
        <v>100</v>
      </c>
      <c r="L1215" s="357" t="s">
        <v>1077</v>
      </c>
      <c r="M1215" s="357" t="s">
        <v>1078</v>
      </c>
      <c r="N1215" s="357" t="s">
        <v>5025</v>
      </c>
      <c r="O1215" s="358">
        <v>1</v>
      </c>
      <c r="P1215" s="357">
        <v>155</v>
      </c>
      <c r="Q1215" s="357">
        <v>40220.400000000001</v>
      </c>
      <c r="R1215" s="357">
        <v>33112.800000000003</v>
      </c>
      <c r="S1215" s="357">
        <f t="shared" si="38"/>
        <v>7107.5999999999985</v>
      </c>
      <c r="T1215" s="359">
        <f t="shared" si="39"/>
        <v>0.17671629322433388</v>
      </c>
      <c r="U1215" s="357"/>
    </row>
    <row r="1216" spans="1:21" x14ac:dyDescent="0.25">
      <c r="A1216" s="357" t="s">
        <v>483</v>
      </c>
      <c r="B1216" s="357" t="s">
        <v>822</v>
      </c>
      <c r="C1216" s="357" t="s">
        <v>1239</v>
      </c>
      <c r="D1216" s="357" t="s">
        <v>1752</v>
      </c>
      <c r="E1216" s="357" t="s">
        <v>5035</v>
      </c>
      <c r="F1216" s="357">
        <v>4325433</v>
      </c>
      <c r="G1216" s="357" t="s">
        <v>882</v>
      </c>
      <c r="H1216" s="357">
        <v>432543302</v>
      </c>
      <c r="I1216" s="357" t="s">
        <v>2942</v>
      </c>
      <c r="J1216" s="357">
        <v>2296906</v>
      </c>
      <c r="K1216" s="357">
        <v>100</v>
      </c>
      <c r="L1216" s="357" t="s">
        <v>1077</v>
      </c>
      <c r="M1216" s="357" t="s">
        <v>1078</v>
      </c>
      <c r="N1216" s="357" t="s">
        <v>5025</v>
      </c>
      <c r="O1216" s="358">
        <v>1</v>
      </c>
      <c r="P1216" s="357">
        <v>58</v>
      </c>
      <c r="Q1216" s="357">
        <v>25390.400000000001</v>
      </c>
      <c r="R1216" s="357">
        <v>17673.23</v>
      </c>
      <c r="S1216" s="357">
        <f t="shared" si="38"/>
        <v>7717.1700000000019</v>
      </c>
      <c r="T1216" s="359">
        <f t="shared" si="39"/>
        <v>0.30394046568781907</v>
      </c>
      <c r="U1216" s="357"/>
    </row>
    <row r="1217" spans="1:21" x14ac:dyDescent="0.25">
      <c r="A1217" s="357" t="s">
        <v>483</v>
      </c>
      <c r="B1217" s="357" t="s">
        <v>822</v>
      </c>
      <c r="C1217" s="357" t="s">
        <v>1239</v>
      </c>
      <c r="D1217" s="357" t="s">
        <v>1752</v>
      </c>
      <c r="E1217" s="357" t="s">
        <v>5035</v>
      </c>
      <c r="F1217" s="357">
        <v>4325433</v>
      </c>
      <c r="G1217" s="357" t="s">
        <v>882</v>
      </c>
      <c r="H1217" s="357">
        <v>432543302</v>
      </c>
      <c r="I1217" s="357" t="s">
        <v>2988</v>
      </c>
      <c r="J1217" s="357">
        <v>2296928</v>
      </c>
      <c r="K1217" s="357">
        <v>100</v>
      </c>
      <c r="L1217" s="357" t="s">
        <v>1077</v>
      </c>
      <c r="M1217" s="357" t="s">
        <v>1078</v>
      </c>
      <c r="N1217" s="357" t="s">
        <v>5025</v>
      </c>
      <c r="O1217" s="358">
        <v>1</v>
      </c>
      <c r="P1217" s="357">
        <v>76</v>
      </c>
      <c r="Q1217" s="357">
        <v>23757.599999999999</v>
      </c>
      <c r="R1217" s="357">
        <v>19173.080000000002</v>
      </c>
      <c r="S1217" s="357">
        <f t="shared" si="38"/>
        <v>4584.5199999999968</v>
      </c>
      <c r="T1217" s="359">
        <f t="shared" si="39"/>
        <v>0.19297067043809127</v>
      </c>
      <c r="U1217" s="357"/>
    </row>
    <row r="1218" spans="1:21" x14ac:dyDescent="0.25">
      <c r="A1218" s="357" t="s">
        <v>483</v>
      </c>
      <c r="B1218" s="357" t="s">
        <v>822</v>
      </c>
      <c r="C1218" s="357" t="s">
        <v>1239</v>
      </c>
      <c r="D1218" s="357" t="s">
        <v>1752</v>
      </c>
      <c r="E1218" s="357" t="s">
        <v>5035</v>
      </c>
      <c r="F1218" s="357">
        <v>4325433</v>
      </c>
      <c r="G1218" s="357" t="s">
        <v>882</v>
      </c>
      <c r="H1218" s="357">
        <v>432543302</v>
      </c>
      <c r="I1218" s="357" t="s">
        <v>2989</v>
      </c>
      <c r="J1218" s="357">
        <v>2296940</v>
      </c>
      <c r="K1218" s="357">
        <v>100</v>
      </c>
      <c r="L1218" s="357" t="s">
        <v>1077</v>
      </c>
      <c r="M1218" s="357" t="s">
        <v>1078</v>
      </c>
      <c r="N1218" s="357" t="s">
        <v>5025</v>
      </c>
      <c r="O1218" s="358">
        <v>1</v>
      </c>
      <c r="P1218" s="357">
        <v>161</v>
      </c>
      <c r="Q1218" s="357">
        <v>61752.800000000003</v>
      </c>
      <c r="R1218" s="357">
        <v>58549.979999999996</v>
      </c>
      <c r="S1218" s="357">
        <f t="shared" si="38"/>
        <v>3202.820000000007</v>
      </c>
      <c r="T1218" s="359">
        <f t="shared" si="39"/>
        <v>5.1865178582995539E-2</v>
      </c>
      <c r="U1218" s="357"/>
    </row>
    <row r="1219" spans="1:21" x14ac:dyDescent="0.25">
      <c r="A1219" s="357" t="s">
        <v>483</v>
      </c>
      <c r="B1219" s="357" t="s">
        <v>822</v>
      </c>
      <c r="C1219" s="357" t="s">
        <v>1239</v>
      </c>
      <c r="D1219" s="357" t="s">
        <v>1752</v>
      </c>
      <c r="E1219" s="357" t="s">
        <v>5035</v>
      </c>
      <c r="F1219" s="357">
        <v>4325433</v>
      </c>
      <c r="G1219" s="357" t="s">
        <v>882</v>
      </c>
      <c r="H1219" s="357">
        <v>432543302</v>
      </c>
      <c r="I1219" s="357" t="s">
        <v>2990</v>
      </c>
      <c r="J1219" s="357">
        <v>2296998</v>
      </c>
      <c r="K1219" s="357">
        <v>100</v>
      </c>
      <c r="L1219" s="357" t="s">
        <v>1077</v>
      </c>
      <c r="M1219" s="357" t="s">
        <v>1078</v>
      </c>
      <c r="N1219" s="357" t="s">
        <v>5025</v>
      </c>
      <c r="O1219" s="358">
        <v>1</v>
      </c>
      <c r="P1219" s="357">
        <v>56</v>
      </c>
      <c r="Q1219" s="357">
        <v>17368</v>
      </c>
      <c r="R1219" s="357">
        <v>15224.699999999999</v>
      </c>
      <c r="S1219" s="357">
        <f t="shared" si="38"/>
        <v>2143.3000000000011</v>
      </c>
      <c r="T1219" s="359">
        <f t="shared" si="39"/>
        <v>0.1234051128512207</v>
      </c>
      <c r="U1219" s="357"/>
    </row>
    <row r="1220" spans="1:21" x14ac:dyDescent="0.25">
      <c r="A1220" s="357" t="s">
        <v>483</v>
      </c>
      <c r="B1220" s="357" t="s">
        <v>822</v>
      </c>
      <c r="C1220" s="357" t="s">
        <v>1239</v>
      </c>
      <c r="D1220" s="357" t="s">
        <v>1752</v>
      </c>
      <c r="E1220" s="357" t="s">
        <v>5035</v>
      </c>
      <c r="F1220" s="357">
        <v>4325433</v>
      </c>
      <c r="G1220" s="357" t="s">
        <v>882</v>
      </c>
      <c r="H1220" s="357">
        <v>432543302</v>
      </c>
      <c r="I1220" s="357" t="s">
        <v>2991</v>
      </c>
      <c r="J1220" s="357">
        <v>2297026</v>
      </c>
      <c r="K1220" s="357">
        <v>400</v>
      </c>
      <c r="L1220" s="357" t="s">
        <v>1077</v>
      </c>
      <c r="M1220" s="357" t="s">
        <v>1078</v>
      </c>
      <c r="N1220" s="357" t="s">
        <v>5025</v>
      </c>
      <c r="O1220" s="358">
        <v>1</v>
      </c>
      <c r="P1220" s="357">
        <v>140</v>
      </c>
      <c r="Q1220" s="357">
        <v>123166.39999999999</v>
      </c>
      <c r="R1220" s="357">
        <v>72650.080000000002</v>
      </c>
      <c r="S1220" s="357">
        <f t="shared" si="38"/>
        <v>50516.319999999992</v>
      </c>
      <c r="T1220" s="359">
        <f t="shared" si="39"/>
        <v>0.41014692318684315</v>
      </c>
      <c r="U1220" s="357"/>
    </row>
    <row r="1221" spans="1:21" x14ac:dyDescent="0.25">
      <c r="A1221" s="357" t="s">
        <v>483</v>
      </c>
      <c r="B1221" s="357" t="s">
        <v>822</v>
      </c>
      <c r="C1221" s="357" t="s">
        <v>1239</v>
      </c>
      <c r="D1221" s="357" t="s">
        <v>1752</v>
      </c>
      <c r="E1221" s="357" t="s">
        <v>5035</v>
      </c>
      <c r="F1221" s="357">
        <v>4325433</v>
      </c>
      <c r="G1221" s="357" t="s">
        <v>882</v>
      </c>
      <c r="H1221" s="357">
        <v>432543302</v>
      </c>
      <c r="I1221" s="357" t="s">
        <v>2939</v>
      </c>
      <c r="J1221" s="357">
        <v>2297030</v>
      </c>
      <c r="K1221" s="357">
        <v>100</v>
      </c>
      <c r="L1221" s="357" t="s">
        <v>1077</v>
      </c>
      <c r="M1221" s="357" t="s">
        <v>1078</v>
      </c>
      <c r="N1221" s="357" t="s">
        <v>5025</v>
      </c>
      <c r="O1221" s="358">
        <v>1</v>
      </c>
      <c r="P1221" s="357">
        <v>101</v>
      </c>
      <c r="Q1221" s="357">
        <v>42223.6</v>
      </c>
      <c r="R1221" s="357">
        <v>29059.46</v>
      </c>
      <c r="S1221" s="357">
        <f t="shared" si="38"/>
        <v>13164.14</v>
      </c>
      <c r="T1221" s="359">
        <f t="shared" si="39"/>
        <v>0.31177208954234126</v>
      </c>
      <c r="U1221" s="357"/>
    </row>
    <row r="1222" spans="1:21" x14ac:dyDescent="0.25">
      <c r="A1222" s="357" t="s">
        <v>483</v>
      </c>
      <c r="B1222" s="357" t="s">
        <v>822</v>
      </c>
      <c r="C1222" s="357" t="s">
        <v>1239</v>
      </c>
      <c r="D1222" s="357" t="s">
        <v>1752</v>
      </c>
      <c r="E1222" s="357" t="s">
        <v>5035</v>
      </c>
      <c r="F1222" s="357">
        <v>4325433</v>
      </c>
      <c r="G1222" s="357" t="s">
        <v>882</v>
      </c>
      <c r="H1222" s="357">
        <v>432543302</v>
      </c>
      <c r="I1222" s="357" t="s">
        <v>2992</v>
      </c>
      <c r="J1222" s="357">
        <v>2297060</v>
      </c>
      <c r="K1222" s="357">
        <v>100</v>
      </c>
      <c r="L1222" s="357" t="s">
        <v>1077</v>
      </c>
      <c r="M1222" s="357" t="s">
        <v>1078</v>
      </c>
      <c r="N1222" s="357" t="s">
        <v>5025</v>
      </c>
      <c r="O1222" s="358">
        <v>1</v>
      </c>
      <c r="P1222" s="357">
        <v>116</v>
      </c>
      <c r="Q1222" s="357">
        <v>27488.400000000001</v>
      </c>
      <c r="R1222" s="357">
        <v>23428.809999999998</v>
      </c>
      <c r="S1222" s="357">
        <f t="shared" si="38"/>
        <v>4059.5900000000038</v>
      </c>
      <c r="T1222" s="359">
        <f t="shared" si="39"/>
        <v>0.14768375023646352</v>
      </c>
      <c r="U1222" s="357"/>
    </row>
    <row r="1223" spans="1:21" x14ac:dyDescent="0.25">
      <c r="A1223" s="357" t="s">
        <v>483</v>
      </c>
      <c r="B1223" s="357" t="s">
        <v>822</v>
      </c>
      <c r="C1223" s="357" t="s">
        <v>1239</v>
      </c>
      <c r="D1223" s="357" t="s">
        <v>1752</v>
      </c>
      <c r="E1223" s="357" t="s">
        <v>5035</v>
      </c>
      <c r="F1223" s="357">
        <v>4325433</v>
      </c>
      <c r="G1223" s="357" t="s">
        <v>883</v>
      </c>
      <c r="H1223" s="357">
        <v>432543301</v>
      </c>
      <c r="I1223" s="357" t="s">
        <v>2993</v>
      </c>
      <c r="J1223" s="357">
        <v>5339690</v>
      </c>
      <c r="K1223" s="357">
        <v>100</v>
      </c>
      <c r="L1223" s="357" t="s">
        <v>1077</v>
      </c>
      <c r="M1223" s="357" t="s">
        <v>1078</v>
      </c>
      <c r="N1223" s="357" t="s">
        <v>5025</v>
      </c>
      <c r="O1223" s="358">
        <v>1</v>
      </c>
      <c r="P1223" s="357">
        <v>135</v>
      </c>
      <c r="Q1223" s="357">
        <v>39946.800000000003</v>
      </c>
      <c r="R1223" s="357">
        <v>36892.550000000003</v>
      </c>
      <c r="S1223" s="357">
        <f t="shared" si="38"/>
        <v>3054.25</v>
      </c>
      <c r="T1223" s="359">
        <f t="shared" si="39"/>
        <v>7.645793905894839E-2</v>
      </c>
      <c r="U1223" s="357"/>
    </row>
    <row r="1224" spans="1:21" x14ac:dyDescent="0.25">
      <c r="A1224" s="357" t="s">
        <v>483</v>
      </c>
      <c r="B1224" s="357" t="s">
        <v>822</v>
      </c>
      <c r="C1224" s="357" t="s">
        <v>1239</v>
      </c>
      <c r="D1224" s="357" t="s">
        <v>1752</v>
      </c>
      <c r="E1224" s="357" t="s">
        <v>5035</v>
      </c>
      <c r="F1224" s="357">
        <v>4325433</v>
      </c>
      <c r="G1224" s="357" t="s">
        <v>883</v>
      </c>
      <c r="H1224" s="357">
        <v>432543301</v>
      </c>
      <c r="I1224" s="357" t="s">
        <v>883</v>
      </c>
      <c r="J1224" s="357">
        <v>5339706</v>
      </c>
      <c r="K1224" s="357">
        <v>100</v>
      </c>
      <c r="L1224" s="357" t="s">
        <v>1077</v>
      </c>
      <c r="M1224" s="357" t="s">
        <v>1078</v>
      </c>
      <c r="N1224" s="357" t="s">
        <v>5025</v>
      </c>
      <c r="O1224" s="358">
        <v>1</v>
      </c>
      <c r="P1224" s="357">
        <v>138</v>
      </c>
      <c r="Q1224" s="357">
        <v>41164</v>
      </c>
      <c r="R1224" s="357">
        <v>32997.620000000003</v>
      </c>
      <c r="S1224" s="357">
        <f t="shared" si="38"/>
        <v>8166.3799999999974</v>
      </c>
      <c r="T1224" s="359">
        <f t="shared" si="39"/>
        <v>0.19838645418326686</v>
      </c>
      <c r="U1224" s="357"/>
    </row>
    <row r="1225" spans="1:21" x14ac:dyDescent="0.25">
      <c r="A1225" s="357" t="s">
        <v>483</v>
      </c>
      <c r="B1225" s="357" t="s">
        <v>822</v>
      </c>
      <c r="C1225" s="357" t="s">
        <v>1239</v>
      </c>
      <c r="D1225" s="357" t="s">
        <v>1752</v>
      </c>
      <c r="E1225" s="357" t="s">
        <v>5035</v>
      </c>
      <c r="F1225" s="357">
        <v>4325433</v>
      </c>
      <c r="G1225" s="357" t="s">
        <v>883</v>
      </c>
      <c r="H1225" s="357">
        <v>432543301</v>
      </c>
      <c r="I1225" s="357" t="s">
        <v>2994</v>
      </c>
      <c r="J1225" s="357">
        <v>5339794</v>
      </c>
      <c r="K1225" s="357">
        <v>100</v>
      </c>
      <c r="L1225" s="357" t="s">
        <v>1077</v>
      </c>
      <c r="M1225" s="357" t="s">
        <v>1078</v>
      </c>
      <c r="N1225" s="357" t="s">
        <v>5025</v>
      </c>
      <c r="O1225" s="358">
        <v>1</v>
      </c>
      <c r="P1225" s="357">
        <v>95</v>
      </c>
      <c r="Q1225" s="357">
        <v>30697.599999999999</v>
      </c>
      <c r="R1225" s="357">
        <v>23963.97</v>
      </c>
      <c r="S1225" s="357">
        <f t="shared" si="38"/>
        <v>6733.6299999999974</v>
      </c>
      <c r="T1225" s="359">
        <f t="shared" si="39"/>
        <v>0.21935363025122478</v>
      </c>
      <c r="U1225" s="357"/>
    </row>
    <row r="1226" spans="1:21" x14ac:dyDescent="0.25">
      <c r="A1226" s="357" t="s">
        <v>483</v>
      </c>
      <c r="B1226" s="357" t="s">
        <v>822</v>
      </c>
      <c r="C1226" s="357" t="s">
        <v>1239</v>
      </c>
      <c r="D1226" s="357" t="s">
        <v>1752</v>
      </c>
      <c r="E1226" s="357" t="s">
        <v>5035</v>
      </c>
      <c r="F1226" s="357">
        <v>4325433</v>
      </c>
      <c r="G1226" s="357" t="s">
        <v>883</v>
      </c>
      <c r="H1226" s="357">
        <v>432543301</v>
      </c>
      <c r="I1226" s="357" t="s">
        <v>2995</v>
      </c>
      <c r="J1226" s="357">
        <v>5339848</v>
      </c>
      <c r="K1226" s="357">
        <v>100</v>
      </c>
      <c r="L1226" s="357" t="s">
        <v>1077</v>
      </c>
      <c r="M1226" s="357" t="s">
        <v>1078</v>
      </c>
      <c r="N1226" s="357" t="s">
        <v>5025</v>
      </c>
      <c r="O1226" s="358">
        <v>1</v>
      </c>
      <c r="P1226" s="357">
        <v>107</v>
      </c>
      <c r="Q1226" s="357">
        <v>43568.4</v>
      </c>
      <c r="R1226" s="357">
        <v>33195.729999999996</v>
      </c>
      <c r="S1226" s="357">
        <f t="shared" si="38"/>
        <v>10372.670000000006</v>
      </c>
      <c r="T1226" s="359">
        <f t="shared" si="39"/>
        <v>0.23807782704896222</v>
      </c>
      <c r="U1226" s="357"/>
    </row>
    <row r="1227" spans="1:21" x14ac:dyDescent="0.25">
      <c r="A1227" s="357" t="s">
        <v>483</v>
      </c>
      <c r="B1227" s="357" t="s">
        <v>822</v>
      </c>
      <c r="C1227" s="357" t="s">
        <v>1239</v>
      </c>
      <c r="D1227" s="357" t="s">
        <v>1750</v>
      </c>
      <c r="E1227" s="357" t="s">
        <v>1504</v>
      </c>
      <c r="F1227" s="357">
        <v>4325222</v>
      </c>
      <c r="G1227" s="357" t="s">
        <v>1242</v>
      </c>
      <c r="H1227" s="357">
        <v>432522203</v>
      </c>
      <c r="I1227" s="357" t="s">
        <v>5175</v>
      </c>
      <c r="J1227" s="357">
        <v>12087483</v>
      </c>
      <c r="K1227" s="357">
        <v>100</v>
      </c>
      <c r="L1227" s="357" t="s">
        <v>1077</v>
      </c>
      <c r="M1227" s="357" t="s">
        <v>1078</v>
      </c>
      <c r="N1227" s="357" t="s">
        <v>5025</v>
      </c>
      <c r="O1227" s="358">
        <v>1</v>
      </c>
      <c r="P1227" s="357">
        <v>113</v>
      </c>
      <c r="Q1227" s="357">
        <v>60586.799999999996</v>
      </c>
      <c r="R1227" s="357">
        <v>32539.129999999997</v>
      </c>
      <c r="S1227" s="357">
        <f t="shared" si="38"/>
        <v>28047.67</v>
      </c>
      <c r="T1227" s="359">
        <f t="shared" si="39"/>
        <v>0.46293367532201735</v>
      </c>
      <c r="U1227" s="357"/>
    </row>
    <row r="1228" spans="1:21" x14ac:dyDescent="0.25">
      <c r="A1228" s="357" t="s">
        <v>483</v>
      </c>
      <c r="B1228" s="357" t="s">
        <v>822</v>
      </c>
      <c r="C1228" s="357" t="s">
        <v>1239</v>
      </c>
      <c r="D1228" s="357" t="s">
        <v>1752</v>
      </c>
      <c r="E1228" s="357" t="s">
        <v>5035</v>
      </c>
      <c r="F1228" s="357">
        <v>4325433</v>
      </c>
      <c r="G1228" s="357" t="s">
        <v>883</v>
      </c>
      <c r="H1228" s="357">
        <v>432543301</v>
      </c>
      <c r="I1228" s="357" t="s">
        <v>2996</v>
      </c>
      <c r="J1228" s="357">
        <v>5340002</v>
      </c>
      <c r="K1228" s="357">
        <v>100</v>
      </c>
      <c r="L1228" s="357" t="s">
        <v>1077</v>
      </c>
      <c r="M1228" s="357" t="s">
        <v>1078</v>
      </c>
      <c r="N1228" s="357" t="s">
        <v>5025</v>
      </c>
      <c r="O1228" s="358">
        <v>1</v>
      </c>
      <c r="P1228" s="357">
        <v>128</v>
      </c>
      <c r="Q1228" s="357">
        <v>43155.6</v>
      </c>
      <c r="R1228" s="357">
        <v>29556.07</v>
      </c>
      <c r="S1228" s="357">
        <f t="shared" si="38"/>
        <v>13599.529999999999</v>
      </c>
      <c r="T1228" s="359">
        <f t="shared" si="39"/>
        <v>0.31512781655219713</v>
      </c>
      <c r="U1228" s="357"/>
    </row>
    <row r="1229" spans="1:21" x14ac:dyDescent="0.25">
      <c r="A1229" s="357" t="s">
        <v>483</v>
      </c>
      <c r="B1229" s="357" t="s">
        <v>822</v>
      </c>
      <c r="C1229" s="357" t="s">
        <v>1239</v>
      </c>
      <c r="D1229" s="357" t="s">
        <v>1752</v>
      </c>
      <c r="E1229" s="357" t="s">
        <v>5035</v>
      </c>
      <c r="F1229" s="357">
        <v>4325433</v>
      </c>
      <c r="G1229" s="357" t="s">
        <v>883</v>
      </c>
      <c r="H1229" s="357">
        <v>432543301</v>
      </c>
      <c r="I1229" s="357" t="s">
        <v>2997</v>
      </c>
      <c r="J1229" s="357">
        <v>5340034</v>
      </c>
      <c r="K1229" s="357">
        <v>100</v>
      </c>
      <c r="L1229" s="357" t="s">
        <v>1077</v>
      </c>
      <c r="M1229" s="357" t="s">
        <v>1078</v>
      </c>
      <c r="N1229" s="357" t="s">
        <v>5025</v>
      </c>
      <c r="O1229" s="358">
        <v>1</v>
      </c>
      <c r="P1229" s="357">
        <v>100</v>
      </c>
      <c r="Q1229" s="357">
        <v>29997.200000000001</v>
      </c>
      <c r="R1229" s="357">
        <v>23129.5</v>
      </c>
      <c r="S1229" s="357">
        <f t="shared" si="38"/>
        <v>6867.7000000000007</v>
      </c>
      <c r="T1229" s="359">
        <f t="shared" si="39"/>
        <v>0.22894470150547386</v>
      </c>
      <c r="U1229" s="357"/>
    </row>
    <row r="1230" spans="1:21" x14ac:dyDescent="0.25">
      <c r="A1230" s="357" t="s">
        <v>483</v>
      </c>
      <c r="B1230" s="357" t="s">
        <v>822</v>
      </c>
      <c r="C1230" s="357" t="s">
        <v>1239</v>
      </c>
      <c r="D1230" s="357" t="s">
        <v>1752</v>
      </c>
      <c r="E1230" s="357" t="s">
        <v>1098</v>
      </c>
      <c r="F1230" s="357">
        <v>4325446</v>
      </c>
      <c r="G1230" s="357" t="s">
        <v>1098</v>
      </c>
      <c r="H1230" s="357">
        <v>432544602</v>
      </c>
      <c r="I1230" s="357" t="s">
        <v>2998</v>
      </c>
      <c r="J1230" s="357">
        <v>5339582</v>
      </c>
      <c r="K1230" s="357">
        <v>100</v>
      </c>
      <c r="L1230" s="357" t="s">
        <v>1077</v>
      </c>
      <c r="M1230" s="357" t="s">
        <v>1078</v>
      </c>
      <c r="N1230" s="357" t="s">
        <v>5025</v>
      </c>
      <c r="O1230" s="358">
        <v>1</v>
      </c>
      <c r="P1230" s="357">
        <v>204</v>
      </c>
      <c r="Q1230" s="357">
        <v>61824.4</v>
      </c>
      <c r="R1230" s="357">
        <v>45956.03</v>
      </c>
      <c r="S1230" s="357">
        <f t="shared" si="38"/>
        <v>15868.370000000003</v>
      </c>
      <c r="T1230" s="359">
        <f t="shared" si="39"/>
        <v>0.25666840276654529</v>
      </c>
      <c r="U1230" s="357"/>
    </row>
    <row r="1231" spans="1:21" x14ac:dyDescent="0.25">
      <c r="A1231" s="357" t="s">
        <v>483</v>
      </c>
      <c r="B1231" s="357" t="s">
        <v>822</v>
      </c>
      <c r="C1231" s="357" t="s">
        <v>1239</v>
      </c>
      <c r="D1231" s="357" t="s">
        <v>1752</v>
      </c>
      <c r="E1231" s="357" t="s">
        <v>1098</v>
      </c>
      <c r="F1231" s="357">
        <v>4325446</v>
      </c>
      <c r="G1231" s="357" t="s">
        <v>1098</v>
      </c>
      <c r="H1231" s="357">
        <v>432544602</v>
      </c>
      <c r="I1231" s="357" t="s">
        <v>2999</v>
      </c>
      <c r="J1231" s="357">
        <v>5339594</v>
      </c>
      <c r="K1231" s="357">
        <v>100</v>
      </c>
      <c r="L1231" s="357" t="s">
        <v>1077</v>
      </c>
      <c r="M1231" s="357" t="s">
        <v>1078</v>
      </c>
      <c r="N1231" s="357" t="s">
        <v>5025</v>
      </c>
      <c r="O1231" s="358">
        <v>1</v>
      </c>
      <c r="P1231" s="357">
        <v>102</v>
      </c>
      <c r="Q1231" s="357">
        <v>30606</v>
      </c>
      <c r="R1231" s="357">
        <v>26594.98</v>
      </c>
      <c r="S1231" s="357">
        <f t="shared" si="38"/>
        <v>4011.0200000000004</v>
      </c>
      <c r="T1231" s="359">
        <f t="shared" si="39"/>
        <v>0.13105338822453116</v>
      </c>
      <c r="U1231" s="357"/>
    </row>
    <row r="1232" spans="1:21" x14ac:dyDescent="0.25">
      <c r="A1232" s="357" t="s">
        <v>483</v>
      </c>
      <c r="B1232" s="357" t="s">
        <v>822</v>
      </c>
      <c r="C1232" s="357" t="s">
        <v>1239</v>
      </c>
      <c r="D1232" s="357" t="s">
        <v>1752</v>
      </c>
      <c r="E1232" s="357" t="s">
        <v>1098</v>
      </c>
      <c r="F1232" s="357">
        <v>4325446</v>
      </c>
      <c r="G1232" s="357" t="s">
        <v>1375</v>
      </c>
      <c r="H1232" s="357">
        <v>432544601</v>
      </c>
      <c r="I1232" s="357" t="s">
        <v>3000</v>
      </c>
      <c r="J1232" s="357">
        <v>7856963</v>
      </c>
      <c r="K1232" s="357">
        <v>100</v>
      </c>
      <c r="L1232" s="357" t="s">
        <v>1077</v>
      </c>
      <c r="M1232" s="357" t="s">
        <v>1078</v>
      </c>
      <c r="N1232" s="357" t="s">
        <v>5025</v>
      </c>
      <c r="O1232" s="358">
        <v>1</v>
      </c>
      <c r="P1232" s="357">
        <v>115</v>
      </c>
      <c r="Q1232" s="357">
        <v>35052.800000000003</v>
      </c>
      <c r="R1232" s="357">
        <v>28911</v>
      </c>
      <c r="S1232" s="357">
        <f t="shared" si="38"/>
        <v>6141.8000000000029</v>
      </c>
      <c r="T1232" s="359">
        <f t="shared" si="39"/>
        <v>0.17521567463940121</v>
      </c>
      <c r="U1232" s="357"/>
    </row>
    <row r="1233" spans="1:21" x14ac:dyDescent="0.25">
      <c r="A1233" s="357" t="s">
        <v>483</v>
      </c>
      <c r="B1233" s="357" t="s">
        <v>822</v>
      </c>
      <c r="C1233" s="357" t="s">
        <v>1239</v>
      </c>
      <c r="D1233" s="357" t="s">
        <v>1752</v>
      </c>
      <c r="E1233" s="357" t="s">
        <v>1098</v>
      </c>
      <c r="F1233" s="357">
        <v>4325446</v>
      </c>
      <c r="G1233" s="357" t="s">
        <v>1375</v>
      </c>
      <c r="H1233" s="357">
        <v>432544601</v>
      </c>
      <c r="I1233" s="357" t="s">
        <v>3001</v>
      </c>
      <c r="J1233" s="357">
        <v>7857005</v>
      </c>
      <c r="K1233" s="357">
        <v>100</v>
      </c>
      <c r="L1233" s="357" t="s">
        <v>1077</v>
      </c>
      <c r="M1233" s="357" t="s">
        <v>1078</v>
      </c>
      <c r="N1233" s="357" t="s">
        <v>5025</v>
      </c>
      <c r="O1233" s="358">
        <v>1</v>
      </c>
      <c r="P1233" s="357">
        <v>79</v>
      </c>
      <c r="Q1233" s="357">
        <v>7626.4</v>
      </c>
      <c r="R1233" s="357">
        <v>6134.9</v>
      </c>
      <c r="S1233" s="357">
        <f t="shared" si="38"/>
        <v>1491.5</v>
      </c>
      <c r="T1233" s="359">
        <f t="shared" si="39"/>
        <v>0.19557064932340293</v>
      </c>
      <c r="U1233" s="357"/>
    </row>
    <row r="1234" spans="1:21" x14ac:dyDescent="0.25">
      <c r="A1234" s="357" t="s">
        <v>483</v>
      </c>
      <c r="B1234" s="357" t="s">
        <v>822</v>
      </c>
      <c r="C1234" s="357" t="s">
        <v>1239</v>
      </c>
      <c r="D1234" s="357" t="s">
        <v>1752</v>
      </c>
      <c r="E1234" s="357" t="s">
        <v>1098</v>
      </c>
      <c r="F1234" s="357">
        <v>4325446</v>
      </c>
      <c r="G1234" s="357" t="s">
        <v>1375</v>
      </c>
      <c r="H1234" s="357">
        <v>432544601</v>
      </c>
      <c r="I1234" s="357" t="s">
        <v>3002</v>
      </c>
      <c r="J1234" s="357">
        <v>7857099</v>
      </c>
      <c r="K1234" s="357">
        <v>100</v>
      </c>
      <c r="L1234" s="357" t="s">
        <v>1077</v>
      </c>
      <c r="M1234" s="357" t="s">
        <v>1078</v>
      </c>
      <c r="N1234" s="357" t="s">
        <v>5025</v>
      </c>
      <c r="O1234" s="358">
        <v>1</v>
      </c>
      <c r="P1234" s="357">
        <v>26</v>
      </c>
      <c r="Q1234" s="357">
        <v>11582</v>
      </c>
      <c r="R1234" s="357">
        <v>9058.57</v>
      </c>
      <c r="S1234" s="357">
        <f t="shared" si="38"/>
        <v>2523.4300000000003</v>
      </c>
      <c r="T1234" s="359">
        <f t="shared" si="39"/>
        <v>0.21787515109652913</v>
      </c>
      <c r="U1234" s="357"/>
    </row>
    <row r="1235" spans="1:21" x14ac:dyDescent="0.25">
      <c r="A1235" s="357" t="s">
        <v>483</v>
      </c>
      <c r="B1235" s="357" t="s">
        <v>822</v>
      </c>
      <c r="C1235" s="357" t="s">
        <v>1239</v>
      </c>
      <c r="D1235" s="357" t="s">
        <v>1750</v>
      </c>
      <c r="E1235" s="357" t="s">
        <v>879</v>
      </c>
      <c r="F1235" s="357">
        <v>4325223</v>
      </c>
      <c r="G1235" s="357" t="s">
        <v>1316</v>
      </c>
      <c r="H1235" s="357">
        <v>432522301</v>
      </c>
      <c r="I1235" s="357" t="s">
        <v>5176</v>
      </c>
      <c r="J1235" s="357">
        <v>12890232</v>
      </c>
      <c r="K1235" s="357">
        <v>250</v>
      </c>
      <c r="L1235" s="357" t="s">
        <v>1077</v>
      </c>
      <c r="M1235" s="357" t="s">
        <v>1078</v>
      </c>
      <c r="N1235" s="357" t="s">
        <v>5025</v>
      </c>
      <c r="O1235" s="358">
        <v>1</v>
      </c>
      <c r="P1235" s="357">
        <v>134</v>
      </c>
      <c r="Q1235" s="357">
        <v>125688</v>
      </c>
      <c r="R1235" s="357">
        <v>68205.64</v>
      </c>
      <c r="S1235" s="357">
        <f t="shared" si="38"/>
        <v>57482.36</v>
      </c>
      <c r="T1235" s="359">
        <f t="shared" si="39"/>
        <v>0.45734167144039206</v>
      </c>
      <c r="U1235" s="357"/>
    </row>
    <row r="1236" spans="1:21" x14ac:dyDescent="0.25">
      <c r="A1236" s="357" t="s">
        <v>483</v>
      </c>
      <c r="B1236" s="357" t="s">
        <v>822</v>
      </c>
      <c r="C1236" s="357" t="s">
        <v>1239</v>
      </c>
      <c r="D1236" s="357" t="s">
        <v>1752</v>
      </c>
      <c r="E1236" s="357" t="s">
        <v>1856</v>
      </c>
      <c r="F1236" s="357">
        <v>4325441</v>
      </c>
      <c r="G1236" s="357" t="s">
        <v>1512</v>
      </c>
      <c r="H1236" s="357">
        <v>432544101</v>
      </c>
      <c r="I1236" s="357" t="s">
        <v>3003</v>
      </c>
      <c r="J1236" s="357">
        <v>9973192</v>
      </c>
      <c r="K1236" s="357">
        <v>100</v>
      </c>
      <c r="L1236" s="357" t="s">
        <v>1077</v>
      </c>
      <c r="M1236" s="357" t="s">
        <v>1078</v>
      </c>
      <c r="N1236" s="357" t="s">
        <v>5025</v>
      </c>
      <c r="O1236" s="358">
        <v>1</v>
      </c>
      <c r="P1236" s="357">
        <v>86</v>
      </c>
      <c r="Q1236" s="357">
        <v>27755.199999999997</v>
      </c>
      <c r="R1236" s="357">
        <v>23203.57</v>
      </c>
      <c r="S1236" s="357">
        <f t="shared" si="38"/>
        <v>4551.6299999999974</v>
      </c>
      <c r="T1236" s="359">
        <f t="shared" si="39"/>
        <v>0.16399197267539048</v>
      </c>
      <c r="U1236" s="357"/>
    </row>
    <row r="1237" spans="1:21" x14ac:dyDescent="0.25">
      <c r="A1237" s="357" t="s">
        <v>483</v>
      </c>
      <c r="B1237" s="357" t="s">
        <v>822</v>
      </c>
      <c r="C1237" s="357" t="s">
        <v>1239</v>
      </c>
      <c r="D1237" s="357" t="s">
        <v>1752</v>
      </c>
      <c r="E1237" s="357" t="s">
        <v>1856</v>
      </c>
      <c r="F1237" s="357">
        <v>4325441</v>
      </c>
      <c r="G1237" s="357" t="s">
        <v>1119</v>
      </c>
      <c r="H1237" s="357">
        <v>432544102</v>
      </c>
      <c r="I1237" s="357" t="s">
        <v>3004</v>
      </c>
      <c r="J1237" s="357">
        <v>9973472</v>
      </c>
      <c r="K1237" s="357">
        <v>100</v>
      </c>
      <c r="L1237" s="357" t="s">
        <v>1077</v>
      </c>
      <c r="M1237" s="357" t="s">
        <v>1078</v>
      </c>
      <c r="N1237" s="357" t="s">
        <v>5025</v>
      </c>
      <c r="O1237" s="358">
        <v>1</v>
      </c>
      <c r="P1237" s="357">
        <v>107</v>
      </c>
      <c r="Q1237" s="357">
        <v>27731.200000000001</v>
      </c>
      <c r="R1237" s="357">
        <v>24545.200000000001</v>
      </c>
      <c r="S1237" s="357">
        <f t="shared" si="38"/>
        <v>3186</v>
      </c>
      <c r="T1237" s="359">
        <f t="shared" si="39"/>
        <v>0.11488864528040618</v>
      </c>
      <c r="U1237" s="357"/>
    </row>
    <row r="1238" spans="1:21" x14ac:dyDescent="0.25">
      <c r="A1238" s="357" t="s">
        <v>483</v>
      </c>
      <c r="B1238" s="357" t="s">
        <v>822</v>
      </c>
      <c r="C1238" s="357" t="s">
        <v>1239</v>
      </c>
      <c r="D1238" s="357" t="s">
        <v>1752</v>
      </c>
      <c r="E1238" s="357" t="s">
        <v>1856</v>
      </c>
      <c r="F1238" s="357">
        <v>4325441</v>
      </c>
      <c r="G1238" s="357" t="s">
        <v>1512</v>
      </c>
      <c r="H1238" s="357">
        <v>432544101</v>
      </c>
      <c r="I1238" s="357" t="s">
        <v>3005</v>
      </c>
      <c r="J1238" s="357">
        <v>9973512</v>
      </c>
      <c r="K1238" s="357">
        <v>100</v>
      </c>
      <c r="L1238" s="357" t="s">
        <v>1077</v>
      </c>
      <c r="M1238" s="357" t="s">
        <v>1078</v>
      </c>
      <c r="N1238" s="357" t="s">
        <v>5025</v>
      </c>
      <c r="O1238" s="358">
        <v>1</v>
      </c>
      <c r="P1238" s="357">
        <v>90</v>
      </c>
      <c r="Q1238" s="357">
        <v>46732.4</v>
      </c>
      <c r="R1238" s="357">
        <v>34812.160000000003</v>
      </c>
      <c r="S1238" s="357">
        <f t="shared" si="38"/>
        <v>11920.239999999998</v>
      </c>
      <c r="T1238" s="359">
        <f t="shared" si="39"/>
        <v>0.25507442374027434</v>
      </c>
      <c r="U1238" s="357"/>
    </row>
    <row r="1239" spans="1:21" x14ac:dyDescent="0.25">
      <c r="A1239" s="357" t="s">
        <v>483</v>
      </c>
      <c r="B1239" s="357" t="s">
        <v>822</v>
      </c>
      <c r="C1239" s="357" t="s">
        <v>1239</v>
      </c>
      <c r="D1239" s="357" t="s">
        <v>1752</v>
      </c>
      <c r="E1239" s="357" t="s">
        <v>1856</v>
      </c>
      <c r="F1239" s="357">
        <v>4325441</v>
      </c>
      <c r="G1239" s="357" t="s">
        <v>1512</v>
      </c>
      <c r="H1239" s="357">
        <v>432544101</v>
      </c>
      <c r="I1239" s="357" t="s">
        <v>3006</v>
      </c>
      <c r="J1239" s="357">
        <v>9973516</v>
      </c>
      <c r="K1239" s="357">
        <v>100</v>
      </c>
      <c r="L1239" s="357" t="s">
        <v>1077</v>
      </c>
      <c r="M1239" s="357" t="s">
        <v>1078</v>
      </c>
      <c r="N1239" s="357" t="s">
        <v>5025</v>
      </c>
      <c r="O1239" s="358">
        <v>1</v>
      </c>
      <c r="P1239" s="357">
        <v>81</v>
      </c>
      <c r="Q1239" s="357">
        <v>29756.399999999998</v>
      </c>
      <c r="R1239" s="357">
        <v>23585.620000000003</v>
      </c>
      <c r="S1239" s="357">
        <f t="shared" si="38"/>
        <v>6170.7799999999952</v>
      </c>
      <c r="T1239" s="359">
        <f t="shared" si="39"/>
        <v>0.2073765643693456</v>
      </c>
      <c r="U1239" s="357"/>
    </row>
    <row r="1240" spans="1:21" x14ac:dyDescent="0.25">
      <c r="A1240" s="357" t="s">
        <v>483</v>
      </c>
      <c r="B1240" s="357" t="s">
        <v>822</v>
      </c>
      <c r="C1240" s="357" t="s">
        <v>1239</v>
      </c>
      <c r="D1240" s="357" t="s">
        <v>1752</v>
      </c>
      <c r="E1240" s="357" t="s">
        <v>1856</v>
      </c>
      <c r="F1240" s="357">
        <v>4325441</v>
      </c>
      <c r="G1240" s="357" t="s">
        <v>1512</v>
      </c>
      <c r="H1240" s="357">
        <v>432544101</v>
      </c>
      <c r="I1240" s="357" t="s">
        <v>3007</v>
      </c>
      <c r="J1240" s="357">
        <v>9973522</v>
      </c>
      <c r="K1240" s="357">
        <v>100</v>
      </c>
      <c r="L1240" s="357" t="s">
        <v>1077</v>
      </c>
      <c r="M1240" s="357" t="s">
        <v>1078</v>
      </c>
      <c r="N1240" s="357" t="s">
        <v>5025</v>
      </c>
      <c r="O1240" s="358">
        <v>1</v>
      </c>
      <c r="P1240" s="357">
        <v>90</v>
      </c>
      <c r="Q1240" s="357">
        <v>28053.600000000002</v>
      </c>
      <c r="R1240" s="357">
        <v>24651.65</v>
      </c>
      <c r="S1240" s="357">
        <f t="shared" si="38"/>
        <v>3401.9500000000007</v>
      </c>
      <c r="T1240" s="359">
        <f t="shared" si="39"/>
        <v>0.12126607636809537</v>
      </c>
      <c r="U1240" s="357"/>
    </row>
    <row r="1241" spans="1:21" x14ac:dyDescent="0.25">
      <c r="A1241" s="357" t="s">
        <v>483</v>
      </c>
      <c r="B1241" s="357" t="s">
        <v>822</v>
      </c>
      <c r="C1241" s="357" t="s">
        <v>1239</v>
      </c>
      <c r="D1241" s="357" t="s">
        <v>1752</v>
      </c>
      <c r="E1241" s="357" t="s">
        <v>1856</v>
      </c>
      <c r="F1241" s="357">
        <v>4325441</v>
      </c>
      <c r="G1241" s="357" t="s">
        <v>1512</v>
      </c>
      <c r="H1241" s="357">
        <v>432544101</v>
      </c>
      <c r="I1241" s="357" t="s">
        <v>3008</v>
      </c>
      <c r="J1241" s="357">
        <v>9973526</v>
      </c>
      <c r="K1241" s="357">
        <v>250</v>
      </c>
      <c r="L1241" s="357" t="s">
        <v>1077</v>
      </c>
      <c r="M1241" s="357" t="s">
        <v>1078</v>
      </c>
      <c r="N1241" s="357" t="s">
        <v>5025</v>
      </c>
      <c r="O1241" s="358">
        <v>1</v>
      </c>
      <c r="P1241" s="357">
        <v>189</v>
      </c>
      <c r="Q1241" s="357">
        <v>57622.400000000001</v>
      </c>
      <c r="R1241" s="357">
        <v>43785.67</v>
      </c>
      <c r="S1241" s="357">
        <f t="shared" si="38"/>
        <v>13836.730000000003</v>
      </c>
      <c r="T1241" s="359">
        <f t="shared" si="39"/>
        <v>0.24012762397956355</v>
      </c>
      <c r="U1241" s="357"/>
    </row>
    <row r="1242" spans="1:21" x14ac:dyDescent="0.25">
      <c r="A1242" s="357" t="s">
        <v>483</v>
      </c>
      <c r="B1242" s="357" t="s">
        <v>1829</v>
      </c>
      <c r="C1242" s="357" t="s">
        <v>1261</v>
      </c>
      <c r="D1242" s="357" t="s">
        <v>1761</v>
      </c>
      <c r="E1242" s="357" t="s">
        <v>1554</v>
      </c>
      <c r="F1242" s="357">
        <v>4521132</v>
      </c>
      <c r="G1242" s="357" t="s">
        <v>1879</v>
      </c>
      <c r="H1242" s="357">
        <v>452113204</v>
      </c>
      <c r="I1242" s="357" t="s">
        <v>3009</v>
      </c>
      <c r="J1242" s="357">
        <v>27015273</v>
      </c>
      <c r="K1242" s="357">
        <v>250</v>
      </c>
      <c r="L1242" s="357" t="s">
        <v>1077</v>
      </c>
      <c r="M1242" s="357" t="s">
        <v>1078</v>
      </c>
      <c r="N1242" s="357" t="s">
        <v>5025</v>
      </c>
      <c r="O1242" s="358">
        <v>1</v>
      </c>
      <c r="P1242" s="357">
        <v>179</v>
      </c>
      <c r="Q1242" s="357">
        <v>128390.39999999999</v>
      </c>
      <c r="R1242" s="357">
        <v>110832.70999999999</v>
      </c>
      <c r="S1242" s="357">
        <f t="shared" ref="S1242:S1305" si="40">Q1242-R1242</f>
        <v>17557.690000000002</v>
      </c>
      <c r="T1242" s="359">
        <f t="shared" ref="T1242:T1305" si="41">S1242/Q1242</f>
        <v>0.1367523584317831</v>
      </c>
      <c r="U1242" s="357"/>
    </row>
    <row r="1243" spans="1:21" x14ac:dyDescent="0.25">
      <c r="A1243" s="357" t="s">
        <v>483</v>
      </c>
      <c r="B1243" s="357" t="s">
        <v>1829</v>
      </c>
      <c r="C1243" s="357" t="s">
        <v>1261</v>
      </c>
      <c r="D1243" s="357" t="s">
        <v>1761</v>
      </c>
      <c r="E1243" s="357" t="s">
        <v>1554</v>
      </c>
      <c r="F1243" s="357">
        <v>4521132</v>
      </c>
      <c r="G1243" s="357" t="s">
        <v>1879</v>
      </c>
      <c r="H1243" s="357">
        <v>452113204</v>
      </c>
      <c r="I1243" s="357" t="s">
        <v>3010</v>
      </c>
      <c r="J1243" s="357">
        <v>27015281</v>
      </c>
      <c r="K1243" s="357">
        <v>100</v>
      </c>
      <c r="L1243" s="357" t="s">
        <v>1077</v>
      </c>
      <c r="M1243" s="357" t="s">
        <v>1078</v>
      </c>
      <c r="N1243" s="357" t="s">
        <v>5025</v>
      </c>
      <c r="O1243" s="358">
        <v>1</v>
      </c>
      <c r="P1243" s="357">
        <v>50</v>
      </c>
      <c r="Q1243" s="357">
        <v>60515.999999999993</v>
      </c>
      <c r="R1243" s="357">
        <v>34296.54</v>
      </c>
      <c r="S1243" s="357">
        <f t="shared" si="40"/>
        <v>26219.459999999992</v>
      </c>
      <c r="T1243" s="359">
        <f t="shared" si="41"/>
        <v>0.43326492167360692</v>
      </c>
      <c r="U1243" s="357"/>
    </row>
    <row r="1244" spans="1:21" x14ac:dyDescent="0.25">
      <c r="A1244" s="357" t="s">
        <v>483</v>
      </c>
      <c r="B1244" s="357" t="s">
        <v>822</v>
      </c>
      <c r="C1244" s="357" t="s">
        <v>1239</v>
      </c>
      <c r="D1244" s="357" t="s">
        <v>1750</v>
      </c>
      <c r="E1244" s="357" t="s">
        <v>879</v>
      </c>
      <c r="F1244" s="357">
        <v>4325223</v>
      </c>
      <c r="G1244" s="357" t="s">
        <v>879</v>
      </c>
      <c r="H1244" s="357">
        <v>432522303</v>
      </c>
      <c r="I1244" s="357" t="s">
        <v>5177</v>
      </c>
      <c r="J1244" s="357">
        <v>12890402</v>
      </c>
      <c r="K1244" s="357">
        <v>100</v>
      </c>
      <c r="L1244" s="357" t="s">
        <v>1077</v>
      </c>
      <c r="M1244" s="357" t="s">
        <v>1078</v>
      </c>
      <c r="N1244" s="357" t="s">
        <v>5025</v>
      </c>
      <c r="O1244" s="358">
        <v>1</v>
      </c>
      <c r="P1244" s="357">
        <v>46</v>
      </c>
      <c r="Q1244" s="357">
        <v>71070.399999999994</v>
      </c>
      <c r="R1244" s="357">
        <v>36472.6</v>
      </c>
      <c r="S1244" s="357">
        <f t="shared" si="40"/>
        <v>34597.799999999996</v>
      </c>
      <c r="T1244" s="359">
        <f t="shared" si="41"/>
        <v>0.48681026137463695</v>
      </c>
      <c r="U1244" s="357"/>
    </row>
    <row r="1245" spans="1:21" x14ac:dyDescent="0.25">
      <c r="A1245" s="357" t="s">
        <v>483</v>
      </c>
      <c r="B1245" s="357" t="s">
        <v>1829</v>
      </c>
      <c r="C1245" s="357" t="s">
        <v>1261</v>
      </c>
      <c r="D1245" s="357" t="s">
        <v>1761</v>
      </c>
      <c r="E1245" s="357" t="s">
        <v>1554</v>
      </c>
      <c r="F1245" s="357">
        <v>4521132</v>
      </c>
      <c r="G1245" s="357" t="s">
        <v>1879</v>
      </c>
      <c r="H1245" s="357">
        <v>452113204</v>
      </c>
      <c r="I1245" s="357" t="s">
        <v>3011</v>
      </c>
      <c r="J1245" s="357">
        <v>27015283</v>
      </c>
      <c r="K1245" s="357">
        <v>100</v>
      </c>
      <c r="L1245" s="357" t="s">
        <v>1077</v>
      </c>
      <c r="M1245" s="357" t="s">
        <v>1078</v>
      </c>
      <c r="N1245" s="357" t="s">
        <v>5025</v>
      </c>
      <c r="O1245" s="358">
        <v>1</v>
      </c>
      <c r="P1245" s="357">
        <v>55</v>
      </c>
      <c r="Q1245" s="357">
        <v>52210</v>
      </c>
      <c r="R1245" s="357">
        <v>43344.06</v>
      </c>
      <c r="S1245" s="357">
        <f t="shared" si="40"/>
        <v>8865.9400000000023</v>
      </c>
      <c r="T1245" s="359">
        <f t="shared" si="41"/>
        <v>0.16981306263167981</v>
      </c>
      <c r="U1245" s="357"/>
    </row>
    <row r="1246" spans="1:21" x14ac:dyDescent="0.25">
      <c r="A1246" s="357" t="s">
        <v>483</v>
      </c>
      <c r="B1246" s="357" t="s">
        <v>1829</v>
      </c>
      <c r="C1246" s="357" t="s">
        <v>1261</v>
      </c>
      <c r="D1246" s="357" t="s">
        <v>1761</v>
      </c>
      <c r="E1246" s="357" t="s">
        <v>1554</v>
      </c>
      <c r="F1246" s="357">
        <v>4521132</v>
      </c>
      <c r="G1246" s="357" t="s">
        <v>1555</v>
      </c>
      <c r="H1246" s="357">
        <v>452113205</v>
      </c>
      <c r="I1246" s="357" t="s">
        <v>3012</v>
      </c>
      <c r="J1246" s="357">
        <v>27940981</v>
      </c>
      <c r="K1246" s="357">
        <v>100</v>
      </c>
      <c r="L1246" s="357" t="s">
        <v>1077</v>
      </c>
      <c r="M1246" s="357" t="s">
        <v>1078</v>
      </c>
      <c r="N1246" s="357" t="s">
        <v>5025</v>
      </c>
      <c r="O1246" s="358">
        <v>1</v>
      </c>
      <c r="P1246" s="357">
        <v>82</v>
      </c>
      <c r="Q1246" s="357">
        <v>70278</v>
      </c>
      <c r="R1246" s="357">
        <v>56372.91</v>
      </c>
      <c r="S1246" s="357">
        <f t="shared" si="40"/>
        <v>13905.089999999997</v>
      </c>
      <c r="T1246" s="359">
        <f t="shared" si="41"/>
        <v>0.19785836250320152</v>
      </c>
      <c r="U1246" s="357"/>
    </row>
    <row r="1247" spans="1:21" x14ac:dyDescent="0.25">
      <c r="A1247" s="357" t="s">
        <v>483</v>
      </c>
      <c r="B1247" s="357" t="s">
        <v>1829</v>
      </c>
      <c r="C1247" s="357" t="s">
        <v>1261</v>
      </c>
      <c r="D1247" s="357" t="s">
        <v>1761</v>
      </c>
      <c r="E1247" s="357" t="s">
        <v>1554</v>
      </c>
      <c r="F1247" s="357">
        <v>4521132</v>
      </c>
      <c r="G1247" s="357" t="s">
        <v>1555</v>
      </c>
      <c r="H1247" s="357">
        <v>452113205</v>
      </c>
      <c r="I1247" s="357" t="s">
        <v>3013</v>
      </c>
      <c r="J1247" s="357">
        <v>27940983</v>
      </c>
      <c r="K1247" s="357">
        <v>100</v>
      </c>
      <c r="L1247" s="357" t="s">
        <v>1077</v>
      </c>
      <c r="M1247" s="357" t="s">
        <v>1078</v>
      </c>
      <c r="N1247" s="357" t="s">
        <v>5025</v>
      </c>
      <c r="O1247" s="358">
        <v>1</v>
      </c>
      <c r="P1247" s="357">
        <v>96</v>
      </c>
      <c r="Q1247" s="357">
        <v>75362.399999999994</v>
      </c>
      <c r="R1247" s="357">
        <v>64319.49</v>
      </c>
      <c r="S1247" s="357">
        <f t="shared" si="40"/>
        <v>11042.909999999996</v>
      </c>
      <c r="T1247" s="359">
        <f t="shared" si="41"/>
        <v>0.14653076335148557</v>
      </c>
      <c r="U1247" s="357"/>
    </row>
    <row r="1248" spans="1:21" x14ac:dyDescent="0.25">
      <c r="A1248" s="357" t="s">
        <v>483</v>
      </c>
      <c r="B1248" s="357" t="s">
        <v>1829</v>
      </c>
      <c r="C1248" s="357" t="s">
        <v>1261</v>
      </c>
      <c r="D1248" s="357" t="s">
        <v>1761</v>
      </c>
      <c r="E1248" s="357" t="s">
        <v>1554</v>
      </c>
      <c r="F1248" s="357">
        <v>4521132</v>
      </c>
      <c r="G1248" s="357" t="s">
        <v>1555</v>
      </c>
      <c r="H1248" s="357">
        <v>452113205</v>
      </c>
      <c r="I1248" s="357" t="s">
        <v>3014</v>
      </c>
      <c r="J1248" s="357">
        <v>27941015</v>
      </c>
      <c r="K1248" s="357">
        <v>100</v>
      </c>
      <c r="L1248" s="357" t="s">
        <v>1077</v>
      </c>
      <c r="M1248" s="357" t="s">
        <v>1078</v>
      </c>
      <c r="N1248" s="357" t="s">
        <v>5025</v>
      </c>
      <c r="O1248" s="358">
        <v>1</v>
      </c>
      <c r="P1248" s="357">
        <v>86</v>
      </c>
      <c r="Q1248" s="357">
        <v>67617.2</v>
      </c>
      <c r="R1248" s="357">
        <v>58120.159999999996</v>
      </c>
      <c r="S1248" s="357">
        <f t="shared" si="40"/>
        <v>9497.0400000000009</v>
      </c>
      <c r="T1248" s="359">
        <f t="shared" si="41"/>
        <v>0.14045302082901986</v>
      </c>
      <c r="U1248" s="357"/>
    </row>
    <row r="1249" spans="1:21" x14ac:dyDescent="0.25">
      <c r="A1249" s="357" t="s">
        <v>483</v>
      </c>
      <c r="B1249" s="357" t="s">
        <v>1829</v>
      </c>
      <c r="C1249" s="357" t="s">
        <v>1261</v>
      </c>
      <c r="D1249" s="357" t="s">
        <v>1761</v>
      </c>
      <c r="E1249" s="357" t="s">
        <v>1554</v>
      </c>
      <c r="F1249" s="357">
        <v>4521132</v>
      </c>
      <c r="G1249" s="357" t="s">
        <v>1555</v>
      </c>
      <c r="H1249" s="357">
        <v>452113205</v>
      </c>
      <c r="I1249" s="357" t="s">
        <v>3015</v>
      </c>
      <c r="J1249" s="357">
        <v>27941023</v>
      </c>
      <c r="K1249" s="357">
        <v>100</v>
      </c>
      <c r="L1249" s="357" t="s">
        <v>1077</v>
      </c>
      <c r="M1249" s="357" t="s">
        <v>1078</v>
      </c>
      <c r="N1249" s="357" t="s">
        <v>5025</v>
      </c>
      <c r="O1249" s="358">
        <v>1</v>
      </c>
      <c r="P1249" s="357">
        <v>28</v>
      </c>
      <c r="Q1249" s="357">
        <v>24341.599999999999</v>
      </c>
      <c r="R1249" s="357">
        <v>18434</v>
      </c>
      <c r="S1249" s="357">
        <f t="shared" si="40"/>
        <v>5907.5999999999985</v>
      </c>
      <c r="T1249" s="359">
        <f t="shared" si="41"/>
        <v>0.24269563216879741</v>
      </c>
      <c r="U1249" s="357"/>
    </row>
    <row r="1250" spans="1:21" x14ac:dyDescent="0.25">
      <c r="A1250" s="357" t="s">
        <v>483</v>
      </c>
      <c r="B1250" s="357" t="s">
        <v>1829</v>
      </c>
      <c r="C1250" s="357" t="s">
        <v>1261</v>
      </c>
      <c r="D1250" s="357" t="s">
        <v>1761</v>
      </c>
      <c r="E1250" s="357" t="s">
        <v>1554</v>
      </c>
      <c r="F1250" s="357">
        <v>4521132</v>
      </c>
      <c r="G1250" s="357" t="s">
        <v>1555</v>
      </c>
      <c r="H1250" s="357">
        <v>452113205</v>
      </c>
      <c r="I1250" s="357" t="s">
        <v>3016</v>
      </c>
      <c r="J1250" s="357">
        <v>27941029</v>
      </c>
      <c r="K1250" s="357">
        <v>250</v>
      </c>
      <c r="L1250" s="357" t="s">
        <v>1077</v>
      </c>
      <c r="M1250" s="357" t="s">
        <v>1078</v>
      </c>
      <c r="N1250" s="357" t="s">
        <v>5025</v>
      </c>
      <c r="O1250" s="358">
        <v>1</v>
      </c>
      <c r="P1250" s="357">
        <v>241</v>
      </c>
      <c r="Q1250" s="357">
        <v>186790.39999999999</v>
      </c>
      <c r="R1250" s="357">
        <v>134051.21999999997</v>
      </c>
      <c r="S1250" s="357">
        <f t="shared" si="40"/>
        <v>52739.180000000022</v>
      </c>
      <c r="T1250" s="359">
        <f t="shared" si="41"/>
        <v>0.28234416758034686</v>
      </c>
      <c r="U1250" s="357"/>
    </row>
    <row r="1251" spans="1:21" x14ac:dyDescent="0.25">
      <c r="A1251" s="357" t="s">
        <v>483</v>
      </c>
      <c r="B1251" s="357" t="s">
        <v>1829</v>
      </c>
      <c r="C1251" s="357" t="s">
        <v>1261</v>
      </c>
      <c r="D1251" s="357" t="s">
        <v>1761</v>
      </c>
      <c r="E1251" s="357" t="s">
        <v>1554</v>
      </c>
      <c r="F1251" s="357">
        <v>4521132</v>
      </c>
      <c r="G1251" s="357" t="s">
        <v>1555</v>
      </c>
      <c r="H1251" s="357">
        <v>452113205</v>
      </c>
      <c r="I1251" s="357" t="s">
        <v>3017</v>
      </c>
      <c r="J1251" s="357">
        <v>27941035</v>
      </c>
      <c r="K1251" s="357">
        <v>100</v>
      </c>
      <c r="L1251" s="357" t="s">
        <v>1077</v>
      </c>
      <c r="M1251" s="357" t="s">
        <v>1078</v>
      </c>
      <c r="N1251" s="357" t="s">
        <v>5025</v>
      </c>
      <c r="O1251" s="358">
        <v>1</v>
      </c>
      <c r="P1251" s="357">
        <v>30</v>
      </c>
      <c r="Q1251" s="357">
        <v>18670</v>
      </c>
      <c r="R1251" s="357">
        <v>11291.310000000001</v>
      </c>
      <c r="S1251" s="357">
        <f t="shared" si="40"/>
        <v>7378.6899999999987</v>
      </c>
      <c r="T1251" s="359">
        <f t="shared" si="41"/>
        <v>0.3952163899303695</v>
      </c>
      <c r="U1251" s="357"/>
    </row>
    <row r="1252" spans="1:21" x14ac:dyDescent="0.25">
      <c r="A1252" s="357" t="s">
        <v>483</v>
      </c>
      <c r="B1252" s="357" t="s">
        <v>1829</v>
      </c>
      <c r="C1252" s="357" t="s">
        <v>1261</v>
      </c>
      <c r="D1252" s="357" t="s">
        <v>1761</v>
      </c>
      <c r="E1252" s="357" t="s">
        <v>1554</v>
      </c>
      <c r="F1252" s="357">
        <v>4521132</v>
      </c>
      <c r="G1252" s="357" t="s">
        <v>1555</v>
      </c>
      <c r="H1252" s="357">
        <v>452113205</v>
      </c>
      <c r="I1252" s="357" t="s">
        <v>3018</v>
      </c>
      <c r="J1252" s="357">
        <v>27941037</v>
      </c>
      <c r="K1252" s="357">
        <v>25</v>
      </c>
      <c r="L1252" s="357" t="s">
        <v>1077</v>
      </c>
      <c r="M1252" s="357" t="s">
        <v>1078</v>
      </c>
      <c r="N1252" s="357" t="s">
        <v>5025</v>
      </c>
      <c r="O1252" s="358">
        <v>1</v>
      </c>
      <c r="P1252" s="357">
        <v>15</v>
      </c>
      <c r="Q1252" s="357">
        <v>4436.8</v>
      </c>
      <c r="R1252" s="357">
        <v>4045.8</v>
      </c>
      <c r="S1252" s="357">
        <f t="shared" si="40"/>
        <v>391</v>
      </c>
      <c r="T1252" s="359">
        <f t="shared" si="41"/>
        <v>8.8126577713667498E-2</v>
      </c>
      <c r="U1252" s="357"/>
    </row>
    <row r="1253" spans="1:21" x14ac:dyDescent="0.25">
      <c r="A1253" s="357" t="s">
        <v>483</v>
      </c>
      <c r="B1253" s="357" t="s">
        <v>1829</v>
      </c>
      <c r="C1253" s="357" t="s">
        <v>1261</v>
      </c>
      <c r="D1253" s="357" t="s">
        <v>1761</v>
      </c>
      <c r="E1253" s="357" t="s">
        <v>1554</v>
      </c>
      <c r="F1253" s="357">
        <v>4521132</v>
      </c>
      <c r="G1253" s="357" t="s">
        <v>1879</v>
      </c>
      <c r="H1253" s="357">
        <v>452113204</v>
      </c>
      <c r="I1253" s="357" t="s">
        <v>3019</v>
      </c>
      <c r="J1253" s="357">
        <v>27941039</v>
      </c>
      <c r="K1253" s="357">
        <v>100</v>
      </c>
      <c r="L1253" s="357" t="s">
        <v>1077</v>
      </c>
      <c r="M1253" s="357" t="s">
        <v>1078</v>
      </c>
      <c r="N1253" s="357" t="s">
        <v>5025</v>
      </c>
      <c r="O1253" s="358">
        <v>1</v>
      </c>
      <c r="P1253" s="357">
        <v>116</v>
      </c>
      <c r="Q1253" s="357">
        <v>76802.400000000009</v>
      </c>
      <c r="R1253" s="357">
        <v>68119.11</v>
      </c>
      <c r="S1253" s="357">
        <f t="shared" si="40"/>
        <v>8683.2900000000081</v>
      </c>
      <c r="T1253" s="359">
        <f t="shared" si="41"/>
        <v>0.11306013874566428</v>
      </c>
      <c r="U1253" s="357"/>
    </row>
    <row r="1254" spans="1:21" x14ac:dyDescent="0.25">
      <c r="A1254" s="357" t="s">
        <v>483</v>
      </c>
      <c r="B1254" s="357" t="s">
        <v>1829</v>
      </c>
      <c r="C1254" s="357" t="s">
        <v>1261</v>
      </c>
      <c r="D1254" s="357" t="s">
        <v>1761</v>
      </c>
      <c r="E1254" s="357" t="s">
        <v>1554</v>
      </c>
      <c r="F1254" s="357">
        <v>4521132</v>
      </c>
      <c r="G1254" s="357" t="s">
        <v>1555</v>
      </c>
      <c r="H1254" s="357">
        <v>452113205</v>
      </c>
      <c r="I1254" s="357" t="s">
        <v>3020</v>
      </c>
      <c r="J1254" s="357">
        <v>27941051</v>
      </c>
      <c r="K1254" s="357">
        <v>100</v>
      </c>
      <c r="L1254" s="357" t="s">
        <v>1077</v>
      </c>
      <c r="M1254" s="357" t="s">
        <v>1078</v>
      </c>
      <c r="N1254" s="357" t="s">
        <v>5025</v>
      </c>
      <c r="O1254" s="358">
        <v>1</v>
      </c>
      <c r="P1254" s="357">
        <v>52</v>
      </c>
      <c r="Q1254" s="357">
        <v>54651.6</v>
      </c>
      <c r="R1254" s="357">
        <v>39304.57</v>
      </c>
      <c r="S1254" s="357">
        <f t="shared" si="40"/>
        <v>15347.029999999999</v>
      </c>
      <c r="T1254" s="359">
        <f t="shared" si="41"/>
        <v>0.28081574921868707</v>
      </c>
      <c r="U1254" s="357"/>
    </row>
    <row r="1255" spans="1:21" x14ac:dyDescent="0.25">
      <c r="A1255" s="357" t="s">
        <v>483</v>
      </c>
      <c r="B1255" s="357" t="s">
        <v>1829</v>
      </c>
      <c r="C1255" s="357" t="s">
        <v>1261</v>
      </c>
      <c r="D1255" s="357" t="s">
        <v>1761</v>
      </c>
      <c r="E1255" s="357" t="s">
        <v>1554</v>
      </c>
      <c r="F1255" s="357">
        <v>4521132</v>
      </c>
      <c r="G1255" s="357" t="s">
        <v>1555</v>
      </c>
      <c r="H1255" s="357">
        <v>452113205</v>
      </c>
      <c r="I1255" s="357" t="s">
        <v>3021</v>
      </c>
      <c r="J1255" s="357">
        <v>27941055</v>
      </c>
      <c r="K1255" s="357">
        <v>250</v>
      </c>
      <c r="L1255" s="357" t="s">
        <v>1077</v>
      </c>
      <c r="M1255" s="357" t="s">
        <v>1078</v>
      </c>
      <c r="N1255" s="357" t="s">
        <v>5025</v>
      </c>
      <c r="O1255" s="358">
        <v>1</v>
      </c>
      <c r="P1255" s="357">
        <v>126</v>
      </c>
      <c r="Q1255" s="357">
        <v>109929.60000000001</v>
      </c>
      <c r="R1255" s="357">
        <v>102699.38</v>
      </c>
      <c r="S1255" s="357">
        <f t="shared" si="40"/>
        <v>7230.2200000000012</v>
      </c>
      <c r="T1255" s="359">
        <f t="shared" si="41"/>
        <v>6.5771366401769865E-2</v>
      </c>
      <c r="U1255" s="357"/>
    </row>
    <row r="1256" spans="1:21" x14ac:dyDescent="0.25">
      <c r="A1256" s="357" t="s">
        <v>483</v>
      </c>
      <c r="B1256" s="357" t="s">
        <v>1829</v>
      </c>
      <c r="C1256" s="357" t="s">
        <v>1261</v>
      </c>
      <c r="D1256" s="357" t="s">
        <v>1761</v>
      </c>
      <c r="E1256" s="357" t="s">
        <v>1554</v>
      </c>
      <c r="F1256" s="357">
        <v>4521132</v>
      </c>
      <c r="G1256" s="357" t="s">
        <v>1555</v>
      </c>
      <c r="H1256" s="357">
        <v>452113205</v>
      </c>
      <c r="I1256" s="357" t="s">
        <v>3022</v>
      </c>
      <c r="J1256" s="357">
        <v>27941083</v>
      </c>
      <c r="K1256" s="357">
        <v>100</v>
      </c>
      <c r="L1256" s="357" t="s">
        <v>1077</v>
      </c>
      <c r="M1256" s="357" t="s">
        <v>1078</v>
      </c>
      <c r="N1256" s="357" t="s">
        <v>5025</v>
      </c>
      <c r="O1256" s="358">
        <v>1</v>
      </c>
      <c r="P1256" s="357">
        <v>74</v>
      </c>
      <c r="Q1256" s="357">
        <v>60990.799999999996</v>
      </c>
      <c r="R1256" s="357">
        <v>50947.95</v>
      </c>
      <c r="S1256" s="357">
        <f t="shared" si="40"/>
        <v>10042.849999999999</v>
      </c>
      <c r="T1256" s="359">
        <f t="shared" si="41"/>
        <v>0.16466171947244501</v>
      </c>
      <c r="U1256" s="357"/>
    </row>
    <row r="1257" spans="1:21" x14ac:dyDescent="0.25">
      <c r="A1257" s="357" t="s">
        <v>483</v>
      </c>
      <c r="B1257" s="357" t="s">
        <v>1829</v>
      </c>
      <c r="C1257" s="357" t="s">
        <v>1261</v>
      </c>
      <c r="D1257" s="357" t="s">
        <v>1761</v>
      </c>
      <c r="E1257" s="357" t="s">
        <v>1554</v>
      </c>
      <c r="F1257" s="357">
        <v>4521132</v>
      </c>
      <c r="G1257" s="357" t="s">
        <v>1555</v>
      </c>
      <c r="H1257" s="357">
        <v>452113205</v>
      </c>
      <c r="I1257" s="357" t="s">
        <v>3023</v>
      </c>
      <c r="J1257" s="357">
        <v>27941089</v>
      </c>
      <c r="K1257" s="357">
        <v>250</v>
      </c>
      <c r="L1257" s="357" t="s">
        <v>1077</v>
      </c>
      <c r="M1257" s="357" t="s">
        <v>1078</v>
      </c>
      <c r="N1257" s="357" t="s">
        <v>5025</v>
      </c>
      <c r="O1257" s="358">
        <v>1</v>
      </c>
      <c r="P1257" s="357">
        <v>139</v>
      </c>
      <c r="Q1257" s="357">
        <v>101956.8</v>
      </c>
      <c r="R1257" s="357">
        <v>77193.400000000009</v>
      </c>
      <c r="S1257" s="357">
        <f t="shared" si="40"/>
        <v>24763.399999999994</v>
      </c>
      <c r="T1257" s="359">
        <f t="shared" si="41"/>
        <v>0.24288129874613557</v>
      </c>
      <c r="U1257" s="357"/>
    </row>
    <row r="1258" spans="1:21" x14ac:dyDescent="0.25">
      <c r="A1258" s="357" t="s">
        <v>483</v>
      </c>
      <c r="B1258" s="357" t="s">
        <v>1829</v>
      </c>
      <c r="C1258" s="357" t="s">
        <v>1261</v>
      </c>
      <c r="D1258" s="357" t="s">
        <v>1761</v>
      </c>
      <c r="E1258" s="357" t="s">
        <v>1554</v>
      </c>
      <c r="F1258" s="357">
        <v>4521132</v>
      </c>
      <c r="G1258" s="357" t="s">
        <v>1555</v>
      </c>
      <c r="H1258" s="357">
        <v>452113205</v>
      </c>
      <c r="I1258" s="357" t="s">
        <v>3024</v>
      </c>
      <c r="J1258" s="357">
        <v>27941093</v>
      </c>
      <c r="K1258" s="357">
        <v>250</v>
      </c>
      <c r="L1258" s="357" t="s">
        <v>1077</v>
      </c>
      <c r="M1258" s="357" t="s">
        <v>1078</v>
      </c>
      <c r="N1258" s="357" t="s">
        <v>5025</v>
      </c>
      <c r="O1258" s="358">
        <v>1</v>
      </c>
      <c r="P1258" s="357">
        <v>183</v>
      </c>
      <c r="Q1258" s="357">
        <v>162968.80000000002</v>
      </c>
      <c r="R1258" s="357">
        <v>122823.31999999999</v>
      </c>
      <c r="S1258" s="357">
        <f t="shared" si="40"/>
        <v>40145.480000000025</v>
      </c>
      <c r="T1258" s="359">
        <f t="shared" si="41"/>
        <v>0.2463384402413224</v>
      </c>
      <c r="U1258" s="357"/>
    </row>
    <row r="1259" spans="1:21" x14ac:dyDescent="0.25">
      <c r="A1259" s="357" t="s">
        <v>483</v>
      </c>
      <c r="B1259" s="357" t="s">
        <v>1829</v>
      </c>
      <c r="C1259" s="357" t="s">
        <v>1261</v>
      </c>
      <c r="D1259" s="357" t="s">
        <v>1761</v>
      </c>
      <c r="E1259" s="357" t="s">
        <v>1554</v>
      </c>
      <c r="F1259" s="357">
        <v>4521132</v>
      </c>
      <c r="G1259" s="357" t="s">
        <v>1555</v>
      </c>
      <c r="H1259" s="357">
        <v>452113205</v>
      </c>
      <c r="I1259" s="357" t="s">
        <v>3025</v>
      </c>
      <c r="J1259" s="357">
        <v>27941095</v>
      </c>
      <c r="K1259" s="357">
        <v>100</v>
      </c>
      <c r="L1259" s="357" t="s">
        <v>1077</v>
      </c>
      <c r="M1259" s="357" t="s">
        <v>1078</v>
      </c>
      <c r="N1259" s="357" t="s">
        <v>5025</v>
      </c>
      <c r="O1259" s="358">
        <v>1</v>
      </c>
      <c r="P1259" s="357">
        <v>82</v>
      </c>
      <c r="Q1259" s="357">
        <v>63467.6</v>
      </c>
      <c r="R1259" s="357">
        <v>51626.270000000004</v>
      </c>
      <c r="S1259" s="357">
        <f t="shared" si="40"/>
        <v>11841.329999999994</v>
      </c>
      <c r="T1259" s="359">
        <f t="shared" si="41"/>
        <v>0.18657283401294511</v>
      </c>
      <c r="U1259" s="357"/>
    </row>
    <row r="1260" spans="1:21" x14ac:dyDescent="0.25">
      <c r="A1260" s="357" t="s">
        <v>483</v>
      </c>
      <c r="B1260" s="357" t="s">
        <v>1829</v>
      </c>
      <c r="C1260" s="357" t="s">
        <v>1261</v>
      </c>
      <c r="D1260" s="357" t="s">
        <v>1761</v>
      </c>
      <c r="E1260" s="357" t="s">
        <v>1554</v>
      </c>
      <c r="F1260" s="357">
        <v>4521132</v>
      </c>
      <c r="G1260" s="357" t="s">
        <v>824</v>
      </c>
      <c r="H1260" s="357">
        <v>452113203</v>
      </c>
      <c r="I1260" s="357" t="s">
        <v>3026</v>
      </c>
      <c r="J1260" s="357">
        <v>27941541</v>
      </c>
      <c r="K1260" s="357">
        <v>100</v>
      </c>
      <c r="L1260" s="357" t="s">
        <v>1077</v>
      </c>
      <c r="M1260" s="357" t="s">
        <v>1078</v>
      </c>
      <c r="N1260" s="357" t="s">
        <v>5025</v>
      </c>
      <c r="O1260" s="358">
        <v>1</v>
      </c>
      <c r="P1260" s="357">
        <v>96</v>
      </c>
      <c r="Q1260" s="357">
        <v>54282.8</v>
      </c>
      <c r="R1260" s="357">
        <v>42367.369999999995</v>
      </c>
      <c r="S1260" s="357">
        <f t="shared" si="40"/>
        <v>11915.430000000008</v>
      </c>
      <c r="T1260" s="359">
        <f t="shared" si="41"/>
        <v>0.21950654719358631</v>
      </c>
      <c r="U1260" s="357"/>
    </row>
    <row r="1261" spans="1:21" x14ac:dyDescent="0.25">
      <c r="A1261" s="357" t="s">
        <v>483</v>
      </c>
      <c r="B1261" s="357" t="s">
        <v>1829</v>
      </c>
      <c r="C1261" s="357" t="s">
        <v>1261</v>
      </c>
      <c r="D1261" s="357" t="s">
        <v>1761</v>
      </c>
      <c r="E1261" s="357" t="s">
        <v>1554</v>
      </c>
      <c r="F1261" s="357">
        <v>4521132</v>
      </c>
      <c r="G1261" s="357" t="s">
        <v>824</v>
      </c>
      <c r="H1261" s="357">
        <v>452113203</v>
      </c>
      <c r="I1261" s="357" t="s">
        <v>3027</v>
      </c>
      <c r="J1261" s="357">
        <v>27941633</v>
      </c>
      <c r="K1261" s="357">
        <v>100</v>
      </c>
      <c r="L1261" s="357" t="s">
        <v>1077</v>
      </c>
      <c r="M1261" s="357" t="s">
        <v>1078</v>
      </c>
      <c r="N1261" s="357" t="s">
        <v>5025</v>
      </c>
      <c r="O1261" s="358">
        <v>1</v>
      </c>
      <c r="P1261" s="357">
        <v>145</v>
      </c>
      <c r="Q1261" s="357">
        <v>95559.6</v>
      </c>
      <c r="R1261" s="357">
        <v>82011.070000000007</v>
      </c>
      <c r="S1261" s="357">
        <f t="shared" si="40"/>
        <v>13548.529999999999</v>
      </c>
      <c r="T1261" s="359">
        <f t="shared" si="41"/>
        <v>0.14178094089971074</v>
      </c>
      <c r="U1261" s="357"/>
    </row>
    <row r="1262" spans="1:21" x14ac:dyDescent="0.25">
      <c r="A1262" s="357" t="s">
        <v>483</v>
      </c>
      <c r="B1262" s="357" t="s">
        <v>1829</v>
      </c>
      <c r="C1262" s="357" t="s">
        <v>1261</v>
      </c>
      <c r="D1262" s="357" t="s">
        <v>1761</v>
      </c>
      <c r="E1262" s="357" t="s">
        <v>1554</v>
      </c>
      <c r="F1262" s="357">
        <v>4521132</v>
      </c>
      <c r="G1262" s="357" t="s">
        <v>824</v>
      </c>
      <c r="H1262" s="357">
        <v>452113203</v>
      </c>
      <c r="I1262" s="357" t="s">
        <v>3028</v>
      </c>
      <c r="J1262" s="357">
        <v>27941635</v>
      </c>
      <c r="K1262" s="357">
        <v>100</v>
      </c>
      <c r="L1262" s="357" t="s">
        <v>1077</v>
      </c>
      <c r="M1262" s="357" t="s">
        <v>1078</v>
      </c>
      <c r="N1262" s="357" t="s">
        <v>5025</v>
      </c>
      <c r="O1262" s="358">
        <v>1</v>
      </c>
      <c r="P1262" s="357">
        <v>179</v>
      </c>
      <c r="Q1262" s="357">
        <v>100852.79999999999</v>
      </c>
      <c r="R1262" s="357">
        <v>82193.820000000007</v>
      </c>
      <c r="S1262" s="357">
        <f t="shared" si="40"/>
        <v>18658.979999999981</v>
      </c>
      <c r="T1262" s="359">
        <f t="shared" si="41"/>
        <v>0.18501201751463503</v>
      </c>
      <c r="U1262" s="357"/>
    </row>
    <row r="1263" spans="1:21" x14ac:dyDescent="0.25">
      <c r="A1263" s="357" t="s">
        <v>483</v>
      </c>
      <c r="B1263" s="357" t="s">
        <v>1829</v>
      </c>
      <c r="C1263" s="357" t="s">
        <v>1261</v>
      </c>
      <c r="D1263" s="357" t="s">
        <v>1761</v>
      </c>
      <c r="E1263" s="357" t="s">
        <v>1554</v>
      </c>
      <c r="F1263" s="357">
        <v>4521132</v>
      </c>
      <c r="G1263" s="357" t="s">
        <v>824</v>
      </c>
      <c r="H1263" s="357">
        <v>452113203</v>
      </c>
      <c r="I1263" s="357" t="s">
        <v>3029</v>
      </c>
      <c r="J1263" s="357">
        <v>27941641</v>
      </c>
      <c r="K1263" s="357">
        <v>100</v>
      </c>
      <c r="L1263" s="357" t="s">
        <v>1077</v>
      </c>
      <c r="M1263" s="357" t="s">
        <v>1078</v>
      </c>
      <c r="N1263" s="357" t="s">
        <v>5025</v>
      </c>
      <c r="O1263" s="358">
        <v>1</v>
      </c>
      <c r="P1263" s="357">
        <v>82</v>
      </c>
      <c r="Q1263" s="357">
        <v>41536</v>
      </c>
      <c r="R1263" s="357">
        <v>32894.25</v>
      </c>
      <c r="S1263" s="357">
        <f t="shared" si="40"/>
        <v>8641.75</v>
      </c>
      <c r="T1263" s="359">
        <f t="shared" si="41"/>
        <v>0.20805445878274267</v>
      </c>
      <c r="U1263" s="357"/>
    </row>
    <row r="1264" spans="1:21" x14ac:dyDescent="0.25">
      <c r="A1264" s="357" t="s">
        <v>483</v>
      </c>
      <c r="B1264" s="357" t="s">
        <v>1829</v>
      </c>
      <c r="C1264" s="357" t="s">
        <v>1261</v>
      </c>
      <c r="D1264" s="357" t="s">
        <v>1761</v>
      </c>
      <c r="E1264" s="357" t="s">
        <v>1554</v>
      </c>
      <c r="F1264" s="357">
        <v>4521132</v>
      </c>
      <c r="G1264" s="357" t="s">
        <v>824</v>
      </c>
      <c r="H1264" s="357">
        <v>452113203</v>
      </c>
      <c r="I1264" s="357" t="s">
        <v>3030</v>
      </c>
      <c r="J1264" s="357">
        <v>27941643</v>
      </c>
      <c r="K1264" s="357">
        <v>100</v>
      </c>
      <c r="L1264" s="357" t="s">
        <v>1077</v>
      </c>
      <c r="M1264" s="357" t="s">
        <v>1078</v>
      </c>
      <c r="N1264" s="357" t="s">
        <v>5025</v>
      </c>
      <c r="O1264" s="358">
        <v>1</v>
      </c>
      <c r="P1264" s="357">
        <v>72</v>
      </c>
      <c r="Q1264" s="357">
        <v>27755.200000000001</v>
      </c>
      <c r="R1264" s="357">
        <v>19810.059999999998</v>
      </c>
      <c r="S1264" s="357">
        <f t="shared" si="40"/>
        <v>7945.1400000000031</v>
      </c>
      <c r="T1264" s="359">
        <f t="shared" si="41"/>
        <v>0.28625771026690505</v>
      </c>
      <c r="U1264" s="357"/>
    </row>
    <row r="1265" spans="1:21" x14ac:dyDescent="0.25">
      <c r="A1265" s="357" t="s">
        <v>483</v>
      </c>
      <c r="B1265" s="357" t="s">
        <v>1829</v>
      </c>
      <c r="C1265" s="357" t="s">
        <v>1261</v>
      </c>
      <c r="D1265" s="357" t="s">
        <v>1761</v>
      </c>
      <c r="E1265" s="357" t="s">
        <v>1554</v>
      </c>
      <c r="F1265" s="357">
        <v>4521132</v>
      </c>
      <c r="G1265" s="357" t="s">
        <v>1880</v>
      </c>
      <c r="H1265" s="357">
        <v>452113206</v>
      </c>
      <c r="I1265" s="357" t="s">
        <v>3031</v>
      </c>
      <c r="J1265" s="357">
        <v>29056715</v>
      </c>
      <c r="K1265" s="357">
        <v>250</v>
      </c>
      <c r="L1265" s="357" t="s">
        <v>1077</v>
      </c>
      <c r="M1265" s="357" t="s">
        <v>1078</v>
      </c>
      <c r="N1265" s="357" t="s">
        <v>5025</v>
      </c>
      <c r="O1265" s="358">
        <v>1</v>
      </c>
      <c r="P1265" s="357">
        <v>52</v>
      </c>
      <c r="Q1265" s="357">
        <v>87096.8</v>
      </c>
      <c r="R1265" s="357">
        <v>67227.849999999991</v>
      </c>
      <c r="S1265" s="357">
        <f t="shared" si="40"/>
        <v>19868.950000000012</v>
      </c>
      <c r="T1265" s="359">
        <f t="shared" si="41"/>
        <v>0.22812491388891454</v>
      </c>
      <c r="U1265" s="357"/>
    </row>
    <row r="1266" spans="1:21" x14ac:dyDescent="0.25">
      <c r="A1266" s="357" t="s">
        <v>483</v>
      </c>
      <c r="B1266" s="357" t="s">
        <v>1829</v>
      </c>
      <c r="C1266" s="357" t="s">
        <v>1261</v>
      </c>
      <c r="D1266" s="357" t="s">
        <v>1761</v>
      </c>
      <c r="E1266" s="357" t="s">
        <v>1554</v>
      </c>
      <c r="F1266" s="357">
        <v>4521132</v>
      </c>
      <c r="G1266" s="357" t="s">
        <v>1880</v>
      </c>
      <c r="H1266" s="357">
        <v>452113206</v>
      </c>
      <c r="I1266" s="357" t="s">
        <v>3032</v>
      </c>
      <c r="J1266" s="357">
        <v>29056835</v>
      </c>
      <c r="K1266" s="357">
        <v>100</v>
      </c>
      <c r="L1266" s="357" t="s">
        <v>1077</v>
      </c>
      <c r="M1266" s="357" t="s">
        <v>1078</v>
      </c>
      <c r="N1266" s="357" t="s">
        <v>5025</v>
      </c>
      <c r="O1266" s="358">
        <v>1</v>
      </c>
      <c r="P1266" s="357">
        <v>104</v>
      </c>
      <c r="Q1266" s="357">
        <v>89979.6</v>
      </c>
      <c r="R1266" s="357">
        <v>72845.98</v>
      </c>
      <c r="S1266" s="357">
        <f t="shared" si="40"/>
        <v>17133.62000000001</v>
      </c>
      <c r="T1266" s="359">
        <f t="shared" si="41"/>
        <v>0.19041671667800267</v>
      </c>
      <c r="U1266" s="357"/>
    </row>
    <row r="1267" spans="1:21" x14ac:dyDescent="0.25">
      <c r="A1267" s="357" t="s">
        <v>483</v>
      </c>
      <c r="B1267" s="357" t="s">
        <v>1829</v>
      </c>
      <c r="C1267" s="357" t="s">
        <v>1261</v>
      </c>
      <c r="D1267" s="357" t="s">
        <v>1765</v>
      </c>
      <c r="E1267" s="357" t="s">
        <v>1591</v>
      </c>
      <c r="F1267" s="357">
        <v>4521524</v>
      </c>
      <c r="G1267" s="357" t="s">
        <v>1591</v>
      </c>
      <c r="H1267" s="357">
        <v>452152402</v>
      </c>
      <c r="I1267" s="357" t="s">
        <v>3033</v>
      </c>
      <c r="J1267" s="357">
        <v>29536088</v>
      </c>
      <c r="K1267" s="357">
        <v>100</v>
      </c>
      <c r="L1267" s="357" t="s">
        <v>1077</v>
      </c>
      <c r="M1267" s="357" t="s">
        <v>1078</v>
      </c>
      <c r="N1267" s="357" t="s">
        <v>5025</v>
      </c>
      <c r="O1267" s="358">
        <v>1</v>
      </c>
      <c r="P1267" s="357">
        <v>63</v>
      </c>
      <c r="Q1267" s="357">
        <v>21986.800000000003</v>
      </c>
      <c r="R1267" s="357">
        <v>19739.53</v>
      </c>
      <c r="S1267" s="357">
        <f t="shared" si="40"/>
        <v>2247.2700000000041</v>
      </c>
      <c r="T1267" s="359">
        <f t="shared" si="41"/>
        <v>0.10220996234104116</v>
      </c>
      <c r="U1267" s="357"/>
    </row>
    <row r="1268" spans="1:21" x14ac:dyDescent="0.25">
      <c r="A1268" s="357" t="s">
        <v>483</v>
      </c>
      <c r="B1268" s="357" t="s">
        <v>1829</v>
      </c>
      <c r="C1268" s="357" t="s">
        <v>1261</v>
      </c>
      <c r="D1268" s="357" t="s">
        <v>1765</v>
      </c>
      <c r="E1268" s="357" t="s">
        <v>1591</v>
      </c>
      <c r="F1268" s="357">
        <v>4521524</v>
      </c>
      <c r="G1268" s="357" t="s">
        <v>1591</v>
      </c>
      <c r="H1268" s="357">
        <v>452152402</v>
      </c>
      <c r="I1268" s="357" t="s">
        <v>3034</v>
      </c>
      <c r="J1268" s="357">
        <v>29536122</v>
      </c>
      <c r="K1268" s="357">
        <v>100</v>
      </c>
      <c r="L1268" s="357" t="s">
        <v>1077</v>
      </c>
      <c r="M1268" s="357" t="s">
        <v>1078</v>
      </c>
      <c r="N1268" s="357" t="s">
        <v>5025</v>
      </c>
      <c r="O1268" s="358">
        <v>1</v>
      </c>
      <c r="P1268" s="357">
        <v>59</v>
      </c>
      <c r="Q1268" s="357">
        <v>48273.2</v>
      </c>
      <c r="R1268" s="357">
        <v>30847.300000000003</v>
      </c>
      <c r="S1268" s="357">
        <f t="shared" si="40"/>
        <v>17425.899999999994</v>
      </c>
      <c r="T1268" s="359">
        <f t="shared" si="41"/>
        <v>0.36098497717159822</v>
      </c>
      <c r="U1268" s="357"/>
    </row>
    <row r="1269" spans="1:21" x14ac:dyDescent="0.25">
      <c r="A1269" s="357" t="s">
        <v>483</v>
      </c>
      <c r="B1269" s="357" t="s">
        <v>1829</v>
      </c>
      <c r="C1269" s="357" t="s">
        <v>1261</v>
      </c>
      <c r="D1269" s="357" t="s">
        <v>1765</v>
      </c>
      <c r="E1269" s="357" t="s">
        <v>1591</v>
      </c>
      <c r="F1269" s="357">
        <v>4521524</v>
      </c>
      <c r="G1269" s="357" t="s">
        <v>1591</v>
      </c>
      <c r="H1269" s="357">
        <v>452152402</v>
      </c>
      <c r="I1269" s="357" t="s">
        <v>3035</v>
      </c>
      <c r="J1269" s="357">
        <v>29536208</v>
      </c>
      <c r="K1269" s="357">
        <v>250</v>
      </c>
      <c r="L1269" s="357" t="s">
        <v>1077</v>
      </c>
      <c r="M1269" s="357" t="s">
        <v>1078</v>
      </c>
      <c r="N1269" s="357" t="s">
        <v>5025</v>
      </c>
      <c r="O1269" s="358">
        <v>1</v>
      </c>
      <c r="P1269" s="357">
        <v>143</v>
      </c>
      <c r="Q1269" s="357">
        <v>91220.800000000003</v>
      </c>
      <c r="R1269" s="357">
        <v>61798.270000000004</v>
      </c>
      <c r="S1269" s="357">
        <f t="shared" si="40"/>
        <v>29422.53</v>
      </c>
      <c r="T1269" s="359">
        <f t="shared" si="41"/>
        <v>0.32254189833897529</v>
      </c>
      <c r="U1269" s="357"/>
    </row>
    <row r="1270" spans="1:21" x14ac:dyDescent="0.25">
      <c r="A1270" s="357" t="s">
        <v>483</v>
      </c>
      <c r="B1270" s="357" t="s">
        <v>1829</v>
      </c>
      <c r="C1270" s="357" t="s">
        <v>1261</v>
      </c>
      <c r="D1270" s="357" t="s">
        <v>1765</v>
      </c>
      <c r="E1270" s="357" t="s">
        <v>1591</v>
      </c>
      <c r="F1270" s="357">
        <v>4521524</v>
      </c>
      <c r="G1270" s="357" t="s">
        <v>1592</v>
      </c>
      <c r="H1270" s="357">
        <v>452152401</v>
      </c>
      <c r="I1270" s="357" t="s">
        <v>3036</v>
      </c>
      <c r="J1270" s="357">
        <v>29537068</v>
      </c>
      <c r="K1270" s="357">
        <v>100</v>
      </c>
      <c r="L1270" s="357" t="s">
        <v>1077</v>
      </c>
      <c r="M1270" s="357" t="s">
        <v>1078</v>
      </c>
      <c r="N1270" s="357" t="s">
        <v>5025</v>
      </c>
      <c r="O1270" s="358">
        <v>1</v>
      </c>
      <c r="P1270" s="357">
        <v>27</v>
      </c>
      <c r="Q1270" s="357">
        <v>17844</v>
      </c>
      <c r="R1270" s="357">
        <v>10120.11</v>
      </c>
      <c r="S1270" s="357">
        <f t="shared" si="40"/>
        <v>7723.8899999999994</v>
      </c>
      <c r="T1270" s="359">
        <f t="shared" si="41"/>
        <v>0.43285642232683252</v>
      </c>
      <c r="U1270" s="357"/>
    </row>
    <row r="1271" spans="1:21" x14ac:dyDescent="0.25">
      <c r="A1271" s="357" t="s">
        <v>483</v>
      </c>
      <c r="B1271" s="357" t="s">
        <v>1829</v>
      </c>
      <c r="C1271" s="357" t="s">
        <v>1261</v>
      </c>
      <c r="D1271" s="357" t="s">
        <v>1765</v>
      </c>
      <c r="E1271" s="357" t="s">
        <v>1591</v>
      </c>
      <c r="F1271" s="357">
        <v>4521524</v>
      </c>
      <c r="G1271" s="357" t="s">
        <v>1592</v>
      </c>
      <c r="H1271" s="357">
        <v>452152401</v>
      </c>
      <c r="I1271" s="357" t="s">
        <v>3037</v>
      </c>
      <c r="J1271" s="357">
        <v>29537114</v>
      </c>
      <c r="K1271" s="357">
        <v>100</v>
      </c>
      <c r="L1271" s="357" t="s">
        <v>1077</v>
      </c>
      <c r="M1271" s="357" t="s">
        <v>1078</v>
      </c>
      <c r="N1271" s="357" t="s">
        <v>5025</v>
      </c>
      <c r="O1271" s="358">
        <v>1</v>
      </c>
      <c r="P1271" s="357">
        <v>147</v>
      </c>
      <c r="Q1271" s="357">
        <v>30932.400000000001</v>
      </c>
      <c r="R1271" s="357">
        <v>28030.499999999996</v>
      </c>
      <c r="S1271" s="357">
        <f t="shared" si="40"/>
        <v>2901.9000000000051</v>
      </c>
      <c r="T1271" s="359">
        <f t="shared" si="41"/>
        <v>9.3814253016254956E-2</v>
      </c>
      <c r="U1271" s="357"/>
    </row>
    <row r="1272" spans="1:21" x14ac:dyDescent="0.25">
      <c r="A1272" s="357" t="s">
        <v>483</v>
      </c>
      <c r="B1272" s="357" t="s">
        <v>1829</v>
      </c>
      <c r="C1272" s="357" t="s">
        <v>1261</v>
      </c>
      <c r="D1272" s="357" t="s">
        <v>1765</v>
      </c>
      <c r="E1272" s="357" t="s">
        <v>1591</v>
      </c>
      <c r="F1272" s="357">
        <v>4521524</v>
      </c>
      <c r="G1272" s="357" t="s">
        <v>1592</v>
      </c>
      <c r="H1272" s="357">
        <v>452152401</v>
      </c>
      <c r="I1272" s="357" t="s">
        <v>3038</v>
      </c>
      <c r="J1272" s="357">
        <v>29537284</v>
      </c>
      <c r="K1272" s="357">
        <v>100</v>
      </c>
      <c r="L1272" s="357" t="s">
        <v>1077</v>
      </c>
      <c r="M1272" s="357" t="s">
        <v>1078</v>
      </c>
      <c r="N1272" s="357" t="s">
        <v>5025</v>
      </c>
      <c r="O1272" s="358">
        <v>1</v>
      </c>
      <c r="P1272" s="357">
        <v>70</v>
      </c>
      <c r="Q1272" s="357">
        <v>16448.8</v>
      </c>
      <c r="R1272" s="357">
        <v>14992.36</v>
      </c>
      <c r="S1272" s="357">
        <f t="shared" si="40"/>
        <v>1456.4399999999987</v>
      </c>
      <c r="T1272" s="359">
        <f t="shared" si="41"/>
        <v>8.8543845143718616E-2</v>
      </c>
      <c r="U1272" s="357"/>
    </row>
    <row r="1273" spans="1:21" x14ac:dyDescent="0.25">
      <c r="A1273" s="357" t="s">
        <v>483</v>
      </c>
      <c r="B1273" s="357" t="s">
        <v>1829</v>
      </c>
      <c r="C1273" s="357" t="s">
        <v>1261</v>
      </c>
      <c r="D1273" s="357" t="s">
        <v>1765</v>
      </c>
      <c r="E1273" s="357" t="s">
        <v>1590</v>
      </c>
      <c r="F1273" s="357">
        <v>4521511</v>
      </c>
      <c r="G1273" s="357" t="s">
        <v>1326</v>
      </c>
      <c r="H1273" s="357">
        <v>452151106</v>
      </c>
      <c r="I1273" s="357" t="s">
        <v>3039</v>
      </c>
      <c r="J1273" s="357">
        <v>29537628</v>
      </c>
      <c r="K1273" s="357">
        <v>100</v>
      </c>
      <c r="L1273" s="357" t="s">
        <v>1077</v>
      </c>
      <c r="M1273" s="357" t="s">
        <v>1078</v>
      </c>
      <c r="N1273" s="357" t="s">
        <v>5025</v>
      </c>
      <c r="O1273" s="358">
        <v>1</v>
      </c>
      <c r="P1273" s="357">
        <v>61</v>
      </c>
      <c r="Q1273" s="357">
        <v>23880</v>
      </c>
      <c r="R1273" s="357">
        <v>16833.309999999998</v>
      </c>
      <c r="S1273" s="357">
        <f t="shared" si="40"/>
        <v>7046.6900000000023</v>
      </c>
      <c r="T1273" s="359">
        <f t="shared" si="41"/>
        <v>0.29508752093802354</v>
      </c>
      <c r="U1273" s="357"/>
    </row>
    <row r="1274" spans="1:21" x14ac:dyDescent="0.25">
      <c r="A1274" s="357" t="s">
        <v>483</v>
      </c>
      <c r="B1274" s="357" t="s">
        <v>1829</v>
      </c>
      <c r="C1274" s="357" t="s">
        <v>1261</v>
      </c>
      <c r="D1274" s="357" t="s">
        <v>1765</v>
      </c>
      <c r="E1274" s="357" t="s">
        <v>1590</v>
      </c>
      <c r="F1274" s="357">
        <v>4521511</v>
      </c>
      <c r="G1274" s="357" t="s">
        <v>1735</v>
      </c>
      <c r="H1274" s="357">
        <v>452151103</v>
      </c>
      <c r="I1274" s="357" t="s">
        <v>3040</v>
      </c>
      <c r="J1274" s="357">
        <v>29537688</v>
      </c>
      <c r="K1274" s="357">
        <v>100</v>
      </c>
      <c r="L1274" s="357" t="s">
        <v>1077</v>
      </c>
      <c r="M1274" s="357" t="s">
        <v>1078</v>
      </c>
      <c r="N1274" s="357" t="s">
        <v>5025</v>
      </c>
      <c r="O1274" s="358">
        <v>1</v>
      </c>
      <c r="P1274" s="357">
        <v>125</v>
      </c>
      <c r="Q1274" s="357">
        <v>45229.600000000006</v>
      </c>
      <c r="R1274" s="357">
        <v>33979.22</v>
      </c>
      <c r="S1274" s="357">
        <f t="shared" si="40"/>
        <v>11250.380000000005</v>
      </c>
      <c r="T1274" s="359">
        <f t="shared" si="41"/>
        <v>0.24873932115251965</v>
      </c>
      <c r="U1274" s="357"/>
    </row>
    <row r="1275" spans="1:21" x14ac:dyDescent="0.25">
      <c r="A1275" s="357" t="s">
        <v>483</v>
      </c>
      <c r="B1275" s="357" t="s">
        <v>1829</v>
      </c>
      <c r="C1275" s="357" t="s">
        <v>1261</v>
      </c>
      <c r="D1275" s="357" t="s">
        <v>1762</v>
      </c>
      <c r="E1275" s="357" t="s">
        <v>1564</v>
      </c>
      <c r="F1275" s="357">
        <v>4521234</v>
      </c>
      <c r="G1275" s="357" t="s">
        <v>1566</v>
      </c>
      <c r="H1275" s="357">
        <v>452123402</v>
      </c>
      <c r="I1275" s="357" t="s">
        <v>3041</v>
      </c>
      <c r="J1275" s="357">
        <v>31087861</v>
      </c>
      <c r="K1275" s="357">
        <v>100</v>
      </c>
      <c r="L1275" s="357" t="s">
        <v>1077</v>
      </c>
      <c r="M1275" s="357" t="s">
        <v>1078</v>
      </c>
      <c r="N1275" s="357" t="s">
        <v>5025</v>
      </c>
      <c r="O1275" s="358">
        <v>1</v>
      </c>
      <c r="P1275" s="357">
        <v>89</v>
      </c>
      <c r="Q1275" s="357">
        <v>9062.4000000000015</v>
      </c>
      <c r="R1275" s="357">
        <v>7517.3600000000006</v>
      </c>
      <c r="S1275" s="357">
        <f t="shared" si="40"/>
        <v>1545.0400000000009</v>
      </c>
      <c r="T1275" s="359">
        <f t="shared" si="41"/>
        <v>0.17048905367231645</v>
      </c>
      <c r="U1275" s="357"/>
    </row>
    <row r="1276" spans="1:21" x14ac:dyDescent="0.25">
      <c r="A1276" s="357" t="s">
        <v>483</v>
      </c>
      <c r="B1276" s="357" t="s">
        <v>1829</v>
      </c>
      <c r="C1276" s="357" t="s">
        <v>1261</v>
      </c>
      <c r="D1276" s="357" t="s">
        <v>1765</v>
      </c>
      <c r="E1276" s="357" t="s">
        <v>1590</v>
      </c>
      <c r="F1276" s="357">
        <v>4521511</v>
      </c>
      <c r="G1276" s="357" t="s">
        <v>1120</v>
      </c>
      <c r="H1276" s="357">
        <v>452151101</v>
      </c>
      <c r="I1276" s="357" t="s">
        <v>3042</v>
      </c>
      <c r="J1276" s="357">
        <v>33288941</v>
      </c>
      <c r="K1276" s="357">
        <v>100</v>
      </c>
      <c r="L1276" s="357" t="s">
        <v>1077</v>
      </c>
      <c r="M1276" s="357" t="s">
        <v>1078</v>
      </c>
      <c r="N1276" s="357" t="s">
        <v>5025</v>
      </c>
      <c r="O1276" s="358">
        <v>1</v>
      </c>
      <c r="P1276" s="357">
        <v>74</v>
      </c>
      <c r="Q1276" s="357">
        <v>27353.599999999999</v>
      </c>
      <c r="R1276" s="357">
        <v>17390.399999999998</v>
      </c>
      <c r="S1276" s="357">
        <f t="shared" si="40"/>
        <v>9963.2000000000007</v>
      </c>
      <c r="T1276" s="359">
        <f t="shared" si="41"/>
        <v>0.36423724847917643</v>
      </c>
      <c r="U1276" s="357"/>
    </row>
    <row r="1277" spans="1:21" x14ac:dyDescent="0.25">
      <c r="A1277" s="357" t="s">
        <v>483</v>
      </c>
      <c r="B1277" s="357" t="s">
        <v>1829</v>
      </c>
      <c r="C1277" s="357" t="s">
        <v>1261</v>
      </c>
      <c r="D1277" s="357" t="s">
        <v>1765</v>
      </c>
      <c r="E1277" s="357" t="s">
        <v>1590</v>
      </c>
      <c r="F1277" s="357">
        <v>4521511</v>
      </c>
      <c r="G1277" s="357" t="s">
        <v>1892</v>
      </c>
      <c r="H1277" s="357">
        <v>452151102</v>
      </c>
      <c r="I1277" s="357" t="s">
        <v>3043</v>
      </c>
      <c r="J1277" s="357">
        <v>33290147</v>
      </c>
      <c r="K1277" s="357">
        <v>100</v>
      </c>
      <c r="L1277" s="357" t="s">
        <v>1077</v>
      </c>
      <c r="M1277" s="357" t="s">
        <v>1078</v>
      </c>
      <c r="N1277" s="357" t="s">
        <v>5025</v>
      </c>
      <c r="O1277" s="358">
        <v>1</v>
      </c>
      <c r="P1277" s="357">
        <v>107</v>
      </c>
      <c r="Q1277" s="357">
        <v>65180.800000000003</v>
      </c>
      <c r="R1277" s="357">
        <v>40671.550000000003</v>
      </c>
      <c r="S1277" s="357">
        <f t="shared" si="40"/>
        <v>24509.25</v>
      </c>
      <c r="T1277" s="359">
        <f t="shared" si="41"/>
        <v>0.37601947199175217</v>
      </c>
      <c r="U1277" s="357"/>
    </row>
    <row r="1278" spans="1:21" x14ac:dyDescent="0.25">
      <c r="A1278" s="357" t="s">
        <v>483</v>
      </c>
      <c r="B1278" s="357" t="s">
        <v>1829</v>
      </c>
      <c r="C1278" s="357" t="s">
        <v>1261</v>
      </c>
      <c r="D1278" s="357" t="s">
        <v>1764</v>
      </c>
      <c r="E1278" s="357" t="s">
        <v>1582</v>
      </c>
      <c r="F1278" s="357">
        <v>4521421</v>
      </c>
      <c r="G1278" s="357" t="s">
        <v>1582</v>
      </c>
      <c r="H1278" s="357">
        <v>452142103</v>
      </c>
      <c r="I1278" s="357" t="s">
        <v>3044</v>
      </c>
      <c r="J1278" s="357">
        <v>16853517</v>
      </c>
      <c r="K1278" s="357">
        <v>100</v>
      </c>
      <c r="L1278" s="357" t="s">
        <v>1077</v>
      </c>
      <c r="M1278" s="357" t="s">
        <v>1078</v>
      </c>
      <c r="N1278" s="357" t="s">
        <v>5025</v>
      </c>
      <c r="O1278" s="358">
        <v>1</v>
      </c>
      <c r="P1278" s="357">
        <v>168</v>
      </c>
      <c r="Q1278" s="357">
        <v>37499.599999999999</v>
      </c>
      <c r="R1278" s="357">
        <v>22495.8</v>
      </c>
      <c r="S1278" s="357">
        <f t="shared" si="40"/>
        <v>15003.8</v>
      </c>
      <c r="T1278" s="359">
        <f t="shared" si="41"/>
        <v>0.40010560112641202</v>
      </c>
      <c r="U1278" s="357"/>
    </row>
    <row r="1279" spans="1:21" x14ac:dyDescent="0.25">
      <c r="A1279" s="357" t="s">
        <v>483</v>
      </c>
      <c r="B1279" s="357" t="s">
        <v>1829</v>
      </c>
      <c r="C1279" s="357" t="s">
        <v>1261</v>
      </c>
      <c r="D1279" s="357" t="s">
        <v>1762</v>
      </c>
      <c r="E1279" s="357" t="s">
        <v>1732</v>
      </c>
      <c r="F1279" s="357">
        <v>4521215</v>
      </c>
      <c r="G1279" s="357" t="s">
        <v>1733</v>
      </c>
      <c r="H1279" s="357">
        <v>452121501</v>
      </c>
      <c r="I1279" s="357" t="s">
        <v>3045</v>
      </c>
      <c r="J1279" s="357">
        <v>21619084</v>
      </c>
      <c r="K1279" s="357">
        <v>100</v>
      </c>
      <c r="L1279" s="357" t="s">
        <v>1077</v>
      </c>
      <c r="M1279" s="357" t="s">
        <v>1078</v>
      </c>
      <c r="N1279" s="357" t="s">
        <v>5025</v>
      </c>
      <c r="O1279" s="358">
        <v>1</v>
      </c>
      <c r="P1279" s="357">
        <v>184</v>
      </c>
      <c r="Q1279" s="357">
        <v>22098.799999999999</v>
      </c>
      <c r="R1279" s="357">
        <v>16864.2</v>
      </c>
      <c r="S1279" s="357">
        <f t="shared" si="40"/>
        <v>5234.5999999999985</v>
      </c>
      <c r="T1279" s="359">
        <f t="shared" si="41"/>
        <v>0.2368725903668977</v>
      </c>
      <c r="U1279" s="357"/>
    </row>
    <row r="1280" spans="1:21" x14ac:dyDescent="0.25">
      <c r="A1280" s="357" t="s">
        <v>483</v>
      </c>
      <c r="B1280" s="357" t="s">
        <v>1829</v>
      </c>
      <c r="C1280" s="357" t="s">
        <v>1261</v>
      </c>
      <c r="D1280" s="357" t="s">
        <v>1765</v>
      </c>
      <c r="E1280" s="357" t="s">
        <v>1594</v>
      </c>
      <c r="F1280" s="357">
        <v>4521532</v>
      </c>
      <c r="G1280" s="357" t="s">
        <v>1595</v>
      </c>
      <c r="H1280" s="357">
        <v>452153203</v>
      </c>
      <c r="I1280" s="357" t="s">
        <v>3046</v>
      </c>
      <c r="J1280" s="357">
        <v>23754119</v>
      </c>
      <c r="K1280" s="357">
        <v>100</v>
      </c>
      <c r="L1280" s="357" t="s">
        <v>1077</v>
      </c>
      <c r="M1280" s="357" t="s">
        <v>1078</v>
      </c>
      <c r="N1280" s="357" t="s">
        <v>5025</v>
      </c>
      <c r="O1280" s="358">
        <v>1</v>
      </c>
      <c r="P1280" s="357">
        <v>67</v>
      </c>
      <c r="Q1280" s="357">
        <v>11545.199999999999</v>
      </c>
      <c r="R1280" s="357">
        <v>9845.4</v>
      </c>
      <c r="S1280" s="357">
        <f t="shared" si="40"/>
        <v>1699.7999999999993</v>
      </c>
      <c r="T1280" s="359">
        <f t="shared" si="41"/>
        <v>0.14723001766968086</v>
      </c>
      <c r="U1280" s="357"/>
    </row>
    <row r="1281" spans="1:21" x14ac:dyDescent="0.25">
      <c r="A1281" s="357" t="s">
        <v>483</v>
      </c>
      <c r="B1281" s="357" t="s">
        <v>1829</v>
      </c>
      <c r="C1281" s="357" t="s">
        <v>1261</v>
      </c>
      <c r="D1281" s="357" t="s">
        <v>1762</v>
      </c>
      <c r="E1281" s="357" t="s">
        <v>1558</v>
      </c>
      <c r="F1281" s="357">
        <v>4521221</v>
      </c>
      <c r="G1281" s="357" t="s">
        <v>1560</v>
      </c>
      <c r="H1281" s="357">
        <v>452122102</v>
      </c>
      <c r="I1281" s="357" t="s">
        <v>3047</v>
      </c>
      <c r="J1281" s="357">
        <v>23754629</v>
      </c>
      <c r="K1281" s="357">
        <v>100</v>
      </c>
      <c r="L1281" s="357" t="s">
        <v>1077</v>
      </c>
      <c r="M1281" s="357" t="s">
        <v>1078</v>
      </c>
      <c r="N1281" s="357" t="s">
        <v>5025</v>
      </c>
      <c r="O1281" s="358">
        <v>1</v>
      </c>
      <c r="P1281" s="357">
        <v>14</v>
      </c>
      <c r="Q1281" s="357">
        <v>1545.6000000000001</v>
      </c>
      <c r="R1281" s="357">
        <v>1234.2</v>
      </c>
      <c r="S1281" s="357">
        <f t="shared" si="40"/>
        <v>311.40000000000009</v>
      </c>
      <c r="T1281" s="359">
        <f t="shared" si="41"/>
        <v>0.20147515527950316</v>
      </c>
      <c r="U1281" s="357"/>
    </row>
    <row r="1282" spans="1:21" x14ac:dyDescent="0.25">
      <c r="A1282" s="357" t="s">
        <v>483</v>
      </c>
      <c r="B1282" s="357" t="s">
        <v>1829</v>
      </c>
      <c r="C1282" s="357" t="s">
        <v>1261</v>
      </c>
      <c r="D1282" s="357" t="s">
        <v>1765</v>
      </c>
      <c r="E1282" s="357" t="s">
        <v>1594</v>
      </c>
      <c r="F1282" s="357">
        <v>4521532</v>
      </c>
      <c r="G1282" s="357" t="s">
        <v>1081</v>
      </c>
      <c r="H1282" s="357">
        <v>452153201</v>
      </c>
      <c r="I1282" s="357" t="s">
        <v>3048</v>
      </c>
      <c r="J1282" s="357">
        <v>23754668</v>
      </c>
      <c r="K1282" s="357">
        <v>100</v>
      </c>
      <c r="L1282" s="357" t="s">
        <v>1077</v>
      </c>
      <c r="M1282" s="357" t="s">
        <v>1078</v>
      </c>
      <c r="N1282" s="357" t="s">
        <v>5025</v>
      </c>
      <c r="O1282" s="358">
        <v>1</v>
      </c>
      <c r="P1282" s="357">
        <v>43</v>
      </c>
      <c r="Q1282" s="357">
        <v>8287.2000000000007</v>
      </c>
      <c r="R1282" s="357">
        <v>6409.2</v>
      </c>
      <c r="S1282" s="357">
        <f t="shared" si="40"/>
        <v>1878.0000000000009</v>
      </c>
      <c r="T1282" s="359">
        <f t="shared" si="41"/>
        <v>0.22661453808282661</v>
      </c>
      <c r="U1282" s="357"/>
    </row>
    <row r="1283" spans="1:21" x14ac:dyDescent="0.25">
      <c r="A1283" s="357" t="s">
        <v>483</v>
      </c>
      <c r="B1283" s="357" t="s">
        <v>1829</v>
      </c>
      <c r="C1283" s="357" t="s">
        <v>1261</v>
      </c>
      <c r="D1283" s="357" t="s">
        <v>1762</v>
      </c>
      <c r="E1283" s="357" t="s">
        <v>1563</v>
      </c>
      <c r="F1283" s="357">
        <v>4521223</v>
      </c>
      <c r="G1283" s="357" t="s">
        <v>1222</v>
      </c>
      <c r="H1283" s="357">
        <v>452122303</v>
      </c>
      <c r="I1283" s="357" t="s">
        <v>3049</v>
      </c>
      <c r="J1283" s="357">
        <v>32761849</v>
      </c>
      <c r="K1283" s="357">
        <v>100</v>
      </c>
      <c r="L1283" s="357" t="s">
        <v>1077</v>
      </c>
      <c r="M1283" s="357" t="s">
        <v>1078</v>
      </c>
      <c r="N1283" s="357" t="s">
        <v>5025</v>
      </c>
      <c r="O1283" s="358">
        <v>1</v>
      </c>
      <c r="P1283" s="357">
        <v>52</v>
      </c>
      <c r="Q1283" s="357">
        <v>8780.7999999999993</v>
      </c>
      <c r="R1283" s="357">
        <v>6333.3</v>
      </c>
      <c r="S1283" s="357">
        <f t="shared" si="40"/>
        <v>2447.4999999999991</v>
      </c>
      <c r="T1283" s="359">
        <f t="shared" si="41"/>
        <v>0.2787331450437317</v>
      </c>
      <c r="U1283" s="357"/>
    </row>
    <row r="1284" spans="1:21" x14ac:dyDescent="0.25">
      <c r="A1284" s="357" t="s">
        <v>483</v>
      </c>
      <c r="B1284" s="357" t="s">
        <v>1829</v>
      </c>
      <c r="C1284" s="357" t="s">
        <v>1261</v>
      </c>
      <c r="D1284" s="357" t="s">
        <v>1762</v>
      </c>
      <c r="E1284" s="357" t="s">
        <v>1558</v>
      </c>
      <c r="F1284" s="357">
        <v>4521221</v>
      </c>
      <c r="G1284" s="357" t="s">
        <v>1560</v>
      </c>
      <c r="H1284" s="357">
        <v>452122102</v>
      </c>
      <c r="I1284" s="357" t="s">
        <v>3050</v>
      </c>
      <c r="J1284" s="357">
        <v>32761858</v>
      </c>
      <c r="K1284" s="357">
        <v>100</v>
      </c>
      <c r="L1284" s="357" t="s">
        <v>1077</v>
      </c>
      <c r="M1284" s="357" t="s">
        <v>1078</v>
      </c>
      <c r="N1284" s="357" t="s">
        <v>5025</v>
      </c>
      <c r="O1284" s="358">
        <v>1</v>
      </c>
      <c r="P1284" s="357">
        <v>66</v>
      </c>
      <c r="Q1284" s="357">
        <v>11776</v>
      </c>
      <c r="R1284" s="357">
        <v>8846.4</v>
      </c>
      <c r="S1284" s="357">
        <f t="shared" si="40"/>
        <v>2929.6000000000004</v>
      </c>
      <c r="T1284" s="359">
        <f t="shared" si="41"/>
        <v>0.24877717391304352</v>
      </c>
      <c r="U1284" s="357"/>
    </row>
    <row r="1285" spans="1:21" x14ac:dyDescent="0.25">
      <c r="A1285" s="357" t="s">
        <v>483</v>
      </c>
      <c r="B1285" s="357" t="s">
        <v>1829</v>
      </c>
      <c r="C1285" s="357" t="s">
        <v>1261</v>
      </c>
      <c r="D1285" s="357" t="s">
        <v>1765</v>
      </c>
      <c r="E1285" s="357" t="s">
        <v>1591</v>
      </c>
      <c r="F1285" s="357">
        <v>4521524</v>
      </c>
      <c r="G1285" s="357" t="s">
        <v>1593</v>
      </c>
      <c r="H1285" s="357">
        <v>452152403</v>
      </c>
      <c r="I1285" s="357" t="s">
        <v>3051</v>
      </c>
      <c r="J1285" s="357">
        <v>32761869</v>
      </c>
      <c r="K1285" s="357">
        <v>100</v>
      </c>
      <c r="L1285" s="357" t="s">
        <v>1077</v>
      </c>
      <c r="M1285" s="357" t="s">
        <v>1078</v>
      </c>
      <c r="N1285" s="357" t="s">
        <v>5025</v>
      </c>
      <c r="O1285" s="358">
        <v>1</v>
      </c>
      <c r="P1285" s="357">
        <v>67</v>
      </c>
      <c r="Q1285" s="357">
        <v>8252.7999999999993</v>
      </c>
      <c r="R1285" s="357">
        <v>6471</v>
      </c>
      <c r="S1285" s="357">
        <f t="shared" si="40"/>
        <v>1781.7999999999993</v>
      </c>
      <c r="T1285" s="359">
        <f t="shared" si="41"/>
        <v>0.21590248158200845</v>
      </c>
      <c r="U1285" s="357"/>
    </row>
    <row r="1286" spans="1:21" x14ac:dyDescent="0.25">
      <c r="A1286" s="357" t="s">
        <v>483</v>
      </c>
      <c r="B1286" s="357" t="s">
        <v>1829</v>
      </c>
      <c r="C1286" s="357" t="s">
        <v>1261</v>
      </c>
      <c r="D1286" s="357" t="s">
        <v>1765</v>
      </c>
      <c r="E1286" s="357" t="s">
        <v>1591</v>
      </c>
      <c r="F1286" s="357">
        <v>4521524</v>
      </c>
      <c r="G1286" s="357" t="s">
        <v>1593</v>
      </c>
      <c r="H1286" s="357">
        <v>452152403</v>
      </c>
      <c r="I1286" s="357" t="s">
        <v>3052</v>
      </c>
      <c r="J1286" s="357">
        <v>32761870</v>
      </c>
      <c r="K1286" s="357">
        <v>100</v>
      </c>
      <c r="L1286" s="357" t="s">
        <v>1077</v>
      </c>
      <c r="M1286" s="357" t="s">
        <v>1078</v>
      </c>
      <c r="N1286" s="357" t="s">
        <v>5025</v>
      </c>
      <c r="O1286" s="358">
        <v>1</v>
      </c>
      <c r="P1286" s="357">
        <v>88</v>
      </c>
      <c r="Q1286" s="357">
        <v>13993.6</v>
      </c>
      <c r="R1286" s="357">
        <v>9909.2999999999993</v>
      </c>
      <c r="S1286" s="357">
        <f t="shared" si="40"/>
        <v>4084.3000000000011</v>
      </c>
      <c r="T1286" s="359">
        <f t="shared" si="41"/>
        <v>0.29186914017836735</v>
      </c>
      <c r="U1286" s="357"/>
    </row>
    <row r="1287" spans="1:21" x14ac:dyDescent="0.25">
      <c r="A1287" s="357" t="s">
        <v>483</v>
      </c>
      <c r="B1287" s="357" t="s">
        <v>1829</v>
      </c>
      <c r="C1287" s="357" t="s">
        <v>1261</v>
      </c>
      <c r="D1287" s="357" t="s">
        <v>1762</v>
      </c>
      <c r="E1287" s="357" t="s">
        <v>1556</v>
      </c>
      <c r="F1287" s="357">
        <v>4521212</v>
      </c>
      <c r="G1287" s="357" t="s">
        <v>1557</v>
      </c>
      <c r="H1287" s="357">
        <v>452121203</v>
      </c>
      <c r="I1287" s="357" t="s">
        <v>3053</v>
      </c>
      <c r="J1287" s="357">
        <v>32761964</v>
      </c>
      <c r="K1287" s="357">
        <v>100</v>
      </c>
      <c r="L1287" s="357" t="s">
        <v>1077</v>
      </c>
      <c r="M1287" s="357" t="s">
        <v>1078</v>
      </c>
      <c r="N1287" s="357" t="s">
        <v>5025</v>
      </c>
      <c r="O1287" s="358">
        <v>1</v>
      </c>
      <c r="P1287" s="357">
        <v>57</v>
      </c>
      <c r="Q1287" s="357">
        <v>6035.2000000000007</v>
      </c>
      <c r="R1287" s="357">
        <v>3494.1</v>
      </c>
      <c r="S1287" s="357">
        <f t="shared" si="40"/>
        <v>2541.1000000000008</v>
      </c>
      <c r="T1287" s="359">
        <f t="shared" si="41"/>
        <v>0.42104652704135748</v>
      </c>
      <c r="U1287" s="357"/>
    </row>
    <row r="1288" spans="1:21" x14ac:dyDescent="0.25">
      <c r="A1288" s="357" t="s">
        <v>483</v>
      </c>
      <c r="B1288" s="357" t="s">
        <v>1829</v>
      </c>
      <c r="C1288" s="357" t="s">
        <v>1261</v>
      </c>
      <c r="D1288" s="357" t="s">
        <v>1761</v>
      </c>
      <c r="E1288" s="357" t="s">
        <v>1554</v>
      </c>
      <c r="F1288" s="357">
        <v>4521132</v>
      </c>
      <c r="G1288" s="357" t="s">
        <v>1878</v>
      </c>
      <c r="H1288" s="357">
        <v>452113202</v>
      </c>
      <c r="I1288" s="357" t="s">
        <v>3054</v>
      </c>
      <c r="J1288" s="357">
        <v>27015257</v>
      </c>
      <c r="K1288" s="357">
        <v>250</v>
      </c>
      <c r="L1288" s="357" t="s">
        <v>1077</v>
      </c>
      <c r="M1288" s="357" t="s">
        <v>1078</v>
      </c>
      <c r="N1288" s="357" t="s">
        <v>5025</v>
      </c>
      <c r="O1288" s="358">
        <v>1</v>
      </c>
      <c r="P1288" s="357">
        <v>58</v>
      </c>
      <c r="Q1288" s="357">
        <v>101784.79999999999</v>
      </c>
      <c r="R1288" s="357">
        <v>77091.09</v>
      </c>
      <c r="S1288" s="357">
        <f t="shared" si="40"/>
        <v>24693.709999999992</v>
      </c>
      <c r="T1288" s="359">
        <f t="shared" si="41"/>
        <v>0.24260704938261896</v>
      </c>
      <c r="U1288" s="357"/>
    </row>
    <row r="1289" spans="1:21" x14ac:dyDescent="0.25">
      <c r="A1289" s="357" t="s">
        <v>483</v>
      </c>
      <c r="B1289" s="357" t="s">
        <v>1829</v>
      </c>
      <c r="C1289" s="357" t="s">
        <v>1261</v>
      </c>
      <c r="D1289" s="357" t="s">
        <v>1761</v>
      </c>
      <c r="E1289" s="357" t="s">
        <v>1554</v>
      </c>
      <c r="F1289" s="357">
        <v>4521132</v>
      </c>
      <c r="G1289" s="357" t="s">
        <v>1878</v>
      </c>
      <c r="H1289" s="357">
        <v>452113202</v>
      </c>
      <c r="I1289" s="357" t="s">
        <v>3055</v>
      </c>
      <c r="J1289" s="357">
        <v>27015259</v>
      </c>
      <c r="K1289" s="357">
        <v>500</v>
      </c>
      <c r="L1289" s="357" t="s">
        <v>1077</v>
      </c>
      <c r="M1289" s="357" t="s">
        <v>1078</v>
      </c>
      <c r="N1289" s="357" t="s">
        <v>5025</v>
      </c>
      <c r="O1289" s="358">
        <v>1</v>
      </c>
      <c r="P1289" s="357">
        <v>162</v>
      </c>
      <c r="Q1289" s="357">
        <v>204291.20000000001</v>
      </c>
      <c r="R1289" s="357">
        <v>135820.78999999998</v>
      </c>
      <c r="S1289" s="357">
        <f t="shared" si="40"/>
        <v>68470.410000000033</v>
      </c>
      <c r="T1289" s="359">
        <f t="shared" si="41"/>
        <v>0.33516083903760918</v>
      </c>
      <c r="U1289" s="357"/>
    </row>
    <row r="1290" spans="1:21" x14ac:dyDescent="0.25">
      <c r="A1290" s="357" t="s">
        <v>483</v>
      </c>
      <c r="B1290" s="357" t="s">
        <v>1829</v>
      </c>
      <c r="C1290" s="357" t="s">
        <v>1261</v>
      </c>
      <c r="D1290" s="357" t="s">
        <v>1761</v>
      </c>
      <c r="E1290" s="357" t="s">
        <v>1554</v>
      </c>
      <c r="F1290" s="357">
        <v>4521132</v>
      </c>
      <c r="G1290" s="357" t="s">
        <v>1880</v>
      </c>
      <c r="H1290" s="357">
        <v>452113206</v>
      </c>
      <c r="I1290" s="357" t="s">
        <v>3056</v>
      </c>
      <c r="J1290" s="357">
        <v>27941709</v>
      </c>
      <c r="K1290" s="357">
        <v>100</v>
      </c>
      <c r="L1290" s="357" t="s">
        <v>1077</v>
      </c>
      <c r="M1290" s="357" t="s">
        <v>1078</v>
      </c>
      <c r="N1290" s="357" t="s">
        <v>5025</v>
      </c>
      <c r="O1290" s="358">
        <v>1</v>
      </c>
      <c r="P1290" s="357">
        <v>69</v>
      </c>
      <c r="Q1290" s="357">
        <v>85948.4</v>
      </c>
      <c r="R1290" s="357">
        <v>78612.28</v>
      </c>
      <c r="S1290" s="357">
        <f t="shared" si="40"/>
        <v>7336.1199999999953</v>
      </c>
      <c r="T1290" s="359">
        <f t="shared" si="41"/>
        <v>8.535493389056685E-2</v>
      </c>
      <c r="U1290" s="357"/>
    </row>
    <row r="1291" spans="1:21" x14ac:dyDescent="0.25">
      <c r="A1291" s="357" t="s">
        <v>483</v>
      </c>
      <c r="B1291" s="357" t="s">
        <v>1829</v>
      </c>
      <c r="C1291" s="357" t="s">
        <v>1261</v>
      </c>
      <c r="D1291" s="357" t="s">
        <v>1761</v>
      </c>
      <c r="E1291" s="357" t="s">
        <v>1550</v>
      </c>
      <c r="F1291" s="357">
        <v>4521111</v>
      </c>
      <c r="G1291" s="357" t="s">
        <v>1551</v>
      </c>
      <c r="H1291" s="357">
        <v>452111101</v>
      </c>
      <c r="I1291" s="357" t="s">
        <v>3057</v>
      </c>
      <c r="J1291" s="357">
        <v>27941727</v>
      </c>
      <c r="K1291" s="357">
        <v>250</v>
      </c>
      <c r="L1291" s="357" t="s">
        <v>1077</v>
      </c>
      <c r="M1291" s="357" t="s">
        <v>1078</v>
      </c>
      <c r="N1291" s="357" t="s">
        <v>5025</v>
      </c>
      <c r="O1291" s="358">
        <v>1</v>
      </c>
      <c r="P1291" s="357">
        <v>126</v>
      </c>
      <c r="Q1291" s="357">
        <v>206003.20000000001</v>
      </c>
      <c r="R1291" s="357">
        <v>176517.66</v>
      </c>
      <c r="S1291" s="357">
        <f t="shared" si="40"/>
        <v>29485.540000000008</v>
      </c>
      <c r="T1291" s="359">
        <f t="shared" si="41"/>
        <v>0.14313146591897605</v>
      </c>
      <c r="U1291" s="357"/>
    </row>
    <row r="1292" spans="1:21" x14ac:dyDescent="0.25">
      <c r="A1292" s="357" t="s">
        <v>483</v>
      </c>
      <c r="B1292" s="357" t="s">
        <v>1829</v>
      </c>
      <c r="C1292" s="357" t="s">
        <v>1261</v>
      </c>
      <c r="D1292" s="357" t="s">
        <v>1761</v>
      </c>
      <c r="E1292" s="357" t="s">
        <v>1550</v>
      </c>
      <c r="F1292" s="357">
        <v>4521111</v>
      </c>
      <c r="G1292" s="357" t="s">
        <v>1551</v>
      </c>
      <c r="H1292" s="357">
        <v>452111101</v>
      </c>
      <c r="I1292" s="357" t="s">
        <v>3058</v>
      </c>
      <c r="J1292" s="357">
        <v>27941785</v>
      </c>
      <c r="K1292" s="357">
        <v>100</v>
      </c>
      <c r="L1292" s="357" t="s">
        <v>1077</v>
      </c>
      <c r="M1292" s="357" t="s">
        <v>1078</v>
      </c>
      <c r="N1292" s="357" t="s">
        <v>5025</v>
      </c>
      <c r="O1292" s="358">
        <v>1</v>
      </c>
      <c r="P1292" s="357">
        <v>63</v>
      </c>
      <c r="Q1292" s="357">
        <v>73475.600000000006</v>
      </c>
      <c r="R1292" s="357">
        <v>67664.52</v>
      </c>
      <c r="S1292" s="357">
        <f t="shared" si="40"/>
        <v>5811.0800000000017</v>
      </c>
      <c r="T1292" s="359">
        <f t="shared" si="41"/>
        <v>7.9088568177735213E-2</v>
      </c>
      <c r="U1292" s="357"/>
    </row>
    <row r="1293" spans="1:21" x14ac:dyDescent="0.25">
      <c r="A1293" s="357" t="s">
        <v>483</v>
      </c>
      <c r="B1293" s="357" t="s">
        <v>1829</v>
      </c>
      <c r="C1293" s="357" t="s">
        <v>1261</v>
      </c>
      <c r="D1293" s="357" t="s">
        <v>1761</v>
      </c>
      <c r="E1293" s="357" t="s">
        <v>1550</v>
      </c>
      <c r="F1293" s="357">
        <v>4521111</v>
      </c>
      <c r="G1293" s="357" t="s">
        <v>1551</v>
      </c>
      <c r="H1293" s="357">
        <v>452111101</v>
      </c>
      <c r="I1293" s="357" t="s">
        <v>3059</v>
      </c>
      <c r="J1293" s="357">
        <v>27941799</v>
      </c>
      <c r="K1293" s="357">
        <v>250</v>
      </c>
      <c r="L1293" s="357" t="s">
        <v>1077</v>
      </c>
      <c r="M1293" s="357" t="s">
        <v>1078</v>
      </c>
      <c r="N1293" s="357" t="s">
        <v>5025</v>
      </c>
      <c r="O1293" s="358">
        <v>1</v>
      </c>
      <c r="P1293" s="357">
        <v>218</v>
      </c>
      <c r="Q1293" s="357">
        <v>276989.59999999998</v>
      </c>
      <c r="R1293" s="357">
        <v>190425.35</v>
      </c>
      <c r="S1293" s="357">
        <f t="shared" si="40"/>
        <v>86564.249999999971</v>
      </c>
      <c r="T1293" s="359">
        <f t="shared" si="41"/>
        <v>0.31251805121925147</v>
      </c>
      <c r="U1293" s="357"/>
    </row>
    <row r="1294" spans="1:21" x14ac:dyDescent="0.25">
      <c r="A1294" s="357" t="s">
        <v>483</v>
      </c>
      <c r="B1294" s="357" t="s">
        <v>1829</v>
      </c>
      <c r="C1294" s="357" t="s">
        <v>1261</v>
      </c>
      <c r="D1294" s="357" t="s">
        <v>1761</v>
      </c>
      <c r="E1294" s="357" t="s">
        <v>1550</v>
      </c>
      <c r="F1294" s="357">
        <v>4521111</v>
      </c>
      <c r="G1294" s="357" t="s">
        <v>1552</v>
      </c>
      <c r="H1294" s="357">
        <v>452111104</v>
      </c>
      <c r="I1294" s="357" t="s">
        <v>3060</v>
      </c>
      <c r="J1294" s="357">
        <v>27941807</v>
      </c>
      <c r="K1294" s="357">
        <v>100</v>
      </c>
      <c r="L1294" s="357" t="s">
        <v>1077</v>
      </c>
      <c r="M1294" s="357" t="s">
        <v>1078</v>
      </c>
      <c r="N1294" s="357" t="s">
        <v>5025</v>
      </c>
      <c r="O1294" s="358">
        <v>1</v>
      </c>
      <c r="P1294" s="357">
        <v>89</v>
      </c>
      <c r="Q1294" s="357">
        <v>112289.99999999999</v>
      </c>
      <c r="R1294" s="357">
        <v>94371.51999999999</v>
      </c>
      <c r="S1294" s="357">
        <f t="shared" si="40"/>
        <v>17918.479999999996</v>
      </c>
      <c r="T1294" s="359">
        <f t="shared" si="41"/>
        <v>0.15957324784041321</v>
      </c>
      <c r="U1294" s="357"/>
    </row>
    <row r="1295" spans="1:21" x14ac:dyDescent="0.25">
      <c r="A1295" s="357" t="s">
        <v>483</v>
      </c>
      <c r="B1295" s="357" t="s">
        <v>1829</v>
      </c>
      <c r="C1295" s="357" t="s">
        <v>1261</v>
      </c>
      <c r="D1295" s="357" t="s">
        <v>1761</v>
      </c>
      <c r="E1295" s="357" t="s">
        <v>1550</v>
      </c>
      <c r="F1295" s="357">
        <v>4521111</v>
      </c>
      <c r="G1295" s="357" t="s">
        <v>1551</v>
      </c>
      <c r="H1295" s="357">
        <v>452111101</v>
      </c>
      <c r="I1295" s="357" t="s">
        <v>3061</v>
      </c>
      <c r="J1295" s="357">
        <v>27941821</v>
      </c>
      <c r="K1295" s="357">
        <v>500</v>
      </c>
      <c r="L1295" s="357" t="s">
        <v>1077</v>
      </c>
      <c r="M1295" s="357" t="s">
        <v>1078</v>
      </c>
      <c r="N1295" s="357" t="s">
        <v>5025</v>
      </c>
      <c r="O1295" s="358">
        <v>1</v>
      </c>
      <c r="P1295" s="357">
        <v>163</v>
      </c>
      <c r="Q1295" s="357">
        <v>221411.20000000001</v>
      </c>
      <c r="R1295" s="357">
        <v>202259.99000000002</v>
      </c>
      <c r="S1295" s="357">
        <f t="shared" si="40"/>
        <v>19151.209999999992</v>
      </c>
      <c r="T1295" s="359">
        <f t="shared" si="41"/>
        <v>8.6496121244092394E-2</v>
      </c>
      <c r="U1295" s="357"/>
    </row>
    <row r="1296" spans="1:21" x14ac:dyDescent="0.25">
      <c r="A1296" s="357" t="s">
        <v>483</v>
      </c>
      <c r="B1296" s="357" t="s">
        <v>1829</v>
      </c>
      <c r="C1296" s="357" t="s">
        <v>1261</v>
      </c>
      <c r="D1296" s="357" t="s">
        <v>1761</v>
      </c>
      <c r="E1296" s="357" t="s">
        <v>1550</v>
      </c>
      <c r="F1296" s="357">
        <v>4521111</v>
      </c>
      <c r="G1296" s="357" t="s">
        <v>1551</v>
      </c>
      <c r="H1296" s="357">
        <v>452111101</v>
      </c>
      <c r="I1296" s="357" t="s">
        <v>3062</v>
      </c>
      <c r="J1296" s="357">
        <v>27941839</v>
      </c>
      <c r="K1296" s="357">
        <v>100</v>
      </c>
      <c r="L1296" s="357" t="s">
        <v>1077</v>
      </c>
      <c r="M1296" s="357" t="s">
        <v>1078</v>
      </c>
      <c r="N1296" s="357" t="s">
        <v>5025</v>
      </c>
      <c r="O1296" s="358">
        <v>1</v>
      </c>
      <c r="P1296" s="357">
        <v>59</v>
      </c>
      <c r="Q1296" s="357">
        <v>64004.800000000003</v>
      </c>
      <c r="R1296" s="357">
        <v>59729.07</v>
      </c>
      <c r="S1296" s="357">
        <f t="shared" si="40"/>
        <v>4275.7300000000032</v>
      </c>
      <c r="T1296" s="359">
        <f t="shared" si="41"/>
        <v>6.6803271004674702E-2</v>
      </c>
      <c r="U1296" s="357"/>
    </row>
    <row r="1297" spans="1:21" x14ac:dyDescent="0.25">
      <c r="A1297" s="357" t="s">
        <v>483</v>
      </c>
      <c r="B1297" s="357" t="s">
        <v>1829</v>
      </c>
      <c r="C1297" s="357" t="s">
        <v>1261</v>
      </c>
      <c r="D1297" s="357" t="s">
        <v>1761</v>
      </c>
      <c r="E1297" s="357" t="s">
        <v>1554</v>
      </c>
      <c r="F1297" s="357">
        <v>4521132</v>
      </c>
      <c r="G1297" s="357" t="s">
        <v>1880</v>
      </c>
      <c r="H1297" s="357">
        <v>452113206</v>
      </c>
      <c r="I1297" s="357" t="s">
        <v>3063</v>
      </c>
      <c r="J1297" s="357">
        <v>29056761</v>
      </c>
      <c r="K1297" s="357">
        <v>250</v>
      </c>
      <c r="L1297" s="357" t="s">
        <v>1077</v>
      </c>
      <c r="M1297" s="357" t="s">
        <v>1078</v>
      </c>
      <c r="N1297" s="357" t="s">
        <v>5025</v>
      </c>
      <c r="O1297" s="358">
        <v>1</v>
      </c>
      <c r="P1297" s="357">
        <v>13</v>
      </c>
      <c r="Q1297" s="357">
        <v>12086.4</v>
      </c>
      <c r="R1297" s="357">
        <v>9227.32</v>
      </c>
      <c r="S1297" s="357">
        <f t="shared" si="40"/>
        <v>2859.08</v>
      </c>
      <c r="T1297" s="359">
        <f t="shared" si="41"/>
        <v>0.23655348159915277</v>
      </c>
      <c r="U1297" s="357"/>
    </row>
    <row r="1298" spans="1:21" x14ac:dyDescent="0.25">
      <c r="A1298" s="357" t="s">
        <v>483</v>
      </c>
      <c r="B1298" s="357" t="s">
        <v>1829</v>
      </c>
      <c r="C1298" s="357" t="s">
        <v>1261</v>
      </c>
      <c r="D1298" s="357" t="s">
        <v>1763</v>
      </c>
      <c r="E1298" s="357" t="s">
        <v>1567</v>
      </c>
      <c r="F1298" s="357">
        <v>4521312</v>
      </c>
      <c r="G1298" s="357" t="s">
        <v>1022</v>
      </c>
      <c r="H1298" s="357">
        <v>452131205</v>
      </c>
      <c r="I1298" s="357" t="s">
        <v>3064</v>
      </c>
      <c r="J1298" s="357">
        <v>29536774</v>
      </c>
      <c r="K1298" s="357">
        <v>100</v>
      </c>
      <c r="L1298" s="357" t="s">
        <v>1077</v>
      </c>
      <c r="M1298" s="357" t="s">
        <v>1078</v>
      </c>
      <c r="N1298" s="357" t="s">
        <v>5025</v>
      </c>
      <c r="O1298" s="358">
        <v>1</v>
      </c>
      <c r="P1298" s="357">
        <v>87</v>
      </c>
      <c r="Q1298" s="357">
        <v>81943.200000000012</v>
      </c>
      <c r="R1298" s="357">
        <v>59052.869999999995</v>
      </c>
      <c r="S1298" s="357">
        <f t="shared" si="40"/>
        <v>22890.330000000016</v>
      </c>
      <c r="T1298" s="359">
        <f t="shared" si="41"/>
        <v>0.27934386257798099</v>
      </c>
      <c r="U1298" s="357"/>
    </row>
    <row r="1299" spans="1:21" x14ac:dyDescent="0.25">
      <c r="A1299" s="357" t="s">
        <v>483</v>
      </c>
      <c r="B1299" s="357" t="s">
        <v>1829</v>
      </c>
      <c r="C1299" s="357" t="s">
        <v>1261</v>
      </c>
      <c r="D1299" s="357" t="s">
        <v>1763</v>
      </c>
      <c r="E1299" s="357" t="s">
        <v>1567</v>
      </c>
      <c r="F1299" s="357">
        <v>4521312</v>
      </c>
      <c r="G1299" s="357" t="s">
        <v>1022</v>
      </c>
      <c r="H1299" s="357">
        <v>452131205</v>
      </c>
      <c r="I1299" s="357" t="s">
        <v>3065</v>
      </c>
      <c r="J1299" s="357">
        <v>29536786</v>
      </c>
      <c r="K1299" s="357">
        <v>100</v>
      </c>
      <c r="L1299" s="357" t="s">
        <v>1077</v>
      </c>
      <c r="M1299" s="357" t="s">
        <v>1078</v>
      </c>
      <c r="N1299" s="357" t="s">
        <v>5025</v>
      </c>
      <c r="O1299" s="358">
        <v>1</v>
      </c>
      <c r="P1299" s="357">
        <v>92</v>
      </c>
      <c r="Q1299" s="357">
        <v>88071.6</v>
      </c>
      <c r="R1299" s="357">
        <v>55382.630000000005</v>
      </c>
      <c r="S1299" s="357">
        <f t="shared" si="40"/>
        <v>32688.97</v>
      </c>
      <c r="T1299" s="359">
        <f t="shared" si="41"/>
        <v>0.37116357599952765</v>
      </c>
      <c r="U1299" s="357"/>
    </row>
    <row r="1300" spans="1:21" x14ac:dyDescent="0.25">
      <c r="A1300" s="357" t="s">
        <v>483</v>
      </c>
      <c r="B1300" s="357" t="s">
        <v>1829</v>
      </c>
      <c r="C1300" s="357" t="s">
        <v>1261</v>
      </c>
      <c r="D1300" s="357" t="s">
        <v>1761</v>
      </c>
      <c r="E1300" s="357" t="s">
        <v>1554</v>
      </c>
      <c r="F1300" s="357">
        <v>4521132</v>
      </c>
      <c r="G1300" s="357" t="s">
        <v>1880</v>
      </c>
      <c r="H1300" s="357">
        <v>452113206</v>
      </c>
      <c r="I1300" s="357" t="s">
        <v>3066</v>
      </c>
      <c r="J1300" s="357">
        <v>29536792</v>
      </c>
      <c r="K1300" s="357">
        <v>100</v>
      </c>
      <c r="L1300" s="357" t="s">
        <v>1077</v>
      </c>
      <c r="M1300" s="357" t="s">
        <v>1078</v>
      </c>
      <c r="N1300" s="357" t="s">
        <v>5025</v>
      </c>
      <c r="O1300" s="358">
        <v>1</v>
      </c>
      <c r="P1300" s="357">
        <v>7</v>
      </c>
      <c r="Q1300" s="357">
        <v>50638.8</v>
      </c>
      <c r="R1300" s="357">
        <v>44635.199999999997</v>
      </c>
      <c r="S1300" s="357">
        <f t="shared" si="40"/>
        <v>6003.6000000000058</v>
      </c>
      <c r="T1300" s="359">
        <f t="shared" si="41"/>
        <v>0.11855731178463956</v>
      </c>
      <c r="U1300" s="357"/>
    </row>
    <row r="1301" spans="1:21" x14ac:dyDescent="0.25">
      <c r="A1301" s="357" t="s">
        <v>483</v>
      </c>
      <c r="B1301" s="357" t="s">
        <v>1829</v>
      </c>
      <c r="C1301" s="357" t="s">
        <v>1261</v>
      </c>
      <c r="D1301" s="357" t="s">
        <v>1761</v>
      </c>
      <c r="E1301" s="357" t="s">
        <v>1553</v>
      </c>
      <c r="F1301" s="357">
        <v>4521123</v>
      </c>
      <c r="G1301" s="357" t="s">
        <v>1877</v>
      </c>
      <c r="H1301" s="357">
        <v>452112303</v>
      </c>
      <c r="I1301" s="357" t="s">
        <v>3067</v>
      </c>
      <c r="J1301" s="357">
        <v>29056499</v>
      </c>
      <c r="K1301" s="357">
        <v>100</v>
      </c>
      <c r="L1301" s="357" t="s">
        <v>1077</v>
      </c>
      <c r="M1301" s="357" t="s">
        <v>1078</v>
      </c>
      <c r="N1301" s="357" t="s">
        <v>5025</v>
      </c>
      <c r="O1301" s="358">
        <v>1</v>
      </c>
      <c r="P1301" s="357">
        <v>147</v>
      </c>
      <c r="Q1301" s="357">
        <v>106876</v>
      </c>
      <c r="R1301" s="357">
        <v>79579.86</v>
      </c>
      <c r="S1301" s="357">
        <f t="shared" si="40"/>
        <v>27296.14</v>
      </c>
      <c r="T1301" s="359">
        <f t="shared" si="41"/>
        <v>0.25540008982372092</v>
      </c>
      <c r="U1301" s="357"/>
    </row>
    <row r="1302" spans="1:21" x14ac:dyDescent="0.25">
      <c r="A1302" s="357" t="s">
        <v>483</v>
      </c>
      <c r="B1302" s="357" t="s">
        <v>1829</v>
      </c>
      <c r="C1302" s="357" t="s">
        <v>1261</v>
      </c>
      <c r="D1302" s="357" t="s">
        <v>1761</v>
      </c>
      <c r="E1302" s="357" t="s">
        <v>1553</v>
      </c>
      <c r="F1302" s="357">
        <v>4521123</v>
      </c>
      <c r="G1302" s="357" t="s">
        <v>1876</v>
      </c>
      <c r="H1302" s="357">
        <v>452112301</v>
      </c>
      <c r="I1302" s="357" t="s">
        <v>3068</v>
      </c>
      <c r="J1302" s="357">
        <v>29536870</v>
      </c>
      <c r="K1302" s="357">
        <v>100</v>
      </c>
      <c r="L1302" s="357" t="s">
        <v>1077</v>
      </c>
      <c r="M1302" s="357" t="s">
        <v>1078</v>
      </c>
      <c r="N1302" s="357" t="s">
        <v>5025</v>
      </c>
      <c r="O1302" s="358">
        <v>1</v>
      </c>
      <c r="P1302" s="357">
        <v>90</v>
      </c>
      <c r="Q1302" s="357">
        <v>63296.400000000009</v>
      </c>
      <c r="R1302" s="357">
        <v>59706.51</v>
      </c>
      <c r="S1302" s="357">
        <f t="shared" si="40"/>
        <v>3589.8900000000067</v>
      </c>
      <c r="T1302" s="359">
        <f t="shared" si="41"/>
        <v>5.6715547803666659E-2</v>
      </c>
      <c r="U1302" s="357"/>
    </row>
    <row r="1303" spans="1:21" x14ac:dyDescent="0.25">
      <c r="A1303" s="357" t="s">
        <v>483</v>
      </c>
      <c r="B1303" s="357" t="s">
        <v>1829</v>
      </c>
      <c r="C1303" s="357" t="s">
        <v>1261</v>
      </c>
      <c r="D1303" s="357" t="s">
        <v>1761</v>
      </c>
      <c r="E1303" s="357" t="s">
        <v>1553</v>
      </c>
      <c r="F1303" s="357">
        <v>4521123</v>
      </c>
      <c r="G1303" s="357" t="s">
        <v>1876</v>
      </c>
      <c r="H1303" s="357">
        <v>452112301</v>
      </c>
      <c r="I1303" s="357" t="s">
        <v>3069</v>
      </c>
      <c r="J1303" s="357">
        <v>29536900</v>
      </c>
      <c r="K1303" s="357">
        <v>100</v>
      </c>
      <c r="L1303" s="357" t="s">
        <v>1077</v>
      </c>
      <c r="M1303" s="357" t="s">
        <v>1078</v>
      </c>
      <c r="N1303" s="357" t="s">
        <v>5025</v>
      </c>
      <c r="O1303" s="358">
        <v>1</v>
      </c>
      <c r="P1303" s="357">
        <v>69</v>
      </c>
      <c r="Q1303" s="357">
        <v>58197.599999999991</v>
      </c>
      <c r="R1303" s="357">
        <v>40830.57</v>
      </c>
      <c r="S1303" s="357">
        <f t="shared" si="40"/>
        <v>17367.029999999992</v>
      </c>
      <c r="T1303" s="359">
        <f t="shared" si="41"/>
        <v>0.29841488308796227</v>
      </c>
      <c r="U1303" s="357"/>
    </row>
    <row r="1304" spans="1:21" x14ac:dyDescent="0.25">
      <c r="A1304" s="357" t="s">
        <v>483</v>
      </c>
      <c r="B1304" s="357" t="s">
        <v>1829</v>
      </c>
      <c r="C1304" s="357" t="s">
        <v>1261</v>
      </c>
      <c r="D1304" s="357" t="s">
        <v>1761</v>
      </c>
      <c r="E1304" s="357" t="s">
        <v>1553</v>
      </c>
      <c r="F1304" s="357">
        <v>4521123</v>
      </c>
      <c r="G1304" s="357" t="s">
        <v>1876</v>
      </c>
      <c r="H1304" s="357">
        <v>452112301</v>
      </c>
      <c r="I1304" s="357" t="s">
        <v>3070</v>
      </c>
      <c r="J1304" s="357">
        <v>29536922</v>
      </c>
      <c r="K1304" s="357">
        <v>250</v>
      </c>
      <c r="L1304" s="357" t="s">
        <v>1077</v>
      </c>
      <c r="M1304" s="357" t="s">
        <v>1078</v>
      </c>
      <c r="N1304" s="357" t="s">
        <v>5025</v>
      </c>
      <c r="O1304" s="358">
        <v>1</v>
      </c>
      <c r="P1304" s="357">
        <v>225</v>
      </c>
      <c r="Q1304" s="357">
        <v>190114.4</v>
      </c>
      <c r="R1304" s="357">
        <v>178431.62</v>
      </c>
      <c r="S1304" s="357">
        <f t="shared" si="40"/>
        <v>11682.779999999999</v>
      </c>
      <c r="T1304" s="359">
        <f t="shared" si="41"/>
        <v>6.1451315628905538E-2</v>
      </c>
      <c r="U1304" s="357"/>
    </row>
    <row r="1305" spans="1:21" x14ac:dyDescent="0.25">
      <c r="A1305" s="357" t="s">
        <v>483</v>
      </c>
      <c r="B1305" s="357" t="s">
        <v>1829</v>
      </c>
      <c r="C1305" s="357" t="s">
        <v>1261</v>
      </c>
      <c r="D1305" s="357" t="s">
        <v>1761</v>
      </c>
      <c r="E1305" s="357" t="s">
        <v>1553</v>
      </c>
      <c r="F1305" s="357">
        <v>4521123</v>
      </c>
      <c r="G1305" s="357" t="s">
        <v>1322</v>
      </c>
      <c r="H1305" s="357">
        <v>452112302</v>
      </c>
      <c r="I1305" s="357" t="s">
        <v>3071</v>
      </c>
      <c r="J1305" s="357">
        <v>33289697</v>
      </c>
      <c r="K1305" s="357">
        <v>100</v>
      </c>
      <c r="L1305" s="357" t="s">
        <v>1077</v>
      </c>
      <c r="M1305" s="357" t="s">
        <v>1078</v>
      </c>
      <c r="N1305" s="357" t="s">
        <v>5025</v>
      </c>
      <c r="O1305" s="358">
        <v>1</v>
      </c>
      <c r="P1305" s="357">
        <v>45</v>
      </c>
      <c r="Q1305" s="357">
        <v>41494</v>
      </c>
      <c r="R1305" s="357">
        <v>32027.01</v>
      </c>
      <c r="S1305" s="357">
        <f t="shared" si="40"/>
        <v>9466.9900000000016</v>
      </c>
      <c r="T1305" s="359">
        <f t="shared" si="41"/>
        <v>0.2281532269725744</v>
      </c>
      <c r="U1305" s="357"/>
    </row>
    <row r="1306" spans="1:21" x14ac:dyDescent="0.25">
      <c r="A1306" s="357" t="s">
        <v>483</v>
      </c>
      <c r="B1306" s="357" t="s">
        <v>1829</v>
      </c>
      <c r="C1306" s="357" t="s">
        <v>1261</v>
      </c>
      <c r="D1306" s="357" t="s">
        <v>1761</v>
      </c>
      <c r="E1306" s="357" t="s">
        <v>1553</v>
      </c>
      <c r="F1306" s="357">
        <v>4521123</v>
      </c>
      <c r="G1306" s="357" t="s">
        <v>1322</v>
      </c>
      <c r="H1306" s="357">
        <v>452112302</v>
      </c>
      <c r="I1306" s="357" t="s">
        <v>3072</v>
      </c>
      <c r="J1306" s="357">
        <v>33289749</v>
      </c>
      <c r="K1306" s="357">
        <v>100</v>
      </c>
      <c r="L1306" s="357" t="s">
        <v>1077</v>
      </c>
      <c r="M1306" s="357" t="s">
        <v>1078</v>
      </c>
      <c r="N1306" s="357" t="s">
        <v>5025</v>
      </c>
      <c r="O1306" s="358">
        <v>1</v>
      </c>
      <c r="P1306" s="357">
        <v>69</v>
      </c>
      <c r="Q1306" s="357">
        <v>84840</v>
      </c>
      <c r="R1306" s="357">
        <v>57284</v>
      </c>
      <c r="S1306" s="357">
        <f t="shared" ref="S1306:S1368" si="42">Q1306-R1306</f>
        <v>27556</v>
      </c>
      <c r="T1306" s="359">
        <f t="shared" ref="T1306:T1368" si="43">S1306/Q1306</f>
        <v>0.32479962281942482</v>
      </c>
      <c r="U1306" s="357"/>
    </row>
    <row r="1307" spans="1:21" x14ac:dyDescent="0.25">
      <c r="A1307" s="357" t="s">
        <v>483</v>
      </c>
      <c r="B1307" s="357" t="s">
        <v>1829</v>
      </c>
      <c r="C1307" s="357" t="s">
        <v>1261</v>
      </c>
      <c r="D1307" s="357" t="s">
        <v>1761</v>
      </c>
      <c r="E1307" s="357" t="s">
        <v>1553</v>
      </c>
      <c r="F1307" s="357">
        <v>4521123</v>
      </c>
      <c r="G1307" s="357" t="s">
        <v>1322</v>
      </c>
      <c r="H1307" s="357">
        <v>452112302</v>
      </c>
      <c r="I1307" s="357" t="s">
        <v>3073</v>
      </c>
      <c r="J1307" s="357">
        <v>33289759</v>
      </c>
      <c r="K1307" s="357">
        <v>250</v>
      </c>
      <c r="L1307" s="357" t="s">
        <v>1077</v>
      </c>
      <c r="M1307" s="357" t="s">
        <v>1078</v>
      </c>
      <c r="N1307" s="357" t="s">
        <v>5025</v>
      </c>
      <c r="O1307" s="358">
        <v>1</v>
      </c>
      <c r="P1307" s="357">
        <v>180</v>
      </c>
      <c r="Q1307" s="357">
        <v>252700</v>
      </c>
      <c r="R1307" s="357">
        <v>165430.81</v>
      </c>
      <c r="S1307" s="357">
        <f t="shared" si="42"/>
        <v>87269.19</v>
      </c>
      <c r="T1307" s="359">
        <f t="shared" si="43"/>
        <v>0.34534701226751091</v>
      </c>
      <c r="U1307" s="357"/>
    </row>
    <row r="1308" spans="1:21" x14ac:dyDescent="0.25">
      <c r="A1308" s="357" t="s">
        <v>483</v>
      </c>
      <c r="B1308" s="357" t="s">
        <v>1829</v>
      </c>
      <c r="C1308" s="357" t="s">
        <v>1261</v>
      </c>
      <c r="D1308" s="357" t="s">
        <v>1761</v>
      </c>
      <c r="E1308" s="357" t="s">
        <v>1550</v>
      </c>
      <c r="F1308" s="357">
        <v>4521111</v>
      </c>
      <c r="G1308" s="357" t="s">
        <v>827</v>
      </c>
      <c r="H1308" s="357">
        <v>452111103</v>
      </c>
      <c r="I1308" s="357" t="s">
        <v>3074</v>
      </c>
      <c r="J1308" s="357">
        <v>33289767</v>
      </c>
      <c r="K1308" s="357">
        <v>500</v>
      </c>
      <c r="L1308" s="357" t="s">
        <v>1077</v>
      </c>
      <c r="M1308" s="357" t="s">
        <v>1078</v>
      </c>
      <c r="N1308" s="357" t="s">
        <v>5025</v>
      </c>
      <c r="O1308" s="358">
        <v>1</v>
      </c>
      <c r="P1308" s="357">
        <v>394</v>
      </c>
      <c r="Q1308" s="357">
        <v>401124.8</v>
      </c>
      <c r="R1308" s="357">
        <v>292650.89</v>
      </c>
      <c r="S1308" s="357">
        <f t="shared" si="42"/>
        <v>108473.90999999997</v>
      </c>
      <c r="T1308" s="359">
        <f t="shared" si="43"/>
        <v>0.27042434175099617</v>
      </c>
      <c r="U1308" s="357"/>
    </row>
    <row r="1309" spans="1:21" x14ac:dyDescent="0.25">
      <c r="A1309" s="357" t="s">
        <v>483</v>
      </c>
      <c r="B1309" s="357" t="s">
        <v>1829</v>
      </c>
      <c r="C1309" s="357" t="s">
        <v>1261</v>
      </c>
      <c r="D1309" s="357" t="s">
        <v>1761</v>
      </c>
      <c r="E1309" s="357" t="s">
        <v>1553</v>
      </c>
      <c r="F1309" s="357">
        <v>4521123</v>
      </c>
      <c r="G1309" s="357" t="s">
        <v>1322</v>
      </c>
      <c r="H1309" s="357">
        <v>452112302</v>
      </c>
      <c r="I1309" s="357" t="s">
        <v>3075</v>
      </c>
      <c r="J1309" s="357">
        <v>33289773</v>
      </c>
      <c r="K1309" s="357">
        <v>100</v>
      </c>
      <c r="L1309" s="357" t="s">
        <v>1077</v>
      </c>
      <c r="M1309" s="357" t="s">
        <v>1078</v>
      </c>
      <c r="N1309" s="357" t="s">
        <v>5025</v>
      </c>
      <c r="O1309" s="358">
        <v>1</v>
      </c>
      <c r="P1309" s="357">
        <v>40</v>
      </c>
      <c r="Q1309" s="357">
        <v>35585.600000000006</v>
      </c>
      <c r="R1309" s="357">
        <v>26798.010000000002</v>
      </c>
      <c r="S1309" s="357">
        <f t="shared" si="42"/>
        <v>8787.5900000000038</v>
      </c>
      <c r="T1309" s="359">
        <f t="shared" si="43"/>
        <v>0.24694230250438387</v>
      </c>
      <c r="U1309" s="357"/>
    </row>
    <row r="1310" spans="1:21" x14ac:dyDescent="0.25">
      <c r="A1310" s="357" t="s">
        <v>483</v>
      </c>
      <c r="B1310" s="357" t="s">
        <v>1829</v>
      </c>
      <c r="C1310" s="357" t="s">
        <v>1261</v>
      </c>
      <c r="D1310" s="357" t="s">
        <v>1761</v>
      </c>
      <c r="E1310" s="357" t="s">
        <v>1553</v>
      </c>
      <c r="F1310" s="357">
        <v>4521123</v>
      </c>
      <c r="G1310" s="357" t="s">
        <v>1322</v>
      </c>
      <c r="H1310" s="357">
        <v>452112302</v>
      </c>
      <c r="I1310" s="357" t="s">
        <v>3076</v>
      </c>
      <c r="J1310" s="357">
        <v>33289775</v>
      </c>
      <c r="K1310" s="357">
        <v>100</v>
      </c>
      <c r="L1310" s="357" t="s">
        <v>1077</v>
      </c>
      <c r="M1310" s="357" t="s">
        <v>1078</v>
      </c>
      <c r="N1310" s="357" t="s">
        <v>5025</v>
      </c>
      <c r="O1310" s="358">
        <v>1</v>
      </c>
      <c r="P1310" s="357">
        <v>83</v>
      </c>
      <c r="Q1310" s="357">
        <v>48316</v>
      </c>
      <c r="R1310" s="357">
        <v>36550.43</v>
      </c>
      <c r="S1310" s="357">
        <f t="shared" si="42"/>
        <v>11765.57</v>
      </c>
      <c r="T1310" s="359">
        <f t="shared" si="43"/>
        <v>0.24351291497640531</v>
      </c>
      <c r="U1310" s="357"/>
    </row>
    <row r="1311" spans="1:21" x14ac:dyDescent="0.25">
      <c r="A1311" s="357" t="s">
        <v>483</v>
      </c>
      <c r="B1311" s="357" t="s">
        <v>1829</v>
      </c>
      <c r="C1311" s="357" t="s">
        <v>1261</v>
      </c>
      <c r="D1311" s="357" t="s">
        <v>1761</v>
      </c>
      <c r="E1311" s="357" t="s">
        <v>1554</v>
      </c>
      <c r="F1311" s="357">
        <v>4521132</v>
      </c>
      <c r="G1311" s="357" t="s">
        <v>824</v>
      </c>
      <c r="H1311" s="357">
        <v>452113203</v>
      </c>
      <c r="I1311" s="357" t="s">
        <v>3077</v>
      </c>
      <c r="J1311" s="357">
        <v>31415010</v>
      </c>
      <c r="K1311" s="357">
        <v>100</v>
      </c>
      <c r="L1311" s="357" t="s">
        <v>1077</v>
      </c>
      <c r="M1311" s="357" t="s">
        <v>1078</v>
      </c>
      <c r="N1311" s="357" t="s">
        <v>5025</v>
      </c>
      <c r="O1311" s="358">
        <v>1</v>
      </c>
      <c r="P1311" s="357">
        <v>104</v>
      </c>
      <c r="Q1311" s="357">
        <v>17191.2</v>
      </c>
      <c r="R1311" s="357">
        <v>15544.48</v>
      </c>
      <c r="S1311" s="357">
        <f t="shared" si="42"/>
        <v>1646.7200000000012</v>
      </c>
      <c r="T1311" s="359">
        <f t="shared" si="43"/>
        <v>9.5788542975475885E-2</v>
      </c>
      <c r="U1311" s="357"/>
    </row>
    <row r="1312" spans="1:21" x14ac:dyDescent="0.25">
      <c r="A1312" s="357" t="s">
        <v>483</v>
      </c>
      <c r="B1312" s="357" t="s">
        <v>1829</v>
      </c>
      <c r="C1312" s="357" t="s">
        <v>1261</v>
      </c>
      <c r="D1312" s="357" t="s">
        <v>1762</v>
      </c>
      <c r="E1312" s="357" t="s">
        <v>1556</v>
      </c>
      <c r="F1312" s="357">
        <v>4521212</v>
      </c>
      <c r="G1312" s="357" t="s">
        <v>1557</v>
      </c>
      <c r="H1312" s="357">
        <v>452121203</v>
      </c>
      <c r="I1312" s="357" t="s">
        <v>3078</v>
      </c>
      <c r="J1312" s="357">
        <v>31415774</v>
      </c>
      <c r="K1312" s="357">
        <v>100</v>
      </c>
      <c r="L1312" s="357" t="s">
        <v>1077</v>
      </c>
      <c r="M1312" s="357" t="s">
        <v>1078</v>
      </c>
      <c r="N1312" s="357" t="s">
        <v>5025</v>
      </c>
      <c r="O1312" s="358">
        <v>1</v>
      </c>
      <c r="P1312" s="357">
        <v>51</v>
      </c>
      <c r="Q1312" s="357">
        <v>22736.400000000001</v>
      </c>
      <c r="R1312" s="357">
        <v>20393.509999999998</v>
      </c>
      <c r="S1312" s="357">
        <f t="shared" si="42"/>
        <v>2342.8900000000031</v>
      </c>
      <c r="T1312" s="359">
        <f t="shared" si="43"/>
        <v>0.1030457768160308</v>
      </c>
      <c r="U1312" s="357"/>
    </row>
    <row r="1313" spans="1:21" x14ac:dyDescent="0.25">
      <c r="A1313" s="357" t="s">
        <v>483</v>
      </c>
      <c r="B1313" s="357" t="s">
        <v>1829</v>
      </c>
      <c r="C1313" s="357" t="s">
        <v>1261</v>
      </c>
      <c r="D1313" s="357" t="s">
        <v>1762</v>
      </c>
      <c r="E1313" s="357" t="s">
        <v>1556</v>
      </c>
      <c r="F1313" s="357">
        <v>4521212</v>
      </c>
      <c r="G1313" s="357" t="s">
        <v>1557</v>
      </c>
      <c r="H1313" s="357">
        <v>452121203</v>
      </c>
      <c r="I1313" s="357" t="s">
        <v>3079</v>
      </c>
      <c r="J1313" s="357">
        <v>31415778</v>
      </c>
      <c r="K1313" s="357">
        <v>100</v>
      </c>
      <c r="L1313" s="357" t="s">
        <v>1077</v>
      </c>
      <c r="M1313" s="357" t="s">
        <v>1078</v>
      </c>
      <c r="N1313" s="357" t="s">
        <v>5025</v>
      </c>
      <c r="O1313" s="358">
        <v>1</v>
      </c>
      <c r="P1313" s="357">
        <v>65</v>
      </c>
      <c r="Q1313" s="357">
        <v>29370</v>
      </c>
      <c r="R1313" s="357">
        <v>18178.68</v>
      </c>
      <c r="S1313" s="357">
        <f t="shared" si="42"/>
        <v>11191.32</v>
      </c>
      <c r="T1313" s="359">
        <f t="shared" si="43"/>
        <v>0.38104596527068435</v>
      </c>
      <c r="U1313" s="357"/>
    </row>
    <row r="1314" spans="1:21" x14ac:dyDescent="0.25">
      <c r="A1314" s="357" t="s">
        <v>483</v>
      </c>
      <c r="B1314" s="357" t="s">
        <v>1829</v>
      </c>
      <c r="C1314" s="357" t="s">
        <v>1261</v>
      </c>
      <c r="D1314" s="357" t="s">
        <v>1762</v>
      </c>
      <c r="E1314" s="357" t="s">
        <v>1556</v>
      </c>
      <c r="F1314" s="357">
        <v>4521212</v>
      </c>
      <c r="G1314" s="357" t="s">
        <v>1557</v>
      </c>
      <c r="H1314" s="357">
        <v>452121203</v>
      </c>
      <c r="I1314" s="357" t="s">
        <v>1557</v>
      </c>
      <c r="J1314" s="357">
        <v>31415954</v>
      </c>
      <c r="K1314" s="357">
        <v>100</v>
      </c>
      <c r="L1314" s="357" t="s">
        <v>1077</v>
      </c>
      <c r="M1314" s="357" t="s">
        <v>1078</v>
      </c>
      <c r="N1314" s="357" t="s">
        <v>5025</v>
      </c>
      <c r="O1314" s="358">
        <v>1</v>
      </c>
      <c r="P1314" s="357">
        <v>93</v>
      </c>
      <c r="Q1314" s="357">
        <v>26702</v>
      </c>
      <c r="R1314" s="357">
        <v>18292.98</v>
      </c>
      <c r="S1314" s="357">
        <f t="shared" si="42"/>
        <v>8409.02</v>
      </c>
      <c r="T1314" s="359">
        <f t="shared" si="43"/>
        <v>0.31492097970189503</v>
      </c>
      <c r="U1314" s="357"/>
    </row>
    <row r="1315" spans="1:21" x14ac:dyDescent="0.25">
      <c r="A1315" s="357" t="s">
        <v>483</v>
      </c>
      <c r="B1315" s="357" t="s">
        <v>1829</v>
      </c>
      <c r="C1315" s="357" t="s">
        <v>1261</v>
      </c>
      <c r="D1315" s="357" t="s">
        <v>1762</v>
      </c>
      <c r="E1315" s="357" t="s">
        <v>1556</v>
      </c>
      <c r="F1315" s="357">
        <v>4521212</v>
      </c>
      <c r="G1315" s="357" t="s">
        <v>1323</v>
      </c>
      <c r="H1315" s="357">
        <v>452121202</v>
      </c>
      <c r="I1315" s="357" t="s">
        <v>3080</v>
      </c>
      <c r="J1315" s="357">
        <v>31415956</v>
      </c>
      <c r="K1315" s="357">
        <v>63</v>
      </c>
      <c r="L1315" s="357" t="s">
        <v>1077</v>
      </c>
      <c r="M1315" s="357" t="s">
        <v>1078</v>
      </c>
      <c r="N1315" s="357" t="s">
        <v>5025</v>
      </c>
      <c r="O1315" s="358">
        <v>1</v>
      </c>
      <c r="P1315" s="357">
        <v>55</v>
      </c>
      <c r="Q1315" s="357">
        <v>47508.800000000003</v>
      </c>
      <c r="R1315" s="357">
        <v>34209.82</v>
      </c>
      <c r="S1315" s="357">
        <f t="shared" si="42"/>
        <v>13298.980000000003</v>
      </c>
      <c r="T1315" s="359">
        <f t="shared" si="43"/>
        <v>0.27992666621762707</v>
      </c>
      <c r="U1315" s="357"/>
    </row>
    <row r="1316" spans="1:21" x14ac:dyDescent="0.25">
      <c r="A1316" s="357" t="s">
        <v>483</v>
      </c>
      <c r="B1316" s="357" t="s">
        <v>1829</v>
      </c>
      <c r="C1316" s="357" t="s">
        <v>1261</v>
      </c>
      <c r="D1316" s="357" t="s">
        <v>1762</v>
      </c>
      <c r="E1316" s="357" t="s">
        <v>1556</v>
      </c>
      <c r="F1316" s="357">
        <v>4521212</v>
      </c>
      <c r="G1316" s="357" t="s">
        <v>1323</v>
      </c>
      <c r="H1316" s="357">
        <v>452121202</v>
      </c>
      <c r="I1316" s="357" t="s">
        <v>3081</v>
      </c>
      <c r="J1316" s="357">
        <v>31415964</v>
      </c>
      <c r="K1316" s="357">
        <v>250</v>
      </c>
      <c r="L1316" s="357" t="s">
        <v>1077</v>
      </c>
      <c r="M1316" s="357" t="s">
        <v>1078</v>
      </c>
      <c r="N1316" s="357" t="s">
        <v>5025</v>
      </c>
      <c r="O1316" s="358">
        <v>1</v>
      </c>
      <c r="P1316" s="357">
        <v>130</v>
      </c>
      <c r="Q1316" s="357">
        <v>113783.2</v>
      </c>
      <c r="R1316" s="357">
        <v>97693.77</v>
      </c>
      <c r="S1316" s="357">
        <f t="shared" si="42"/>
        <v>16089.429999999993</v>
      </c>
      <c r="T1316" s="359">
        <f t="shared" si="43"/>
        <v>0.14140426706227274</v>
      </c>
      <c r="U1316" s="357"/>
    </row>
    <row r="1317" spans="1:21" x14ac:dyDescent="0.25">
      <c r="A1317" s="357" t="s">
        <v>483</v>
      </c>
      <c r="B1317" s="357" t="s">
        <v>1829</v>
      </c>
      <c r="C1317" s="357" t="s">
        <v>1261</v>
      </c>
      <c r="D1317" s="357" t="s">
        <v>1762</v>
      </c>
      <c r="E1317" s="357" t="s">
        <v>1556</v>
      </c>
      <c r="F1317" s="357">
        <v>4521212</v>
      </c>
      <c r="G1317" s="357" t="s">
        <v>1323</v>
      </c>
      <c r="H1317" s="357">
        <v>452121202</v>
      </c>
      <c r="I1317" s="357" t="s">
        <v>3082</v>
      </c>
      <c r="J1317" s="357">
        <v>31415978</v>
      </c>
      <c r="K1317" s="357">
        <v>100</v>
      </c>
      <c r="L1317" s="357" t="s">
        <v>1077</v>
      </c>
      <c r="M1317" s="357" t="s">
        <v>1078</v>
      </c>
      <c r="N1317" s="357" t="s">
        <v>5025</v>
      </c>
      <c r="O1317" s="358">
        <v>1</v>
      </c>
      <c r="P1317" s="357">
        <v>112</v>
      </c>
      <c r="Q1317" s="357">
        <v>116884.79999999999</v>
      </c>
      <c r="R1317" s="357">
        <v>72685.150000000009</v>
      </c>
      <c r="S1317" s="357">
        <f t="shared" si="42"/>
        <v>44199.64999999998</v>
      </c>
      <c r="T1317" s="359">
        <f t="shared" si="43"/>
        <v>0.37814711579264354</v>
      </c>
      <c r="U1317" s="357"/>
    </row>
    <row r="1318" spans="1:21" x14ac:dyDescent="0.25">
      <c r="A1318" s="357" t="s">
        <v>483</v>
      </c>
      <c r="B1318" s="357" t="s">
        <v>1829</v>
      </c>
      <c r="C1318" s="357" t="s">
        <v>1261</v>
      </c>
      <c r="D1318" s="357" t="s">
        <v>1762</v>
      </c>
      <c r="E1318" s="357" t="s">
        <v>1563</v>
      </c>
      <c r="F1318" s="357">
        <v>4521223</v>
      </c>
      <c r="G1318" s="357" t="s">
        <v>1222</v>
      </c>
      <c r="H1318" s="357">
        <v>452122303</v>
      </c>
      <c r="I1318" s="357" t="s">
        <v>3083</v>
      </c>
      <c r="J1318" s="357">
        <v>31086365</v>
      </c>
      <c r="K1318" s="357">
        <v>100</v>
      </c>
      <c r="L1318" s="357" t="s">
        <v>1077</v>
      </c>
      <c r="M1318" s="357" t="s">
        <v>1078</v>
      </c>
      <c r="N1318" s="357" t="s">
        <v>5025</v>
      </c>
      <c r="O1318" s="358">
        <v>1</v>
      </c>
      <c r="P1318" s="357">
        <v>32</v>
      </c>
      <c r="Q1318" s="357">
        <v>11900.8</v>
      </c>
      <c r="R1318" s="357">
        <v>9035.4700000000012</v>
      </c>
      <c r="S1318" s="357">
        <f t="shared" si="42"/>
        <v>2865.3299999999981</v>
      </c>
      <c r="T1318" s="359">
        <f t="shared" si="43"/>
        <v>0.24076784753966105</v>
      </c>
      <c r="U1318" s="357"/>
    </row>
    <row r="1319" spans="1:21" x14ac:dyDescent="0.25">
      <c r="A1319" s="357" t="s">
        <v>483</v>
      </c>
      <c r="B1319" s="357" t="s">
        <v>1829</v>
      </c>
      <c r="C1319" s="357" t="s">
        <v>1261</v>
      </c>
      <c r="D1319" s="357" t="s">
        <v>1762</v>
      </c>
      <c r="E1319" s="357" t="s">
        <v>1563</v>
      </c>
      <c r="F1319" s="357">
        <v>4521223</v>
      </c>
      <c r="G1319" s="357" t="s">
        <v>1222</v>
      </c>
      <c r="H1319" s="357">
        <v>452122303</v>
      </c>
      <c r="I1319" s="357" t="s">
        <v>3084</v>
      </c>
      <c r="J1319" s="357">
        <v>31086371</v>
      </c>
      <c r="K1319" s="357">
        <v>100</v>
      </c>
      <c r="L1319" s="357" t="s">
        <v>1077</v>
      </c>
      <c r="M1319" s="357" t="s">
        <v>1078</v>
      </c>
      <c r="N1319" s="357" t="s">
        <v>5025</v>
      </c>
      <c r="O1319" s="358">
        <v>1</v>
      </c>
      <c r="P1319" s="357">
        <v>79</v>
      </c>
      <c r="Q1319" s="357">
        <v>29496</v>
      </c>
      <c r="R1319" s="357">
        <v>25144.53</v>
      </c>
      <c r="S1319" s="357">
        <f t="shared" si="42"/>
        <v>4351.4700000000012</v>
      </c>
      <c r="T1319" s="359">
        <f t="shared" si="43"/>
        <v>0.14752746135069167</v>
      </c>
      <c r="U1319" s="357"/>
    </row>
    <row r="1320" spans="1:21" x14ac:dyDescent="0.25">
      <c r="A1320" s="357" t="s">
        <v>483</v>
      </c>
      <c r="B1320" s="357" t="s">
        <v>1829</v>
      </c>
      <c r="C1320" s="357" t="s">
        <v>1261</v>
      </c>
      <c r="D1320" s="357" t="s">
        <v>1762</v>
      </c>
      <c r="E1320" s="357" t="s">
        <v>1558</v>
      </c>
      <c r="F1320" s="357">
        <v>4521221</v>
      </c>
      <c r="G1320" s="357" t="s">
        <v>1560</v>
      </c>
      <c r="H1320" s="357">
        <v>452122102</v>
      </c>
      <c r="I1320" s="357" t="s">
        <v>3085</v>
      </c>
      <c r="J1320" s="357">
        <v>31086581</v>
      </c>
      <c r="K1320" s="357">
        <v>100</v>
      </c>
      <c r="L1320" s="357" t="s">
        <v>1077</v>
      </c>
      <c r="M1320" s="357" t="s">
        <v>1078</v>
      </c>
      <c r="N1320" s="357" t="s">
        <v>5025</v>
      </c>
      <c r="O1320" s="358">
        <v>1</v>
      </c>
      <c r="P1320" s="357">
        <v>56</v>
      </c>
      <c r="Q1320" s="357">
        <v>24440.799999999999</v>
      </c>
      <c r="R1320" s="357">
        <v>19187.75</v>
      </c>
      <c r="S1320" s="357">
        <f t="shared" si="42"/>
        <v>5253.0499999999993</v>
      </c>
      <c r="T1320" s="359">
        <f t="shared" si="43"/>
        <v>0.21492954404111156</v>
      </c>
      <c r="U1320" s="357"/>
    </row>
    <row r="1321" spans="1:21" x14ac:dyDescent="0.25">
      <c r="A1321" s="357" t="s">
        <v>483</v>
      </c>
      <c r="B1321" s="357" t="s">
        <v>1829</v>
      </c>
      <c r="C1321" s="357" t="s">
        <v>1261</v>
      </c>
      <c r="D1321" s="357" t="s">
        <v>1762</v>
      </c>
      <c r="E1321" s="357" t="s">
        <v>1558</v>
      </c>
      <c r="F1321" s="357">
        <v>4521221</v>
      </c>
      <c r="G1321" s="357" t="s">
        <v>1560</v>
      </c>
      <c r="H1321" s="357">
        <v>452122102</v>
      </c>
      <c r="I1321" s="357" t="s">
        <v>3086</v>
      </c>
      <c r="J1321" s="357">
        <v>31086587</v>
      </c>
      <c r="K1321" s="357">
        <v>100</v>
      </c>
      <c r="L1321" s="357" t="s">
        <v>1077</v>
      </c>
      <c r="M1321" s="357" t="s">
        <v>1078</v>
      </c>
      <c r="N1321" s="357" t="s">
        <v>5025</v>
      </c>
      <c r="O1321" s="358">
        <v>1</v>
      </c>
      <c r="P1321" s="357">
        <v>81</v>
      </c>
      <c r="Q1321" s="357">
        <v>25535.200000000001</v>
      </c>
      <c r="R1321" s="357">
        <v>22020.2</v>
      </c>
      <c r="S1321" s="357">
        <f t="shared" si="42"/>
        <v>3515</v>
      </c>
      <c r="T1321" s="359">
        <f t="shared" si="43"/>
        <v>0.13765312196497384</v>
      </c>
      <c r="U1321" s="357"/>
    </row>
    <row r="1322" spans="1:21" x14ac:dyDescent="0.25">
      <c r="A1322" s="357" t="s">
        <v>483</v>
      </c>
      <c r="B1322" s="357" t="s">
        <v>1829</v>
      </c>
      <c r="C1322" s="357" t="s">
        <v>1261</v>
      </c>
      <c r="D1322" s="357" t="s">
        <v>1762</v>
      </c>
      <c r="E1322" s="357" t="s">
        <v>1558</v>
      </c>
      <c r="F1322" s="357">
        <v>4521221</v>
      </c>
      <c r="G1322" s="357" t="s">
        <v>1560</v>
      </c>
      <c r="H1322" s="357">
        <v>452122102</v>
      </c>
      <c r="I1322" s="357" t="s">
        <v>3087</v>
      </c>
      <c r="J1322" s="357">
        <v>31086603</v>
      </c>
      <c r="K1322" s="357">
        <v>100</v>
      </c>
      <c r="L1322" s="357" t="s">
        <v>1077</v>
      </c>
      <c r="M1322" s="357" t="s">
        <v>1078</v>
      </c>
      <c r="N1322" s="357" t="s">
        <v>5025</v>
      </c>
      <c r="O1322" s="358">
        <v>1</v>
      </c>
      <c r="P1322" s="357">
        <v>70</v>
      </c>
      <c r="Q1322" s="357">
        <v>27639.599999999999</v>
      </c>
      <c r="R1322" s="357">
        <v>17154.47</v>
      </c>
      <c r="S1322" s="357">
        <f t="shared" si="42"/>
        <v>10485.129999999997</v>
      </c>
      <c r="T1322" s="359">
        <f t="shared" si="43"/>
        <v>0.37935172723194249</v>
      </c>
      <c r="U1322" s="357"/>
    </row>
    <row r="1323" spans="1:21" x14ac:dyDescent="0.25">
      <c r="A1323" s="357" t="s">
        <v>483</v>
      </c>
      <c r="B1323" s="357" t="s">
        <v>1829</v>
      </c>
      <c r="C1323" s="357" t="s">
        <v>1261</v>
      </c>
      <c r="D1323" s="357" t="s">
        <v>1762</v>
      </c>
      <c r="E1323" s="357" t="s">
        <v>1558</v>
      </c>
      <c r="F1323" s="357">
        <v>4521221</v>
      </c>
      <c r="G1323" s="357" t="s">
        <v>1561</v>
      </c>
      <c r="H1323" s="357">
        <v>452122103</v>
      </c>
      <c r="I1323" s="357" t="s">
        <v>3088</v>
      </c>
      <c r="J1323" s="357">
        <v>31087903</v>
      </c>
      <c r="K1323" s="357">
        <v>100</v>
      </c>
      <c r="L1323" s="357" t="s">
        <v>1077</v>
      </c>
      <c r="M1323" s="357" t="s">
        <v>1078</v>
      </c>
      <c r="N1323" s="357" t="s">
        <v>5025</v>
      </c>
      <c r="O1323" s="358">
        <v>1</v>
      </c>
      <c r="P1323" s="357">
        <v>60</v>
      </c>
      <c r="Q1323" s="357">
        <v>43546.8</v>
      </c>
      <c r="R1323" s="357">
        <v>32227.690000000002</v>
      </c>
      <c r="S1323" s="357">
        <f t="shared" si="42"/>
        <v>11319.11</v>
      </c>
      <c r="T1323" s="359">
        <f t="shared" si="43"/>
        <v>0.25992977670001011</v>
      </c>
      <c r="U1323" s="357"/>
    </row>
    <row r="1324" spans="1:21" x14ac:dyDescent="0.25">
      <c r="A1324" s="357" t="s">
        <v>483</v>
      </c>
      <c r="B1324" s="357" t="s">
        <v>1829</v>
      </c>
      <c r="C1324" s="357" t="s">
        <v>1261</v>
      </c>
      <c r="D1324" s="357" t="s">
        <v>1762</v>
      </c>
      <c r="E1324" s="357" t="s">
        <v>1558</v>
      </c>
      <c r="F1324" s="357">
        <v>4521221</v>
      </c>
      <c r="G1324" s="357" t="s">
        <v>1561</v>
      </c>
      <c r="H1324" s="357">
        <v>452122103</v>
      </c>
      <c r="I1324" s="357" t="s">
        <v>3089</v>
      </c>
      <c r="J1324" s="357">
        <v>31087935</v>
      </c>
      <c r="K1324" s="357">
        <v>100</v>
      </c>
      <c r="L1324" s="357" t="s">
        <v>1077</v>
      </c>
      <c r="M1324" s="357" t="s">
        <v>1078</v>
      </c>
      <c r="N1324" s="357" t="s">
        <v>5025</v>
      </c>
      <c r="O1324" s="358">
        <v>1</v>
      </c>
      <c r="P1324" s="357">
        <v>11</v>
      </c>
      <c r="Q1324" s="357">
        <v>20812.8</v>
      </c>
      <c r="R1324" s="357">
        <v>15686.95</v>
      </c>
      <c r="S1324" s="357">
        <f t="shared" si="42"/>
        <v>5125.8499999999985</v>
      </c>
      <c r="T1324" s="359">
        <f t="shared" si="43"/>
        <v>0.24628353705412048</v>
      </c>
      <c r="U1324" s="357"/>
    </row>
    <row r="1325" spans="1:21" x14ac:dyDescent="0.25">
      <c r="A1325" s="357" t="s">
        <v>483</v>
      </c>
      <c r="B1325" s="357" t="s">
        <v>1829</v>
      </c>
      <c r="C1325" s="357" t="s">
        <v>1261</v>
      </c>
      <c r="D1325" s="357" t="s">
        <v>1762</v>
      </c>
      <c r="E1325" s="357" t="s">
        <v>1558</v>
      </c>
      <c r="F1325" s="357">
        <v>4521221</v>
      </c>
      <c r="G1325" s="357" t="s">
        <v>1561</v>
      </c>
      <c r="H1325" s="357">
        <v>452122103</v>
      </c>
      <c r="I1325" s="357" t="s">
        <v>3090</v>
      </c>
      <c r="J1325" s="357">
        <v>31088097</v>
      </c>
      <c r="K1325" s="357">
        <v>100</v>
      </c>
      <c r="L1325" s="357" t="s">
        <v>1077</v>
      </c>
      <c r="M1325" s="357" t="s">
        <v>1078</v>
      </c>
      <c r="N1325" s="357" t="s">
        <v>5025</v>
      </c>
      <c r="O1325" s="358">
        <v>1</v>
      </c>
      <c r="P1325" s="357">
        <v>80</v>
      </c>
      <c r="Q1325" s="357">
        <v>47708</v>
      </c>
      <c r="R1325" s="357">
        <v>35985.75</v>
      </c>
      <c r="S1325" s="357">
        <f t="shared" si="42"/>
        <v>11722.25</v>
      </c>
      <c r="T1325" s="359">
        <f t="shared" si="43"/>
        <v>0.24570826695732373</v>
      </c>
      <c r="U1325" s="357"/>
    </row>
    <row r="1326" spans="1:21" x14ac:dyDescent="0.25">
      <c r="A1326" s="357" t="s">
        <v>483</v>
      </c>
      <c r="B1326" s="357" t="s">
        <v>1829</v>
      </c>
      <c r="C1326" s="357" t="s">
        <v>1261</v>
      </c>
      <c r="D1326" s="357" t="s">
        <v>1762</v>
      </c>
      <c r="E1326" s="357" t="s">
        <v>1558</v>
      </c>
      <c r="F1326" s="357">
        <v>4521221</v>
      </c>
      <c r="G1326" s="357" t="s">
        <v>1561</v>
      </c>
      <c r="H1326" s="357">
        <v>452122103</v>
      </c>
      <c r="I1326" s="357" t="s">
        <v>1558</v>
      </c>
      <c r="J1326" s="357">
        <v>31088135</v>
      </c>
      <c r="K1326" s="357">
        <v>100</v>
      </c>
      <c r="L1326" s="357" t="s">
        <v>1077</v>
      </c>
      <c r="M1326" s="357" t="s">
        <v>1078</v>
      </c>
      <c r="N1326" s="357" t="s">
        <v>5025</v>
      </c>
      <c r="O1326" s="358">
        <v>1</v>
      </c>
      <c r="P1326" s="357">
        <v>43</v>
      </c>
      <c r="Q1326" s="357">
        <v>25325.200000000001</v>
      </c>
      <c r="R1326" s="357">
        <v>23146.93</v>
      </c>
      <c r="S1326" s="357">
        <f t="shared" si="42"/>
        <v>2178.2700000000004</v>
      </c>
      <c r="T1326" s="359">
        <f t="shared" si="43"/>
        <v>8.6011956470235199E-2</v>
      </c>
      <c r="U1326" s="357"/>
    </row>
    <row r="1327" spans="1:21" x14ac:dyDescent="0.25">
      <c r="A1327" s="357" t="s">
        <v>483</v>
      </c>
      <c r="B1327" s="357" t="s">
        <v>1829</v>
      </c>
      <c r="C1327" s="357" t="s">
        <v>1261</v>
      </c>
      <c r="D1327" s="357" t="s">
        <v>1762</v>
      </c>
      <c r="E1327" s="357" t="s">
        <v>1558</v>
      </c>
      <c r="F1327" s="357">
        <v>4521221</v>
      </c>
      <c r="G1327" s="357" t="s">
        <v>1561</v>
      </c>
      <c r="H1327" s="357">
        <v>452122103</v>
      </c>
      <c r="I1327" s="357" t="s">
        <v>3091</v>
      </c>
      <c r="J1327" s="357">
        <v>31088147</v>
      </c>
      <c r="K1327" s="357">
        <v>250</v>
      </c>
      <c r="L1327" s="357" t="s">
        <v>1077</v>
      </c>
      <c r="M1327" s="357" t="s">
        <v>1078</v>
      </c>
      <c r="N1327" s="357" t="s">
        <v>5025</v>
      </c>
      <c r="O1327" s="358">
        <v>1</v>
      </c>
      <c r="P1327" s="357">
        <v>150</v>
      </c>
      <c r="Q1327" s="357">
        <v>105534.39999999999</v>
      </c>
      <c r="R1327" s="357">
        <v>62613.82</v>
      </c>
      <c r="S1327" s="357">
        <f t="shared" si="42"/>
        <v>42920.579999999994</v>
      </c>
      <c r="T1327" s="359">
        <f t="shared" si="43"/>
        <v>0.40669753180005758</v>
      </c>
      <c r="U1327" s="357"/>
    </row>
    <row r="1328" spans="1:21" x14ac:dyDescent="0.25">
      <c r="A1328" s="357" t="s">
        <v>483</v>
      </c>
      <c r="B1328" s="357" t="s">
        <v>1829</v>
      </c>
      <c r="C1328" s="357" t="s">
        <v>1261</v>
      </c>
      <c r="D1328" s="357" t="s">
        <v>1762</v>
      </c>
      <c r="E1328" s="357" t="s">
        <v>1558</v>
      </c>
      <c r="F1328" s="357">
        <v>4521221</v>
      </c>
      <c r="G1328" s="357" t="s">
        <v>1561</v>
      </c>
      <c r="H1328" s="357">
        <v>452122103</v>
      </c>
      <c r="I1328" s="357" t="s">
        <v>3092</v>
      </c>
      <c r="J1328" s="357">
        <v>31088157</v>
      </c>
      <c r="K1328" s="357">
        <v>200</v>
      </c>
      <c r="L1328" s="357" t="s">
        <v>1077</v>
      </c>
      <c r="M1328" s="357" t="s">
        <v>1078</v>
      </c>
      <c r="N1328" s="357" t="s">
        <v>5025</v>
      </c>
      <c r="O1328" s="358">
        <v>1</v>
      </c>
      <c r="P1328" s="357">
        <v>125</v>
      </c>
      <c r="Q1328" s="357">
        <v>88054.399999999994</v>
      </c>
      <c r="R1328" s="357">
        <v>57297.659999999996</v>
      </c>
      <c r="S1328" s="357">
        <f t="shared" si="42"/>
        <v>30756.739999999998</v>
      </c>
      <c r="T1328" s="359">
        <f t="shared" si="43"/>
        <v>0.34929248282879677</v>
      </c>
      <c r="U1328" s="357"/>
    </row>
    <row r="1329" spans="1:21" x14ac:dyDescent="0.25">
      <c r="A1329" s="357" t="s">
        <v>483</v>
      </c>
      <c r="B1329" s="357" t="s">
        <v>1829</v>
      </c>
      <c r="C1329" s="357" t="s">
        <v>1261</v>
      </c>
      <c r="D1329" s="357" t="s">
        <v>1762</v>
      </c>
      <c r="E1329" s="357" t="s">
        <v>1558</v>
      </c>
      <c r="F1329" s="357">
        <v>4521221</v>
      </c>
      <c r="G1329" s="357" t="s">
        <v>1562</v>
      </c>
      <c r="H1329" s="357">
        <v>452122104</v>
      </c>
      <c r="I1329" s="357" t="s">
        <v>3093</v>
      </c>
      <c r="J1329" s="357">
        <v>31088225</v>
      </c>
      <c r="K1329" s="357">
        <v>100</v>
      </c>
      <c r="L1329" s="357" t="s">
        <v>1077</v>
      </c>
      <c r="M1329" s="357" t="s">
        <v>1078</v>
      </c>
      <c r="N1329" s="357" t="s">
        <v>5025</v>
      </c>
      <c r="O1329" s="358">
        <v>1</v>
      </c>
      <c r="P1329" s="357">
        <v>46</v>
      </c>
      <c r="Q1329" s="357">
        <v>17652</v>
      </c>
      <c r="R1329" s="357">
        <v>15032.580000000002</v>
      </c>
      <c r="S1329" s="357">
        <f t="shared" si="42"/>
        <v>2619.4199999999983</v>
      </c>
      <c r="T1329" s="359">
        <f t="shared" si="43"/>
        <v>0.14839225016995231</v>
      </c>
      <c r="U1329" s="357"/>
    </row>
    <row r="1330" spans="1:21" x14ac:dyDescent="0.25">
      <c r="A1330" s="357" t="s">
        <v>483</v>
      </c>
      <c r="B1330" s="357" t="s">
        <v>1829</v>
      </c>
      <c r="C1330" s="357" t="s">
        <v>1261</v>
      </c>
      <c r="D1330" s="357" t="s">
        <v>1762</v>
      </c>
      <c r="E1330" s="357" t="s">
        <v>1558</v>
      </c>
      <c r="F1330" s="357">
        <v>4521221</v>
      </c>
      <c r="G1330" s="357" t="s">
        <v>1559</v>
      </c>
      <c r="H1330" s="357">
        <v>452122101</v>
      </c>
      <c r="I1330" s="357" t="s">
        <v>3094</v>
      </c>
      <c r="J1330" s="357">
        <v>31088361</v>
      </c>
      <c r="K1330" s="357">
        <v>100</v>
      </c>
      <c r="L1330" s="357" t="s">
        <v>1077</v>
      </c>
      <c r="M1330" s="357" t="s">
        <v>1078</v>
      </c>
      <c r="N1330" s="357" t="s">
        <v>5025</v>
      </c>
      <c r="O1330" s="358">
        <v>1</v>
      </c>
      <c r="P1330" s="357">
        <v>50</v>
      </c>
      <c r="Q1330" s="357">
        <v>21418.400000000001</v>
      </c>
      <c r="R1330" s="357">
        <v>12611.56</v>
      </c>
      <c r="S1330" s="357">
        <f t="shared" si="42"/>
        <v>8806.840000000002</v>
      </c>
      <c r="T1330" s="359">
        <f t="shared" si="43"/>
        <v>0.41118104060060517</v>
      </c>
      <c r="U1330" s="357"/>
    </row>
    <row r="1331" spans="1:21" x14ac:dyDescent="0.25">
      <c r="A1331" s="357" t="s">
        <v>483</v>
      </c>
      <c r="B1331" s="357" t="s">
        <v>1829</v>
      </c>
      <c r="C1331" s="357" t="s">
        <v>1261</v>
      </c>
      <c r="D1331" s="357" t="s">
        <v>1762</v>
      </c>
      <c r="E1331" s="357" t="s">
        <v>1558</v>
      </c>
      <c r="F1331" s="357">
        <v>4521221</v>
      </c>
      <c r="G1331" s="357" t="s">
        <v>1561</v>
      </c>
      <c r="H1331" s="357">
        <v>452122103</v>
      </c>
      <c r="I1331" s="357" t="s">
        <v>3088</v>
      </c>
      <c r="J1331" s="357">
        <v>31780739</v>
      </c>
      <c r="K1331" s="357">
        <v>100</v>
      </c>
      <c r="L1331" s="357" t="s">
        <v>1077</v>
      </c>
      <c r="M1331" s="357" t="s">
        <v>1078</v>
      </c>
      <c r="N1331" s="357" t="s">
        <v>5025</v>
      </c>
      <c r="O1331" s="358">
        <v>1</v>
      </c>
      <c r="P1331" s="357">
        <v>61</v>
      </c>
      <c r="Q1331" s="357">
        <v>34753.199999999997</v>
      </c>
      <c r="R1331" s="357">
        <v>25832.850000000002</v>
      </c>
      <c r="S1331" s="357">
        <f t="shared" si="42"/>
        <v>8920.3499999999949</v>
      </c>
      <c r="T1331" s="359">
        <f t="shared" si="43"/>
        <v>0.2566770829736541</v>
      </c>
      <c r="U1331" s="357"/>
    </row>
    <row r="1332" spans="1:21" x14ac:dyDescent="0.25">
      <c r="A1332" s="357" t="s">
        <v>483</v>
      </c>
      <c r="B1332" s="357" t="s">
        <v>1829</v>
      </c>
      <c r="C1332" s="357" t="s">
        <v>1261</v>
      </c>
      <c r="D1332" s="357" t="s">
        <v>1762</v>
      </c>
      <c r="E1332" s="357" t="s">
        <v>1558</v>
      </c>
      <c r="F1332" s="357">
        <v>4521221</v>
      </c>
      <c r="G1332" s="357" t="s">
        <v>1562</v>
      </c>
      <c r="H1332" s="357">
        <v>452122104</v>
      </c>
      <c r="I1332" s="357" t="s">
        <v>3095</v>
      </c>
      <c r="J1332" s="357">
        <v>31780839</v>
      </c>
      <c r="K1332" s="357">
        <v>100</v>
      </c>
      <c r="L1332" s="357" t="s">
        <v>1077</v>
      </c>
      <c r="M1332" s="357" t="s">
        <v>1078</v>
      </c>
      <c r="N1332" s="357" t="s">
        <v>5025</v>
      </c>
      <c r="O1332" s="358">
        <v>1</v>
      </c>
      <c r="P1332" s="357">
        <v>62</v>
      </c>
      <c r="Q1332" s="357">
        <v>19508</v>
      </c>
      <c r="R1332" s="357">
        <v>17658.260000000002</v>
      </c>
      <c r="S1332" s="357">
        <f t="shared" si="42"/>
        <v>1849.739999999998</v>
      </c>
      <c r="T1332" s="359">
        <f t="shared" si="43"/>
        <v>9.4819561205659111E-2</v>
      </c>
      <c r="U1332" s="357"/>
    </row>
    <row r="1333" spans="1:21" x14ac:dyDescent="0.25">
      <c r="A1333" s="357" t="s">
        <v>483</v>
      </c>
      <c r="B1333" s="357" t="s">
        <v>822</v>
      </c>
      <c r="C1333" s="357" t="s">
        <v>1247</v>
      </c>
      <c r="D1333" s="357" t="s">
        <v>1756</v>
      </c>
      <c r="E1333" s="357" t="s">
        <v>938</v>
      </c>
      <c r="F1333" s="357">
        <v>4421434</v>
      </c>
      <c r="G1333" s="357" t="s">
        <v>1727</v>
      </c>
      <c r="H1333" s="357">
        <v>442143402</v>
      </c>
      <c r="I1333" s="357" t="s">
        <v>5178</v>
      </c>
      <c r="J1333" s="357">
        <v>15780319</v>
      </c>
      <c r="K1333" s="357">
        <v>100</v>
      </c>
      <c r="L1333" s="357" t="s">
        <v>1077</v>
      </c>
      <c r="M1333" s="357" t="s">
        <v>1078</v>
      </c>
      <c r="N1333" s="357" t="s">
        <v>5025</v>
      </c>
      <c r="O1333" s="358">
        <v>1</v>
      </c>
      <c r="P1333" s="357">
        <v>45</v>
      </c>
      <c r="Q1333" s="357">
        <v>20300.37</v>
      </c>
      <c r="R1333" s="357">
        <v>10603.32</v>
      </c>
      <c r="S1333" s="357">
        <f t="shared" si="42"/>
        <v>9697.0499999999993</v>
      </c>
      <c r="T1333" s="359">
        <f t="shared" si="43"/>
        <v>0.4776784856630692</v>
      </c>
      <c r="U1333" s="357"/>
    </row>
    <row r="1334" spans="1:21" x14ac:dyDescent="0.25">
      <c r="A1334" s="357" t="s">
        <v>483</v>
      </c>
      <c r="B1334" s="357" t="s">
        <v>1829</v>
      </c>
      <c r="C1334" s="357" t="s">
        <v>1261</v>
      </c>
      <c r="D1334" s="357" t="s">
        <v>1762</v>
      </c>
      <c r="E1334" s="357" t="s">
        <v>1558</v>
      </c>
      <c r="F1334" s="357">
        <v>4521221</v>
      </c>
      <c r="G1334" s="357" t="s">
        <v>1562</v>
      </c>
      <c r="H1334" s="357">
        <v>452122104</v>
      </c>
      <c r="I1334" s="357" t="s">
        <v>3096</v>
      </c>
      <c r="J1334" s="357">
        <v>31780847</v>
      </c>
      <c r="K1334" s="357">
        <v>100</v>
      </c>
      <c r="L1334" s="357" t="s">
        <v>1077</v>
      </c>
      <c r="M1334" s="357" t="s">
        <v>1078</v>
      </c>
      <c r="N1334" s="357" t="s">
        <v>5025</v>
      </c>
      <c r="O1334" s="358">
        <v>1</v>
      </c>
      <c r="P1334" s="357">
        <v>41</v>
      </c>
      <c r="Q1334" s="357">
        <v>22365.260000000002</v>
      </c>
      <c r="R1334" s="357">
        <v>14364.42</v>
      </c>
      <c r="S1334" s="357">
        <f t="shared" si="42"/>
        <v>8000.840000000002</v>
      </c>
      <c r="T1334" s="359">
        <f t="shared" si="43"/>
        <v>0.35773516605664324</v>
      </c>
      <c r="U1334" s="357"/>
    </row>
    <row r="1335" spans="1:21" x14ac:dyDescent="0.25">
      <c r="A1335" s="357" t="s">
        <v>483</v>
      </c>
      <c r="B1335" s="357" t="s">
        <v>1829</v>
      </c>
      <c r="C1335" s="357" t="s">
        <v>1261</v>
      </c>
      <c r="D1335" s="357" t="s">
        <v>1762</v>
      </c>
      <c r="E1335" s="357" t="s">
        <v>1558</v>
      </c>
      <c r="F1335" s="357">
        <v>4521221</v>
      </c>
      <c r="G1335" s="357" t="s">
        <v>1562</v>
      </c>
      <c r="H1335" s="357">
        <v>452122104</v>
      </c>
      <c r="I1335" s="357" t="s">
        <v>3088</v>
      </c>
      <c r="J1335" s="357">
        <v>31780863</v>
      </c>
      <c r="K1335" s="357">
        <v>100</v>
      </c>
      <c r="L1335" s="357" t="s">
        <v>1077</v>
      </c>
      <c r="M1335" s="357" t="s">
        <v>1078</v>
      </c>
      <c r="N1335" s="357" t="s">
        <v>5025</v>
      </c>
      <c r="O1335" s="358">
        <v>1</v>
      </c>
      <c r="P1335" s="357">
        <v>19</v>
      </c>
      <c r="Q1335" s="357">
        <v>6506.4</v>
      </c>
      <c r="R1335" s="357">
        <v>4428.57</v>
      </c>
      <c r="S1335" s="357">
        <f t="shared" si="42"/>
        <v>2077.83</v>
      </c>
      <c r="T1335" s="359">
        <f t="shared" si="43"/>
        <v>0.31935171523423089</v>
      </c>
      <c r="U1335" s="357"/>
    </row>
    <row r="1336" spans="1:21" x14ac:dyDescent="0.25">
      <c r="A1336" s="357" t="s">
        <v>483</v>
      </c>
      <c r="B1336" s="357" t="s">
        <v>822</v>
      </c>
      <c r="C1336" s="357" t="s">
        <v>1247</v>
      </c>
      <c r="D1336" s="357" t="s">
        <v>1756</v>
      </c>
      <c r="E1336" s="357" t="s">
        <v>938</v>
      </c>
      <c r="F1336" s="357">
        <v>4421434</v>
      </c>
      <c r="G1336" s="357" t="s">
        <v>1727</v>
      </c>
      <c r="H1336" s="357">
        <v>442143402</v>
      </c>
      <c r="I1336" s="357" t="s">
        <v>5179</v>
      </c>
      <c r="J1336" s="357">
        <v>15780387</v>
      </c>
      <c r="K1336" s="357">
        <v>100</v>
      </c>
      <c r="L1336" s="357" t="s">
        <v>1077</v>
      </c>
      <c r="M1336" s="357" t="s">
        <v>1078</v>
      </c>
      <c r="N1336" s="357" t="s">
        <v>5025</v>
      </c>
      <c r="O1336" s="358">
        <v>1</v>
      </c>
      <c r="P1336" s="357">
        <v>38</v>
      </c>
      <c r="Q1336" s="357">
        <v>19328.400000000001</v>
      </c>
      <c r="R1336" s="357">
        <v>10138.65</v>
      </c>
      <c r="S1336" s="357">
        <f t="shared" si="42"/>
        <v>9189.7500000000018</v>
      </c>
      <c r="T1336" s="359">
        <f t="shared" si="43"/>
        <v>0.47545321909728694</v>
      </c>
      <c r="U1336" s="357"/>
    </row>
    <row r="1337" spans="1:21" x14ac:dyDescent="0.25">
      <c r="A1337" s="357" t="s">
        <v>483</v>
      </c>
      <c r="B1337" s="357" t="s">
        <v>1829</v>
      </c>
      <c r="C1337" s="357" t="s">
        <v>1247</v>
      </c>
      <c r="D1337" s="357" t="s">
        <v>1753</v>
      </c>
      <c r="E1337" s="357" t="s">
        <v>1514</v>
      </c>
      <c r="F1337" s="357">
        <v>4421132</v>
      </c>
      <c r="G1337" s="357" t="s">
        <v>1857</v>
      </c>
      <c r="H1337" s="357">
        <v>442113207</v>
      </c>
      <c r="I1337" s="357" t="s">
        <v>3097</v>
      </c>
      <c r="J1337" s="357">
        <v>29534728</v>
      </c>
      <c r="K1337" s="357">
        <v>250</v>
      </c>
      <c r="L1337" s="357" t="s">
        <v>1077</v>
      </c>
      <c r="M1337" s="357" t="s">
        <v>1078</v>
      </c>
      <c r="N1337" s="357" t="s">
        <v>5025</v>
      </c>
      <c r="O1337" s="358">
        <v>1</v>
      </c>
      <c r="P1337" s="357">
        <v>142</v>
      </c>
      <c r="Q1337" s="357">
        <v>99518.400000000009</v>
      </c>
      <c r="R1337" s="357">
        <v>83629.16</v>
      </c>
      <c r="S1337" s="357">
        <f t="shared" si="42"/>
        <v>15889.240000000005</v>
      </c>
      <c r="T1337" s="359">
        <f t="shared" si="43"/>
        <v>0.15966132896027271</v>
      </c>
      <c r="U1337" s="357"/>
    </row>
    <row r="1338" spans="1:21" x14ac:dyDescent="0.25">
      <c r="A1338" s="357" t="s">
        <v>483</v>
      </c>
      <c r="B1338" s="357" t="s">
        <v>1829</v>
      </c>
      <c r="C1338" s="357" t="s">
        <v>1229</v>
      </c>
      <c r="D1338" s="357" t="s">
        <v>1741</v>
      </c>
      <c r="E1338" s="357" t="s">
        <v>1466</v>
      </c>
      <c r="F1338" s="357">
        <v>4321211</v>
      </c>
      <c r="G1338" s="357" t="s">
        <v>892</v>
      </c>
      <c r="H1338" s="357">
        <v>432121106</v>
      </c>
      <c r="I1338" s="357" t="s">
        <v>3098</v>
      </c>
      <c r="J1338" s="357">
        <v>29534734</v>
      </c>
      <c r="K1338" s="357">
        <v>100</v>
      </c>
      <c r="L1338" s="357" t="s">
        <v>1077</v>
      </c>
      <c r="M1338" s="357" t="s">
        <v>1078</v>
      </c>
      <c r="N1338" s="357" t="s">
        <v>5025</v>
      </c>
      <c r="O1338" s="358">
        <v>1</v>
      </c>
      <c r="P1338" s="357">
        <v>43</v>
      </c>
      <c r="Q1338" s="357">
        <v>45429.2</v>
      </c>
      <c r="R1338" s="357">
        <v>34771.43</v>
      </c>
      <c r="S1338" s="357">
        <f t="shared" si="42"/>
        <v>10657.769999999997</v>
      </c>
      <c r="T1338" s="359">
        <f t="shared" si="43"/>
        <v>0.23460175393799576</v>
      </c>
      <c r="U1338" s="357"/>
    </row>
    <row r="1339" spans="1:21" x14ac:dyDescent="0.25">
      <c r="A1339" s="357" t="s">
        <v>483</v>
      </c>
      <c r="B1339" s="357" t="s">
        <v>1829</v>
      </c>
      <c r="C1339" s="357" t="s">
        <v>1229</v>
      </c>
      <c r="D1339" s="357" t="s">
        <v>1741</v>
      </c>
      <c r="E1339" s="357" t="s">
        <v>1466</v>
      </c>
      <c r="F1339" s="357">
        <v>4321211</v>
      </c>
      <c r="G1339" s="357" t="s">
        <v>892</v>
      </c>
      <c r="H1339" s="357">
        <v>432121106</v>
      </c>
      <c r="I1339" s="357" t="s">
        <v>3099</v>
      </c>
      <c r="J1339" s="357">
        <v>29534756</v>
      </c>
      <c r="K1339" s="357">
        <v>100</v>
      </c>
      <c r="L1339" s="357" t="s">
        <v>1077</v>
      </c>
      <c r="M1339" s="357" t="s">
        <v>1078</v>
      </c>
      <c r="N1339" s="357" t="s">
        <v>5025</v>
      </c>
      <c r="O1339" s="358">
        <v>1</v>
      </c>
      <c r="P1339" s="357">
        <v>50</v>
      </c>
      <c r="Q1339" s="357">
        <v>44693.2</v>
      </c>
      <c r="R1339" s="357">
        <v>24621.84</v>
      </c>
      <c r="S1339" s="357">
        <f t="shared" si="42"/>
        <v>20071.359999999997</v>
      </c>
      <c r="T1339" s="359">
        <f t="shared" si="43"/>
        <v>0.44909203189746982</v>
      </c>
      <c r="U1339" s="357"/>
    </row>
    <row r="1340" spans="1:21" x14ac:dyDescent="0.25">
      <c r="A1340" s="357" t="s">
        <v>483</v>
      </c>
      <c r="B1340" s="357" t="s">
        <v>1829</v>
      </c>
      <c r="C1340" s="357" t="s">
        <v>1261</v>
      </c>
      <c r="D1340" s="357" t="s">
        <v>1763</v>
      </c>
      <c r="E1340" s="357" t="s">
        <v>1567</v>
      </c>
      <c r="F1340" s="357">
        <v>4521312</v>
      </c>
      <c r="G1340" s="357" t="s">
        <v>892</v>
      </c>
      <c r="H1340" s="357">
        <v>452131202</v>
      </c>
      <c r="I1340" s="357" t="s">
        <v>3100</v>
      </c>
      <c r="J1340" s="357">
        <v>29534772</v>
      </c>
      <c r="K1340" s="357">
        <v>100</v>
      </c>
      <c r="L1340" s="357" t="s">
        <v>1077</v>
      </c>
      <c r="M1340" s="357" t="s">
        <v>1078</v>
      </c>
      <c r="N1340" s="357" t="s">
        <v>5025</v>
      </c>
      <c r="O1340" s="358">
        <v>1</v>
      </c>
      <c r="P1340" s="357">
        <v>118</v>
      </c>
      <c r="Q1340" s="357">
        <v>68601.2</v>
      </c>
      <c r="R1340" s="357">
        <v>54765.67</v>
      </c>
      <c r="S1340" s="357">
        <f t="shared" si="42"/>
        <v>13835.529999999999</v>
      </c>
      <c r="T1340" s="359">
        <f t="shared" si="43"/>
        <v>0.20168058284694729</v>
      </c>
      <c r="U1340" s="357"/>
    </row>
    <row r="1341" spans="1:21" x14ac:dyDescent="0.25">
      <c r="A1341" s="357" t="s">
        <v>483</v>
      </c>
      <c r="B1341" s="357" t="s">
        <v>1829</v>
      </c>
      <c r="C1341" s="357" t="s">
        <v>1247</v>
      </c>
      <c r="D1341" s="357" t="s">
        <v>1753</v>
      </c>
      <c r="E1341" s="357" t="s">
        <v>1514</v>
      </c>
      <c r="F1341" s="357">
        <v>4421132</v>
      </c>
      <c r="G1341" s="357" t="s">
        <v>1857</v>
      </c>
      <c r="H1341" s="357">
        <v>442113207</v>
      </c>
      <c r="I1341" s="357" t="s">
        <v>3101</v>
      </c>
      <c r="J1341" s="357">
        <v>29535064</v>
      </c>
      <c r="K1341" s="357">
        <v>100</v>
      </c>
      <c r="L1341" s="357" t="s">
        <v>1077</v>
      </c>
      <c r="M1341" s="357" t="s">
        <v>1078</v>
      </c>
      <c r="N1341" s="357" t="s">
        <v>5025</v>
      </c>
      <c r="O1341" s="358">
        <v>1</v>
      </c>
      <c r="P1341" s="357">
        <v>59</v>
      </c>
      <c r="Q1341" s="357">
        <v>61846.8</v>
      </c>
      <c r="R1341" s="357">
        <v>52435.71</v>
      </c>
      <c r="S1341" s="357">
        <f t="shared" si="42"/>
        <v>9411.0900000000038</v>
      </c>
      <c r="T1341" s="359">
        <f t="shared" si="43"/>
        <v>0.15216777585905825</v>
      </c>
      <c r="U1341" s="357"/>
    </row>
    <row r="1342" spans="1:21" x14ac:dyDescent="0.25">
      <c r="A1342" s="357" t="s">
        <v>483</v>
      </c>
      <c r="B1342" s="357" t="s">
        <v>822</v>
      </c>
      <c r="C1342" s="357" t="s">
        <v>1239</v>
      </c>
      <c r="D1342" s="357" t="s">
        <v>1751</v>
      </c>
      <c r="E1342" s="357" t="s">
        <v>1509</v>
      </c>
      <c r="F1342" s="357">
        <v>4325321</v>
      </c>
      <c r="G1342" s="357" t="s">
        <v>1376</v>
      </c>
      <c r="H1342" s="357">
        <v>432532104</v>
      </c>
      <c r="I1342" s="357" t="s">
        <v>5180</v>
      </c>
      <c r="J1342" s="357">
        <v>10261488</v>
      </c>
      <c r="K1342" s="357">
        <v>100</v>
      </c>
      <c r="L1342" s="357" t="s">
        <v>1077</v>
      </c>
      <c r="M1342" s="357" t="s">
        <v>1078</v>
      </c>
      <c r="N1342" s="357" t="s">
        <v>5025</v>
      </c>
      <c r="O1342" s="358">
        <v>1</v>
      </c>
      <c r="P1342" s="357">
        <v>64</v>
      </c>
      <c r="Q1342" s="357">
        <v>36812.799999999996</v>
      </c>
      <c r="R1342" s="357">
        <v>18417.96</v>
      </c>
      <c r="S1342" s="357">
        <f t="shared" si="42"/>
        <v>18394.839999999997</v>
      </c>
      <c r="T1342" s="359">
        <f t="shared" si="43"/>
        <v>0.49968597878998605</v>
      </c>
      <c r="U1342" s="357"/>
    </row>
    <row r="1343" spans="1:21" x14ac:dyDescent="0.25">
      <c r="A1343" s="357" t="s">
        <v>483</v>
      </c>
      <c r="B1343" s="357" t="s">
        <v>1829</v>
      </c>
      <c r="C1343" s="357" t="s">
        <v>1247</v>
      </c>
      <c r="D1343" s="357" t="s">
        <v>1753</v>
      </c>
      <c r="E1343" s="357" t="s">
        <v>1514</v>
      </c>
      <c r="F1343" s="357">
        <v>4421132</v>
      </c>
      <c r="G1343" s="357" t="s">
        <v>1857</v>
      </c>
      <c r="H1343" s="357">
        <v>442113207</v>
      </c>
      <c r="I1343" s="357" t="s">
        <v>3102</v>
      </c>
      <c r="J1343" s="357">
        <v>29535092</v>
      </c>
      <c r="K1343" s="357">
        <v>100</v>
      </c>
      <c r="L1343" s="357" t="s">
        <v>1077</v>
      </c>
      <c r="M1343" s="357" t="s">
        <v>1078</v>
      </c>
      <c r="N1343" s="357" t="s">
        <v>5025</v>
      </c>
      <c r="O1343" s="358">
        <v>1</v>
      </c>
      <c r="P1343" s="357">
        <v>1</v>
      </c>
      <c r="Q1343" s="357">
        <v>20829.599999999999</v>
      </c>
      <c r="R1343" s="357">
        <v>15601.29</v>
      </c>
      <c r="S1343" s="357">
        <f t="shared" si="42"/>
        <v>5228.3099999999977</v>
      </c>
      <c r="T1343" s="359">
        <f t="shared" si="43"/>
        <v>0.25100385989169249</v>
      </c>
      <c r="U1343" s="357"/>
    </row>
    <row r="1344" spans="1:21" x14ac:dyDescent="0.25">
      <c r="A1344" s="357" t="s">
        <v>483</v>
      </c>
      <c r="B1344" s="357" t="s">
        <v>1829</v>
      </c>
      <c r="C1344" s="357" t="s">
        <v>1247</v>
      </c>
      <c r="D1344" s="357" t="s">
        <v>1753</v>
      </c>
      <c r="E1344" s="357" t="s">
        <v>1514</v>
      </c>
      <c r="F1344" s="357">
        <v>4421132</v>
      </c>
      <c r="G1344" s="357" t="s">
        <v>1857</v>
      </c>
      <c r="H1344" s="357">
        <v>442113207</v>
      </c>
      <c r="I1344" s="357" t="s">
        <v>3103</v>
      </c>
      <c r="J1344" s="357">
        <v>29535114</v>
      </c>
      <c r="K1344" s="357">
        <v>250</v>
      </c>
      <c r="L1344" s="357" t="s">
        <v>1077</v>
      </c>
      <c r="M1344" s="357" t="s">
        <v>1078</v>
      </c>
      <c r="N1344" s="357" t="s">
        <v>5025</v>
      </c>
      <c r="O1344" s="358">
        <v>1</v>
      </c>
      <c r="P1344" s="357">
        <v>150</v>
      </c>
      <c r="Q1344" s="357">
        <v>147072.79999999999</v>
      </c>
      <c r="R1344" s="357">
        <v>102587.23999999999</v>
      </c>
      <c r="S1344" s="357">
        <f t="shared" si="42"/>
        <v>44485.56</v>
      </c>
      <c r="T1344" s="359">
        <f t="shared" si="43"/>
        <v>0.30247306096028637</v>
      </c>
      <c r="U1344" s="357"/>
    </row>
    <row r="1345" spans="1:21" x14ac:dyDescent="0.25">
      <c r="A1345" s="357" t="s">
        <v>483</v>
      </c>
      <c r="B1345" s="357" t="s">
        <v>921</v>
      </c>
      <c r="C1345" s="357" t="s">
        <v>1247</v>
      </c>
      <c r="D1345" s="357" t="s">
        <v>1756</v>
      </c>
      <c r="E1345" s="357" t="s">
        <v>1526</v>
      </c>
      <c r="F1345" s="357">
        <v>4421413</v>
      </c>
      <c r="G1345" s="357" t="s">
        <v>936</v>
      </c>
      <c r="H1345" s="357">
        <v>442141303</v>
      </c>
      <c r="I1345" s="357" t="s">
        <v>5181</v>
      </c>
      <c r="J1345" s="357">
        <v>18446075</v>
      </c>
      <c r="K1345" s="357">
        <v>100</v>
      </c>
      <c r="L1345" s="357" t="s">
        <v>1077</v>
      </c>
      <c r="M1345" s="357" t="s">
        <v>1078</v>
      </c>
      <c r="N1345" s="357" t="s">
        <v>5025</v>
      </c>
      <c r="O1345" s="358">
        <v>1</v>
      </c>
      <c r="P1345" s="357">
        <v>118</v>
      </c>
      <c r="Q1345" s="357">
        <v>57472</v>
      </c>
      <c r="R1345" s="357">
        <v>31482.18</v>
      </c>
      <c r="S1345" s="357">
        <f t="shared" si="42"/>
        <v>25989.82</v>
      </c>
      <c r="T1345" s="359">
        <f t="shared" si="43"/>
        <v>0.45221707962138086</v>
      </c>
      <c r="U1345" s="357"/>
    </row>
    <row r="1346" spans="1:21" x14ac:dyDescent="0.25">
      <c r="A1346" s="357" t="s">
        <v>483</v>
      </c>
      <c r="B1346" s="357" t="s">
        <v>1829</v>
      </c>
      <c r="C1346" s="357" t="s">
        <v>1247</v>
      </c>
      <c r="D1346" s="357" t="s">
        <v>1753</v>
      </c>
      <c r="E1346" s="357" t="s">
        <v>1514</v>
      </c>
      <c r="F1346" s="357">
        <v>4421132</v>
      </c>
      <c r="G1346" s="357" t="s">
        <v>1857</v>
      </c>
      <c r="H1346" s="357">
        <v>442113207</v>
      </c>
      <c r="I1346" s="357" t="s">
        <v>3104</v>
      </c>
      <c r="J1346" s="357">
        <v>29535122</v>
      </c>
      <c r="K1346" s="357">
        <v>100</v>
      </c>
      <c r="L1346" s="357" t="s">
        <v>1077</v>
      </c>
      <c r="M1346" s="357" t="s">
        <v>1078</v>
      </c>
      <c r="N1346" s="357" t="s">
        <v>5025</v>
      </c>
      <c r="O1346" s="358">
        <v>1</v>
      </c>
      <c r="P1346" s="357">
        <v>65</v>
      </c>
      <c r="Q1346" s="357">
        <v>58037.2</v>
      </c>
      <c r="R1346" s="357">
        <v>41894.080000000002</v>
      </c>
      <c r="S1346" s="357">
        <f t="shared" si="42"/>
        <v>16143.119999999995</v>
      </c>
      <c r="T1346" s="359">
        <f t="shared" si="43"/>
        <v>0.27815125471249469</v>
      </c>
      <c r="U1346" s="357"/>
    </row>
    <row r="1347" spans="1:21" x14ac:dyDescent="0.25">
      <c r="A1347" s="357" t="s">
        <v>483</v>
      </c>
      <c r="B1347" s="357" t="s">
        <v>1829</v>
      </c>
      <c r="C1347" s="357" t="s">
        <v>1247</v>
      </c>
      <c r="D1347" s="357" t="s">
        <v>1753</v>
      </c>
      <c r="E1347" s="357" t="s">
        <v>1514</v>
      </c>
      <c r="F1347" s="357">
        <v>4421132</v>
      </c>
      <c r="G1347" s="357" t="s">
        <v>1857</v>
      </c>
      <c r="H1347" s="357">
        <v>442113207</v>
      </c>
      <c r="I1347" s="357" t="s">
        <v>3105</v>
      </c>
      <c r="J1347" s="357">
        <v>29535138</v>
      </c>
      <c r="K1347" s="357">
        <v>100</v>
      </c>
      <c r="L1347" s="357" t="s">
        <v>1077</v>
      </c>
      <c r="M1347" s="357" t="s">
        <v>1078</v>
      </c>
      <c r="N1347" s="357" t="s">
        <v>5025</v>
      </c>
      <c r="O1347" s="358">
        <v>1</v>
      </c>
      <c r="P1347" s="357">
        <v>65</v>
      </c>
      <c r="Q1347" s="357">
        <v>63007.199999999997</v>
      </c>
      <c r="R1347" s="357">
        <v>38227.9</v>
      </c>
      <c r="S1347" s="357">
        <f t="shared" si="42"/>
        <v>24779.299999999996</v>
      </c>
      <c r="T1347" s="359">
        <f t="shared" si="43"/>
        <v>0.39327727624779385</v>
      </c>
      <c r="U1347" s="357"/>
    </row>
    <row r="1348" spans="1:21" x14ac:dyDescent="0.25">
      <c r="A1348" s="357" t="s">
        <v>483</v>
      </c>
      <c r="B1348" s="357" t="s">
        <v>1829</v>
      </c>
      <c r="C1348" s="357" t="s">
        <v>1261</v>
      </c>
      <c r="D1348" s="357" t="s">
        <v>1763</v>
      </c>
      <c r="E1348" s="357" t="s">
        <v>1567</v>
      </c>
      <c r="F1348" s="357">
        <v>4521312</v>
      </c>
      <c r="G1348" s="357" t="s">
        <v>1022</v>
      </c>
      <c r="H1348" s="357">
        <v>452131205</v>
      </c>
      <c r="I1348" s="357" t="s">
        <v>3106</v>
      </c>
      <c r="J1348" s="357">
        <v>29535144</v>
      </c>
      <c r="K1348" s="357">
        <v>250</v>
      </c>
      <c r="L1348" s="357" t="s">
        <v>1077</v>
      </c>
      <c r="M1348" s="357" t="s">
        <v>1078</v>
      </c>
      <c r="N1348" s="357" t="s">
        <v>5025</v>
      </c>
      <c r="O1348" s="358">
        <v>1</v>
      </c>
      <c r="P1348" s="357">
        <v>267</v>
      </c>
      <c r="Q1348" s="357">
        <v>197181.6</v>
      </c>
      <c r="R1348" s="357">
        <v>182036.34</v>
      </c>
      <c r="S1348" s="357">
        <f t="shared" si="42"/>
        <v>15145.260000000009</v>
      </c>
      <c r="T1348" s="359">
        <f t="shared" si="43"/>
        <v>7.6808688031743372E-2</v>
      </c>
      <c r="U1348" s="357"/>
    </row>
    <row r="1349" spans="1:21" x14ac:dyDescent="0.25">
      <c r="A1349" s="357" t="s">
        <v>483</v>
      </c>
      <c r="B1349" s="357" t="s">
        <v>1829</v>
      </c>
      <c r="C1349" s="357" t="s">
        <v>1247</v>
      </c>
      <c r="D1349" s="357" t="s">
        <v>1753</v>
      </c>
      <c r="E1349" s="357" t="s">
        <v>1514</v>
      </c>
      <c r="F1349" s="357">
        <v>4421132</v>
      </c>
      <c r="G1349" s="357" t="s">
        <v>1857</v>
      </c>
      <c r="H1349" s="357">
        <v>442113207</v>
      </c>
      <c r="I1349" s="357" t="s">
        <v>3107</v>
      </c>
      <c r="J1349" s="357">
        <v>29535170</v>
      </c>
      <c r="K1349" s="357">
        <v>100</v>
      </c>
      <c r="L1349" s="357" t="s">
        <v>1077</v>
      </c>
      <c r="M1349" s="357" t="s">
        <v>1078</v>
      </c>
      <c r="N1349" s="357" t="s">
        <v>5025</v>
      </c>
      <c r="O1349" s="358">
        <v>1</v>
      </c>
      <c r="P1349" s="357">
        <v>77</v>
      </c>
      <c r="Q1349" s="357">
        <v>59246.400000000001</v>
      </c>
      <c r="R1349" s="357">
        <v>47432.72</v>
      </c>
      <c r="S1349" s="357">
        <f t="shared" si="42"/>
        <v>11813.68</v>
      </c>
      <c r="T1349" s="359">
        <f t="shared" si="43"/>
        <v>0.19939911960895515</v>
      </c>
      <c r="U1349" s="357"/>
    </row>
    <row r="1350" spans="1:21" x14ac:dyDescent="0.25">
      <c r="A1350" s="357" t="s">
        <v>483</v>
      </c>
      <c r="B1350" s="357" t="s">
        <v>1829</v>
      </c>
      <c r="C1350" s="357" t="s">
        <v>1261</v>
      </c>
      <c r="D1350" s="357" t="s">
        <v>1763</v>
      </c>
      <c r="E1350" s="357" t="s">
        <v>1567</v>
      </c>
      <c r="F1350" s="357">
        <v>4521312</v>
      </c>
      <c r="G1350" s="357" t="s">
        <v>1022</v>
      </c>
      <c r="H1350" s="357">
        <v>452131205</v>
      </c>
      <c r="I1350" s="357" t="s">
        <v>3108</v>
      </c>
      <c r="J1350" s="357">
        <v>29536712</v>
      </c>
      <c r="K1350" s="357">
        <v>100</v>
      </c>
      <c r="L1350" s="357" t="s">
        <v>1077</v>
      </c>
      <c r="M1350" s="357" t="s">
        <v>1078</v>
      </c>
      <c r="N1350" s="357" t="s">
        <v>5025</v>
      </c>
      <c r="O1350" s="358">
        <v>1</v>
      </c>
      <c r="P1350" s="357">
        <v>71</v>
      </c>
      <c r="Q1350" s="357">
        <v>70718.399999999994</v>
      </c>
      <c r="R1350" s="357">
        <v>66066.47</v>
      </c>
      <c r="S1350" s="357">
        <f t="shared" si="42"/>
        <v>4651.929999999993</v>
      </c>
      <c r="T1350" s="359">
        <f t="shared" si="43"/>
        <v>6.5781041426276513E-2</v>
      </c>
      <c r="U1350" s="357"/>
    </row>
    <row r="1351" spans="1:21" x14ac:dyDescent="0.25">
      <c r="A1351" s="357" t="s">
        <v>483</v>
      </c>
      <c r="B1351" s="357" t="s">
        <v>1829</v>
      </c>
      <c r="C1351" s="357" t="s">
        <v>1261</v>
      </c>
      <c r="D1351" s="357" t="s">
        <v>1763</v>
      </c>
      <c r="E1351" s="357" t="s">
        <v>1567</v>
      </c>
      <c r="F1351" s="357">
        <v>4521312</v>
      </c>
      <c r="G1351" s="357" t="s">
        <v>1022</v>
      </c>
      <c r="H1351" s="357">
        <v>452131205</v>
      </c>
      <c r="I1351" s="357" t="s">
        <v>3109</v>
      </c>
      <c r="J1351" s="357">
        <v>29536772</v>
      </c>
      <c r="K1351" s="357">
        <v>100</v>
      </c>
      <c r="L1351" s="357" t="s">
        <v>1077</v>
      </c>
      <c r="M1351" s="357" t="s">
        <v>1078</v>
      </c>
      <c r="N1351" s="357" t="s">
        <v>5025</v>
      </c>
      <c r="O1351" s="358">
        <v>1</v>
      </c>
      <c r="P1351" s="357">
        <v>74</v>
      </c>
      <c r="Q1351" s="357">
        <v>86775.2</v>
      </c>
      <c r="R1351" s="357">
        <v>60310.25</v>
      </c>
      <c r="S1351" s="357">
        <f t="shared" si="42"/>
        <v>26464.949999999997</v>
      </c>
      <c r="T1351" s="359">
        <f t="shared" si="43"/>
        <v>0.30498287529155793</v>
      </c>
      <c r="U1351" s="357"/>
    </row>
    <row r="1352" spans="1:21" x14ac:dyDescent="0.25">
      <c r="A1352" s="357" t="s">
        <v>483</v>
      </c>
      <c r="B1352" s="357" t="s">
        <v>1829</v>
      </c>
      <c r="C1352" s="357" t="s">
        <v>1261</v>
      </c>
      <c r="D1352" s="357" t="s">
        <v>1763</v>
      </c>
      <c r="E1352" s="357" t="s">
        <v>1567</v>
      </c>
      <c r="F1352" s="357">
        <v>4521312</v>
      </c>
      <c r="G1352" s="357" t="s">
        <v>1022</v>
      </c>
      <c r="H1352" s="357">
        <v>452131205</v>
      </c>
      <c r="I1352" s="357" t="s">
        <v>3110</v>
      </c>
      <c r="J1352" s="357">
        <v>29536794</v>
      </c>
      <c r="K1352" s="357">
        <v>250</v>
      </c>
      <c r="L1352" s="357" t="s">
        <v>1077</v>
      </c>
      <c r="M1352" s="357" t="s">
        <v>1078</v>
      </c>
      <c r="N1352" s="357" t="s">
        <v>5025</v>
      </c>
      <c r="O1352" s="358">
        <v>1</v>
      </c>
      <c r="P1352" s="357">
        <v>126</v>
      </c>
      <c r="Q1352" s="357">
        <v>160744</v>
      </c>
      <c r="R1352" s="357">
        <v>98431.610000000015</v>
      </c>
      <c r="S1352" s="357">
        <f t="shared" si="42"/>
        <v>62312.389999999985</v>
      </c>
      <c r="T1352" s="359">
        <f t="shared" si="43"/>
        <v>0.38764986562484438</v>
      </c>
      <c r="U1352" s="357"/>
    </row>
    <row r="1353" spans="1:21" x14ac:dyDescent="0.25">
      <c r="A1353" s="357" t="s">
        <v>483</v>
      </c>
      <c r="B1353" s="357" t="s">
        <v>1829</v>
      </c>
      <c r="C1353" s="357" t="s">
        <v>1261</v>
      </c>
      <c r="D1353" s="357" t="s">
        <v>1763</v>
      </c>
      <c r="E1353" s="357" t="s">
        <v>1567</v>
      </c>
      <c r="F1353" s="357">
        <v>4521312</v>
      </c>
      <c r="G1353" s="357" t="s">
        <v>1022</v>
      </c>
      <c r="H1353" s="357">
        <v>452131205</v>
      </c>
      <c r="I1353" s="357" t="s">
        <v>3111</v>
      </c>
      <c r="J1353" s="357">
        <v>29536836</v>
      </c>
      <c r="K1353" s="357">
        <v>250</v>
      </c>
      <c r="L1353" s="357" t="s">
        <v>1077</v>
      </c>
      <c r="M1353" s="357" t="s">
        <v>1078</v>
      </c>
      <c r="N1353" s="357" t="s">
        <v>5025</v>
      </c>
      <c r="O1353" s="358">
        <v>1</v>
      </c>
      <c r="P1353" s="357">
        <v>96</v>
      </c>
      <c r="Q1353" s="357">
        <v>144356</v>
      </c>
      <c r="R1353" s="357">
        <v>85911.8</v>
      </c>
      <c r="S1353" s="357">
        <f t="shared" si="42"/>
        <v>58444.2</v>
      </c>
      <c r="T1353" s="359">
        <f t="shared" si="43"/>
        <v>0.40486159217490092</v>
      </c>
      <c r="U1353" s="357"/>
    </row>
    <row r="1354" spans="1:21" x14ac:dyDescent="0.25">
      <c r="A1354" s="357" t="s">
        <v>483</v>
      </c>
      <c r="B1354" s="357" t="s">
        <v>1829</v>
      </c>
      <c r="C1354" s="357" t="s">
        <v>1261</v>
      </c>
      <c r="D1354" s="357" t="s">
        <v>1763</v>
      </c>
      <c r="E1354" s="357" t="s">
        <v>1567</v>
      </c>
      <c r="F1354" s="357">
        <v>4521312</v>
      </c>
      <c r="G1354" s="357" t="s">
        <v>1022</v>
      </c>
      <c r="H1354" s="357">
        <v>452131205</v>
      </c>
      <c r="I1354" s="357" t="s">
        <v>3112</v>
      </c>
      <c r="J1354" s="357">
        <v>29536840</v>
      </c>
      <c r="K1354" s="357">
        <v>100</v>
      </c>
      <c r="L1354" s="357" t="s">
        <v>1077</v>
      </c>
      <c r="M1354" s="357" t="s">
        <v>1078</v>
      </c>
      <c r="N1354" s="357" t="s">
        <v>5025</v>
      </c>
      <c r="O1354" s="358">
        <v>1</v>
      </c>
      <c r="P1354" s="357">
        <v>53</v>
      </c>
      <c r="Q1354" s="357">
        <v>45227.6</v>
      </c>
      <c r="R1354" s="357">
        <v>39386.19</v>
      </c>
      <c r="S1354" s="357">
        <f t="shared" si="42"/>
        <v>5841.4099999999962</v>
      </c>
      <c r="T1354" s="359">
        <f t="shared" si="43"/>
        <v>0.12915586942486437</v>
      </c>
      <c r="U1354" s="357"/>
    </row>
    <row r="1355" spans="1:21" x14ac:dyDescent="0.25">
      <c r="A1355" s="357" t="s">
        <v>483</v>
      </c>
      <c r="B1355" s="357" t="s">
        <v>1829</v>
      </c>
      <c r="C1355" s="357" t="s">
        <v>1261</v>
      </c>
      <c r="D1355" s="357" t="s">
        <v>1763</v>
      </c>
      <c r="E1355" s="357" t="s">
        <v>1567</v>
      </c>
      <c r="F1355" s="357">
        <v>4521312</v>
      </c>
      <c r="G1355" s="357" t="s">
        <v>1022</v>
      </c>
      <c r="H1355" s="357">
        <v>452131205</v>
      </c>
      <c r="I1355" s="357" t="s">
        <v>3113</v>
      </c>
      <c r="J1355" s="357">
        <v>29536848</v>
      </c>
      <c r="K1355" s="357">
        <v>100</v>
      </c>
      <c r="L1355" s="357" t="s">
        <v>1077</v>
      </c>
      <c r="M1355" s="357" t="s">
        <v>1078</v>
      </c>
      <c r="N1355" s="357" t="s">
        <v>5025</v>
      </c>
      <c r="O1355" s="358">
        <v>1</v>
      </c>
      <c r="P1355" s="357">
        <v>65</v>
      </c>
      <c r="Q1355" s="357">
        <v>58138.8</v>
      </c>
      <c r="R1355" s="357">
        <v>44108.369999999995</v>
      </c>
      <c r="S1355" s="357">
        <f t="shared" si="42"/>
        <v>14030.430000000008</v>
      </c>
      <c r="T1355" s="359">
        <f t="shared" si="43"/>
        <v>0.2413264463662822</v>
      </c>
      <c r="U1355" s="357"/>
    </row>
    <row r="1356" spans="1:21" x14ac:dyDescent="0.25">
      <c r="A1356" s="357" t="s">
        <v>483</v>
      </c>
      <c r="B1356" s="357" t="s">
        <v>1829</v>
      </c>
      <c r="C1356" s="357" t="s">
        <v>1261</v>
      </c>
      <c r="D1356" s="357" t="s">
        <v>1763</v>
      </c>
      <c r="E1356" s="357" t="s">
        <v>1567</v>
      </c>
      <c r="F1356" s="357">
        <v>4521312</v>
      </c>
      <c r="G1356" s="357" t="s">
        <v>1022</v>
      </c>
      <c r="H1356" s="357">
        <v>452131205</v>
      </c>
      <c r="I1356" s="357" t="s">
        <v>3114</v>
      </c>
      <c r="J1356" s="357">
        <v>29536850</v>
      </c>
      <c r="K1356" s="357">
        <v>250</v>
      </c>
      <c r="L1356" s="357" t="s">
        <v>1077</v>
      </c>
      <c r="M1356" s="357" t="s">
        <v>1078</v>
      </c>
      <c r="N1356" s="357" t="s">
        <v>5025</v>
      </c>
      <c r="O1356" s="358">
        <v>1</v>
      </c>
      <c r="P1356" s="357">
        <v>152</v>
      </c>
      <c r="Q1356" s="357">
        <v>96656</v>
      </c>
      <c r="R1356" s="357">
        <v>90403.01999999999</v>
      </c>
      <c r="S1356" s="357">
        <f t="shared" si="42"/>
        <v>6252.9800000000105</v>
      </c>
      <c r="T1356" s="359">
        <f t="shared" si="43"/>
        <v>6.4693138553219773E-2</v>
      </c>
      <c r="U1356" s="357"/>
    </row>
    <row r="1357" spans="1:21" x14ac:dyDescent="0.25">
      <c r="A1357" s="357" t="s">
        <v>483</v>
      </c>
      <c r="B1357" s="357" t="s">
        <v>1829</v>
      </c>
      <c r="C1357" s="357" t="s">
        <v>1261</v>
      </c>
      <c r="D1357" s="357" t="s">
        <v>1763</v>
      </c>
      <c r="E1357" s="357" t="s">
        <v>1567</v>
      </c>
      <c r="F1357" s="357">
        <v>4521312</v>
      </c>
      <c r="G1357" s="357" t="s">
        <v>1022</v>
      </c>
      <c r="H1357" s="357">
        <v>452131205</v>
      </c>
      <c r="I1357" s="357" t="s">
        <v>3115</v>
      </c>
      <c r="J1357" s="357">
        <v>29536854</v>
      </c>
      <c r="K1357" s="357">
        <v>100</v>
      </c>
      <c r="L1357" s="357" t="s">
        <v>1077</v>
      </c>
      <c r="M1357" s="357" t="s">
        <v>1078</v>
      </c>
      <c r="N1357" s="357" t="s">
        <v>5025</v>
      </c>
      <c r="O1357" s="358">
        <v>1</v>
      </c>
      <c r="P1357" s="357">
        <v>43</v>
      </c>
      <c r="Q1357" s="357">
        <v>42489.599999999999</v>
      </c>
      <c r="R1357" s="357">
        <v>31947.16</v>
      </c>
      <c r="S1357" s="357">
        <f t="shared" si="42"/>
        <v>10542.439999999999</v>
      </c>
      <c r="T1357" s="359">
        <f t="shared" si="43"/>
        <v>0.2481181277300798</v>
      </c>
      <c r="U1357" s="357"/>
    </row>
    <row r="1358" spans="1:21" x14ac:dyDescent="0.25">
      <c r="A1358" s="357" t="s">
        <v>483</v>
      </c>
      <c r="B1358" s="357" t="s">
        <v>1829</v>
      </c>
      <c r="C1358" s="357" t="s">
        <v>1261</v>
      </c>
      <c r="D1358" s="357" t="s">
        <v>1765</v>
      </c>
      <c r="E1358" s="357" t="s">
        <v>1590</v>
      </c>
      <c r="F1358" s="357">
        <v>4521511</v>
      </c>
      <c r="G1358" s="357" t="s">
        <v>1120</v>
      </c>
      <c r="H1358" s="357">
        <v>452151101</v>
      </c>
      <c r="I1358" s="357" t="s">
        <v>3116</v>
      </c>
      <c r="J1358" s="357">
        <v>34807149</v>
      </c>
      <c r="K1358" s="357">
        <v>250</v>
      </c>
      <c r="L1358" s="357" t="s">
        <v>1077</v>
      </c>
      <c r="M1358" s="357" t="s">
        <v>1078</v>
      </c>
      <c r="N1358" s="357" t="s">
        <v>5025</v>
      </c>
      <c r="O1358" s="358">
        <v>1</v>
      </c>
      <c r="P1358" s="357">
        <v>202</v>
      </c>
      <c r="Q1358" s="357">
        <v>154490.4</v>
      </c>
      <c r="R1358" s="357">
        <v>137846.71</v>
      </c>
      <c r="S1358" s="357">
        <f t="shared" si="42"/>
        <v>16643.690000000002</v>
      </c>
      <c r="T1358" s="359">
        <f t="shared" si="43"/>
        <v>0.10773284294687568</v>
      </c>
      <c r="U1358" s="357"/>
    </row>
    <row r="1359" spans="1:21" x14ac:dyDescent="0.25">
      <c r="A1359" s="357" t="s">
        <v>483</v>
      </c>
      <c r="B1359" s="357" t="s">
        <v>1829</v>
      </c>
      <c r="C1359" s="357" t="s">
        <v>1261</v>
      </c>
      <c r="D1359" s="357" t="s">
        <v>1761</v>
      </c>
      <c r="E1359" s="357" t="s">
        <v>1554</v>
      </c>
      <c r="F1359" s="357">
        <v>4521132</v>
      </c>
      <c r="G1359" s="357" t="s">
        <v>824</v>
      </c>
      <c r="H1359" s="357">
        <v>452113203</v>
      </c>
      <c r="I1359" s="357" t="s">
        <v>3117</v>
      </c>
      <c r="J1359" s="357">
        <v>34807229</v>
      </c>
      <c r="K1359" s="357">
        <v>100</v>
      </c>
      <c r="L1359" s="357" t="s">
        <v>1077</v>
      </c>
      <c r="M1359" s="357" t="s">
        <v>1078</v>
      </c>
      <c r="N1359" s="357" t="s">
        <v>5025</v>
      </c>
      <c r="O1359" s="358">
        <v>1</v>
      </c>
      <c r="P1359" s="357">
        <v>78</v>
      </c>
      <c r="Q1359" s="357">
        <v>26416</v>
      </c>
      <c r="R1359" s="357">
        <v>18922.370000000003</v>
      </c>
      <c r="S1359" s="357">
        <f t="shared" si="42"/>
        <v>7493.6299999999974</v>
      </c>
      <c r="T1359" s="359">
        <f t="shared" si="43"/>
        <v>0.28367769533615983</v>
      </c>
      <c r="U1359" s="357"/>
    </row>
    <row r="1360" spans="1:21" x14ac:dyDescent="0.25">
      <c r="A1360" s="357" t="s">
        <v>483</v>
      </c>
      <c r="B1360" s="357" t="s">
        <v>1829</v>
      </c>
      <c r="C1360" s="357" t="s">
        <v>1261</v>
      </c>
      <c r="D1360" s="357" t="s">
        <v>1761</v>
      </c>
      <c r="E1360" s="357" t="s">
        <v>1554</v>
      </c>
      <c r="F1360" s="357">
        <v>4521132</v>
      </c>
      <c r="G1360" s="357" t="s">
        <v>824</v>
      </c>
      <c r="H1360" s="357">
        <v>452113203</v>
      </c>
      <c r="I1360" s="357" t="s">
        <v>3118</v>
      </c>
      <c r="J1360" s="357">
        <v>34807369</v>
      </c>
      <c r="K1360" s="357">
        <v>100</v>
      </c>
      <c r="L1360" s="357" t="s">
        <v>1077</v>
      </c>
      <c r="M1360" s="357" t="s">
        <v>1078</v>
      </c>
      <c r="N1360" s="357" t="s">
        <v>5025</v>
      </c>
      <c r="O1360" s="358">
        <v>1</v>
      </c>
      <c r="P1360" s="357">
        <v>103</v>
      </c>
      <c r="Q1360" s="357">
        <v>11686.8</v>
      </c>
      <c r="R1360" s="357">
        <v>10665.67</v>
      </c>
      <c r="S1360" s="357">
        <f t="shared" si="42"/>
        <v>1021.1299999999992</v>
      </c>
      <c r="T1360" s="359">
        <f t="shared" si="43"/>
        <v>8.7374644898517928E-2</v>
      </c>
      <c r="U1360" s="357"/>
    </row>
    <row r="1361" spans="1:21" x14ac:dyDescent="0.25">
      <c r="A1361" s="357" t="s">
        <v>483</v>
      </c>
      <c r="B1361" s="357" t="s">
        <v>1829</v>
      </c>
      <c r="C1361" s="357" t="s">
        <v>1247</v>
      </c>
      <c r="D1361" s="357" t="s">
        <v>1755</v>
      </c>
      <c r="E1361" s="357" t="s">
        <v>1865</v>
      </c>
      <c r="F1361" s="357">
        <v>4421332</v>
      </c>
      <c r="G1361" s="357" t="s">
        <v>897</v>
      </c>
      <c r="H1361" s="357">
        <v>442133202</v>
      </c>
      <c r="I1361" s="357" t="s">
        <v>3119</v>
      </c>
      <c r="J1361" s="357">
        <v>29534546</v>
      </c>
      <c r="K1361" s="357">
        <v>100</v>
      </c>
      <c r="L1361" s="357" t="s">
        <v>1077</v>
      </c>
      <c r="M1361" s="357" t="s">
        <v>1078</v>
      </c>
      <c r="N1361" s="357" t="s">
        <v>5025</v>
      </c>
      <c r="O1361" s="358">
        <v>1</v>
      </c>
      <c r="P1361" s="357">
        <v>139</v>
      </c>
      <c r="Q1361" s="357">
        <v>30556.000000000004</v>
      </c>
      <c r="R1361" s="357">
        <v>22653.15</v>
      </c>
      <c r="S1361" s="357">
        <f t="shared" si="42"/>
        <v>7902.8500000000022</v>
      </c>
      <c r="T1361" s="359">
        <f t="shared" si="43"/>
        <v>0.25863496530959551</v>
      </c>
      <c r="U1361" s="357"/>
    </row>
    <row r="1362" spans="1:21" x14ac:dyDescent="0.25">
      <c r="A1362" s="357" t="s">
        <v>483</v>
      </c>
      <c r="B1362" s="357" t="s">
        <v>1829</v>
      </c>
      <c r="C1362" s="357" t="s">
        <v>1261</v>
      </c>
      <c r="D1362" s="357" t="s">
        <v>1763</v>
      </c>
      <c r="E1362" s="357" t="s">
        <v>1572</v>
      </c>
      <c r="F1362" s="357">
        <v>4521326</v>
      </c>
      <c r="G1362" s="357" t="s">
        <v>1574</v>
      </c>
      <c r="H1362" s="357">
        <v>452132603</v>
      </c>
      <c r="I1362" s="357" t="s">
        <v>3120</v>
      </c>
      <c r="J1362" s="357">
        <v>29535340</v>
      </c>
      <c r="K1362" s="357">
        <v>100</v>
      </c>
      <c r="L1362" s="357" t="s">
        <v>1077</v>
      </c>
      <c r="M1362" s="357" t="s">
        <v>1078</v>
      </c>
      <c r="N1362" s="357" t="s">
        <v>5025</v>
      </c>
      <c r="O1362" s="358">
        <v>1</v>
      </c>
      <c r="P1362" s="357">
        <v>77</v>
      </c>
      <c r="Q1362" s="357">
        <v>12703.599999999999</v>
      </c>
      <c r="R1362" s="357">
        <v>10359.31</v>
      </c>
      <c r="S1362" s="357">
        <f t="shared" si="42"/>
        <v>2344.2899999999991</v>
      </c>
      <c r="T1362" s="359">
        <f t="shared" si="43"/>
        <v>0.18453745395006135</v>
      </c>
      <c r="U1362" s="357"/>
    </row>
    <row r="1363" spans="1:21" x14ac:dyDescent="0.25">
      <c r="A1363" s="357" t="s">
        <v>483</v>
      </c>
      <c r="B1363" s="357" t="s">
        <v>1829</v>
      </c>
      <c r="C1363" s="357" t="s">
        <v>1261</v>
      </c>
      <c r="D1363" s="357" t="s">
        <v>1763</v>
      </c>
      <c r="E1363" s="357" t="s">
        <v>1568</v>
      </c>
      <c r="F1363" s="357">
        <v>4521325</v>
      </c>
      <c r="G1363" s="357" t="s">
        <v>1881</v>
      </c>
      <c r="H1363" s="357">
        <v>452132504</v>
      </c>
      <c r="I1363" s="357" t="s">
        <v>3121</v>
      </c>
      <c r="J1363" s="357">
        <v>33288173</v>
      </c>
      <c r="K1363" s="357">
        <v>100</v>
      </c>
      <c r="L1363" s="357" t="s">
        <v>1077</v>
      </c>
      <c r="M1363" s="357" t="s">
        <v>1078</v>
      </c>
      <c r="N1363" s="357" t="s">
        <v>5025</v>
      </c>
      <c r="O1363" s="358">
        <v>1</v>
      </c>
      <c r="P1363" s="357">
        <v>41</v>
      </c>
      <c r="Q1363" s="357">
        <v>30057.599999999999</v>
      </c>
      <c r="R1363" s="357">
        <v>20539.629999999997</v>
      </c>
      <c r="S1363" s="357">
        <f t="shared" si="42"/>
        <v>9517.9700000000012</v>
      </c>
      <c r="T1363" s="359">
        <f t="shared" si="43"/>
        <v>0.3166576839135527</v>
      </c>
      <c r="U1363" s="357"/>
    </row>
    <row r="1364" spans="1:21" x14ac:dyDescent="0.25">
      <c r="A1364" s="357" t="s">
        <v>483</v>
      </c>
      <c r="B1364" s="357" t="s">
        <v>1829</v>
      </c>
      <c r="C1364" s="357" t="s">
        <v>1261</v>
      </c>
      <c r="D1364" s="357" t="s">
        <v>1763</v>
      </c>
      <c r="E1364" s="357" t="s">
        <v>1572</v>
      </c>
      <c r="F1364" s="357">
        <v>4521326</v>
      </c>
      <c r="G1364" s="357" t="s">
        <v>1882</v>
      </c>
      <c r="H1364" s="357">
        <v>452132601</v>
      </c>
      <c r="I1364" s="357" t="s">
        <v>3122</v>
      </c>
      <c r="J1364" s="357">
        <v>33289427</v>
      </c>
      <c r="K1364" s="357">
        <v>25</v>
      </c>
      <c r="L1364" s="357" t="s">
        <v>1077</v>
      </c>
      <c r="M1364" s="357" t="s">
        <v>1078</v>
      </c>
      <c r="N1364" s="357" t="s">
        <v>5025</v>
      </c>
      <c r="O1364" s="358">
        <v>1</v>
      </c>
      <c r="P1364" s="357">
        <v>55</v>
      </c>
      <c r="Q1364" s="357">
        <v>21260</v>
      </c>
      <c r="R1364" s="357">
        <v>14037.52</v>
      </c>
      <c r="S1364" s="357">
        <f t="shared" si="42"/>
        <v>7222.48</v>
      </c>
      <c r="T1364" s="359">
        <f t="shared" si="43"/>
        <v>0.33972154280338662</v>
      </c>
      <c r="U1364" s="357"/>
    </row>
    <row r="1365" spans="1:21" x14ac:dyDescent="0.25">
      <c r="A1365" s="357" t="s">
        <v>483</v>
      </c>
      <c r="B1365" s="357" t="s">
        <v>1829</v>
      </c>
      <c r="C1365" s="357" t="s">
        <v>1261</v>
      </c>
      <c r="D1365" s="357" t="s">
        <v>1763</v>
      </c>
      <c r="E1365" s="357" t="s">
        <v>1572</v>
      </c>
      <c r="F1365" s="357">
        <v>4521326</v>
      </c>
      <c r="G1365" s="357" t="s">
        <v>1882</v>
      </c>
      <c r="H1365" s="357">
        <v>452132601</v>
      </c>
      <c r="I1365" s="357" t="s">
        <v>3123</v>
      </c>
      <c r="J1365" s="357">
        <v>33289435</v>
      </c>
      <c r="K1365" s="357">
        <v>63</v>
      </c>
      <c r="L1365" s="357" t="s">
        <v>1077</v>
      </c>
      <c r="M1365" s="357" t="s">
        <v>1078</v>
      </c>
      <c r="N1365" s="357" t="s">
        <v>5025</v>
      </c>
      <c r="O1365" s="358">
        <v>1</v>
      </c>
      <c r="P1365" s="357">
        <v>83</v>
      </c>
      <c r="Q1365" s="357">
        <v>33504.400000000001</v>
      </c>
      <c r="R1365" s="357">
        <v>21010.43</v>
      </c>
      <c r="S1365" s="357">
        <f t="shared" si="42"/>
        <v>12493.970000000001</v>
      </c>
      <c r="T1365" s="359">
        <f t="shared" si="43"/>
        <v>0.37290534974510814</v>
      </c>
      <c r="U1365" s="357"/>
    </row>
    <row r="1366" spans="1:21" x14ac:dyDescent="0.25">
      <c r="A1366" s="357" t="s">
        <v>483</v>
      </c>
      <c r="B1366" s="357" t="s">
        <v>1829</v>
      </c>
      <c r="C1366" s="357" t="s">
        <v>1261</v>
      </c>
      <c r="D1366" s="357" t="s">
        <v>1763</v>
      </c>
      <c r="E1366" s="357" t="s">
        <v>1572</v>
      </c>
      <c r="F1366" s="357">
        <v>4521326</v>
      </c>
      <c r="G1366" s="357" t="s">
        <v>1882</v>
      </c>
      <c r="H1366" s="357">
        <v>452132601</v>
      </c>
      <c r="I1366" s="357" t="s">
        <v>3124</v>
      </c>
      <c r="J1366" s="357">
        <v>33289453</v>
      </c>
      <c r="K1366" s="357">
        <v>63</v>
      </c>
      <c r="L1366" s="357" t="s">
        <v>1077</v>
      </c>
      <c r="M1366" s="357" t="s">
        <v>1078</v>
      </c>
      <c r="N1366" s="357" t="s">
        <v>5025</v>
      </c>
      <c r="O1366" s="358">
        <v>1</v>
      </c>
      <c r="P1366" s="357">
        <v>81</v>
      </c>
      <c r="Q1366" s="357">
        <v>34875.199999999997</v>
      </c>
      <c r="R1366" s="357">
        <v>25440.400000000001</v>
      </c>
      <c r="S1366" s="357">
        <f t="shared" si="42"/>
        <v>9434.7999999999956</v>
      </c>
      <c r="T1366" s="359">
        <f t="shared" si="43"/>
        <v>0.27053034821305671</v>
      </c>
      <c r="U1366" s="357"/>
    </row>
    <row r="1367" spans="1:21" x14ac:dyDescent="0.25">
      <c r="A1367" s="357" t="s">
        <v>483</v>
      </c>
      <c r="B1367" s="357" t="s">
        <v>1829</v>
      </c>
      <c r="C1367" s="357" t="s">
        <v>1261</v>
      </c>
      <c r="D1367" s="357" t="s">
        <v>1763</v>
      </c>
      <c r="E1367" s="357" t="s">
        <v>1572</v>
      </c>
      <c r="F1367" s="357">
        <v>4521326</v>
      </c>
      <c r="G1367" s="357" t="s">
        <v>1882</v>
      </c>
      <c r="H1367" s="357">
        <v>452132601</v>
      </c>
      <c r="I1367" s="357" t="s">
        <v>3125</v>
      </c>
      <c r="J1367" s="357">
        <v>33289455</v>
      </c>
      <c r="K1367" s="357">
        <v>63</v>
      </c>
      <c r="L1367" s="357" t="s">
        <v>1077</v>
      </c>
      <c r="M1367" s="357" t="s">
        <v>1078</v>
      </c>
      <c r="N1367" s="357" t="s">
        <v>5025</v>
      </c>
      <c r="O1367" s="358">
        <v>1</v>
      </c>
      <c r="P1367" s="357">
        <v>106</v>
      </c>
      <c r="Q1367" s="357">
        <v>18646.400000000001</v>
      </c>
      <c r="R1367" s="357">
        <v>16649.310000000001</v>
      </c>
      <c r="S1367" s="357">
        <f t="shared" si="42"/>
        <v>1997.0900000000001</v>
      </c>
      <c r="T1367" s="359">
        <f t="shared" si="43"/>
        <v>0.10710324781191008</v>
      </c>
      <c r="U1367" s="357"/>
    </row>
    <row r="1368" spans="1:21" x14ac:dyDescent="0.25">
      <c r="A1368" s="357" t="s">
        <v>483</v>
      </c>
      <c r="B1368" s="357" t="s">
        <v>1829</v>
      </c>
      <c r="C1368" s="357" t="s">
        <v>1261</v>
      </c>
      <c r="D1368" s="357" t="s">
        <v>1763</v>
      </c>
      <c r="E1368" s="357" t="s">
        <v>1572</v>
      </c>
      <c r="F1368" s="357">
        <v>4521326</v>
      </c>
      <c r="G1368" s="357" t="s">
        <v>1882</v>
      </c>
      <c r="H1368" s="357">
        <v>452132601</v>
      </c>
      <c r="I1368" s="357" t="s">
        <v>3126</v>
      </c>
      <c r="J1368" s="357">
        <v>33289477</v>
      </c>
      <c r="K1368" s="357">
        <v>63</v>
      </c>
      <c r="L1368" s="357" t="s">
        <v>1077</v>
      </c>
      <c r="M1368" s="357" t="s">
        <v>1078</v>
      </c>
      <c r="N1368" s="357" t="s">
        <v>5025</v>
      </c>
      <c r="O1368" s="358">
        <v>1</v>
      </c>
      <c r="P1368" s="357">
        <v>63</v>
      </c>
      <c r="Q1368" s="357">
        <v>21324.799999999999</v>
      </c>
      <c r="R1368" s="357">
        <v>18717.57</v>
      </c>
      <c r="S1368" s="357">
        <f t="shared" si="42"/>
        <v>2607.2299999999996</v>
      </c>
      <c r="T1368" s="359">
        <f t="shared" si="43"/>
        <v>0.12226281137454981</v>
      </c>
      <c r="U1368" s="357"/>
    </row>
    <row r="1369" spans="1:21" x14ac:dyDescent="0.25">
      <c r="A1369" s="357" t="s">
        <v>483</v>
      </c>
      <c r="B1369" s="357" t="s">
        <v>1829</v>
      </c>
      <c r="C1369" s="357" t="s">
        <v>1261</v>
      </c>
      <c r="D1369" s="357" t="s">
        <v>1763</v>
      </c>
      <c r="E1369" s="357" t="s">
        <v>1572</v>
      </c>
      <c r="F1369" s="357">
        <v>4521326</v>
      </c>
      <c r="G1369" s="357" t="s">
        <v>1882</v>
      </c>
      <c r="H1369" s="357">
        <v>452132601</v>
      </c>
      <c r="I1369" s="357" t="s">
        <v>3127</v>
      </c>
      <c r="J1369" s="357">
        <v>33289479</v>
      </c>
      <c r="K1369" s="357">
        <v>63</v>
      </c>
      <c r="L1369" s="357" t="s">
        <v>1077</v>
      </c>
      <c r="M1369" s="357" t="s">
        <v>1078</v>
      </c>
      <c r="N1369" s="357" t="s">
        <v>5025</v>
      </c>
      <c r="O1369" s="358">
        <v>1</v>
      </c>
      <c r="P1369" s="357">
        <v>47</v>
      </c>
      <c r="Q1369" s="357">
        <v>13494.4</v>
      </c>
      <c r="R1369" s="357">
        <v>10457.42</v>
      </c>
      <c r="S1369" s="357">
        <f t="shared" ref="S1369:S1432" si="44">Q1369-R1369</f>
        <v>3036.9799999999996</v>
      </c>
      <c r="T1369" s="359">
        <f t="shared" ref="T1369:T1432" si="45">S1369/Q1369</f>
        <v>0.22505483756224801</v>
      </c>
      <c r="U1369" s="357"/>
    </row>
    <row r="1370" spans="1:21" x14ac:dyDescent="0.25">
      <c r="A1370" s="357" t="s">
        <v>483</v>
      </c>
      <c r="B1370" s="357" t="s">
        <v>1829</v>
      </c>
      <c r="C1370" s="357" t="s">
        <v>1261</v>
      </c>
      <c r="D1370" s="357" t="s">
        <v>1763</v>
      </c>
      <c r="E1370" s="357" t="s">
        <v>1568</v>
      </c>
      <c r="F1370" s="357">
        <v>4521325</v>
      </c>
      <c r="G1370" s="357" t="s">
        <v>1570</v>
      </c>
      <c r="H1370" s="357">
        <v>452132502</v>
      </c>
      <c r="I1370" s="357" t="s">
        <v>3128</v>
      </c>
      <c r="J1370" s="357">
        <v>33289493</v>
      </c>
      <c r="K1370" s="357">
        <v>100</v>
      </c>
      <c r="L1370" s="357" t="s">
        <v>1077</v>
      </c>
      <c r="M1370" s="357" t="s">
        <v>1078</v>
      </c>
      <c r="N1370" s="357" t="s">
        <v>5025</v>
      </c>
      <c r="O1370" s="358">
        <v>1</v>
      </c>
      <c r="P1370" s="357">
        <v>126</v>
      </c>
      <c r="Q1370" s="357">
        <v>66301.600000000006</v>
      </c>
      <c r="R1370" s="357">
        <v>43355.159999999996</v>
      </c>
      <c r="S1370" s="357">
        <f t="shared" si="44"/>
        <v>22946.44000000001</v>
      </c>
      <c r="T1370" s="359">
        <f t="shared" si="45"/>
        <v>0.34609179868962447</v>
      </c>
      <c r="U1370" s="357"/>
    </row>
    <row r="1371" spans="1:21" x14ac:dyDescent="0.25">
      <c r="A1371" s="357" t="s">
        <v>483</v>
      </c>
      <c r="B1371" s="357" t="s">
        <v>1829</v>
      </c>
      <c r="C1371" s="357" t="s">
        <v>1261</v>
      </c>
      <c r="D1371" s="357" t="s">
        <v>1763</v>
      </c>
      <c r="E1371" s="357" t="s">
        <v>1568</v>
      </c>
      <c r="F1371" s="357">
        <v>4521325</v>
      </c>
      <c r="G1371" s="357" t="s">
        <v>1570</v>
      </c>
      <c r="H1371" s="357">
        <v>452132502</v>
      </c>
      <c r="I1371" s="357" t="s">
        <v>3129</v>
      </c>
      <c r="J1371" s="357">
        <v>33289495</v>
      </c>
      <c r="K1371" s="357">
        <v>100</v>
      </c>
      <c r="L1371" s="357" t="s">
        <v>1077</v>
      </c>
      <c r="M1371" s="357" t="s">
        <v>1078</v>
      </c>
      <c r="N1371" s="357" t="s">
        <v>5025</v>
      </c>
      <c r="O1371" s="358">
        <v>1</v>
      </c>
      <c r="P1371" s="357">
        <v>52</v>
      </c>
      <c r="Q1371" s="357">
        <v>25712</v>
      </c>
      <c r="R1371" s="357">
        <v>19276.919999999998</v>
      </c>
      <c r="S1371" s="357">
        <f t="shared" si="44"/>
        <v>6435.0800000000017</v>
      </c>
      <c r="T1371" s="359">
        <f t="shared" si="45"/>
        <v>0.25027535780958315</v>
      </c>
      <c r="U1371" s="357"/>
    </row>
    <row r="1372" spans="1:21" x14ac:dyDescent="0.25">
      <c r="A1372" s="357" t="s">
        <v>483</v>
      </c>
      <c r="B1372" s="357" t="s">
        <v>1829</v>
      </c>
      <c r="C1372" s="357" t="s">
        <v>1261</v>
      </c>
      <c r="D1372" s="357" t="s">
        <v>1763</v>
      </c>
      <c r="E1372" s="357" t="s">
        <v>1577</v>
      </c>
      <c r="F1372" s="357">
        <v>4521333</v>
      </c>
      <c r="G1372" s="357" t="s">
        <v>1885</v>
      </c>
      <c r="H1372" s="357">
        <v>452133303</v>
      </c>
      <c r="I1372" s="357" t="s">
        <v>3130</v>
      </c>
      <c r="J1372" s="357">
        <v>29056419</v>
      </c>
      <c r="K1372" s="357">
        <v>100</v>
      </c>
      <c r="L1372" s="357" t="s">
        <v>1077</v>
      </c>
      <c r="M1372" s="357" t="s">
        <v>1078</v>
      </c>
      <c r="N1372" s="357" t="s">
        <v>5025</v>
      </c>
      <c r="O1372" s="358">
        <v>1</v>
      </c>
      <c r="P1372" s="357">
        <v>58</v>
      </c>
      <c r="Q1372" s="357">
        <v>33755.199999999997</v>
      </c>
      <c r="R1372" s="357">
        <v>25226.73</v>
      </c>
      <c r="S1372" s="357">
        <f t="shared" si="44"/>
        <v>8528.4699999999975</v>
      </c>
      <c r="T1372" s="359">
        <f t="shared" si="45"/>
        <v>0.25265647959425508</v>
      </c>
      <c r="U1372" s="357"/>
    </row>
    <row r="1373" spans="1:21" x14ac:dyDescent="0.25">
      <c r="A1373" s="357" t="s">
        <v>483</v>
      </c>
      <c r="B1373" s="357" t="s">
        <v>1829</v>
      </c>
      <c r="C1373" s="357" t="s">
        <v>1261</v>
      </c>
      <c r="D1373" s="357" t="s">
        <v>1763</v>
      </c>
      <c r="E1373" s="357" t="s">
        <v>1577</v>
      </c>
      <c r="F1373" s="357">
        <v>4521333</v>
      </c>
      <c r="G1373" s="357" t="s">
        <v>1324</v>
      </c>
      <c r="H1373" s="357">
        <v>452133304</v>
      </c>
      <c r="I1373" s="357" t="s">
        <v>3131</v>
      </c>
      <c r="J1373" s="357">
        <v>29056593</v>
      </c>
      <c r="K1373" s="357">
        <v>100</v>
      </c>
      <c r="L1373" s="357" t="s">
        <v>1077</v>
      </c>
      <c r="M1373" s="357" t="s">
        <v>1078</v>
      </c>
      <c r="N1373" s="357" t="s">
        <v>5025</v>
      </c>
      <c r="O1373" s="358">
        <v>1</v>
      </c>
      <c r="P1373" s="357">
        <v>72</v>
      </c>
      <c r="Q1373" s="357">
        <v>12103.2</v>
      </c>
      <c r="R1373" s="357">
        <v>9902.2000000000007</v>
      </c>
      <c r="S1373" s="357">
        <f t="shared" si="44"/>
        <v>2201</v>
      </c>
      <c r="T1373" s="359">
        <f t="shared" si="45"/>
        <v>0.18185273316147796</v>
      </c>
      <c r="U1373" s="357"/>
    </row>
    <row r="1374" spans="1:21" x14ac:dyDescent="0.25">
      <c r="A1374" s="357" t="s">
        <v>483</v>
      </c>
      <c r="B1374" s="357" t="s">
        <v>1829</v>
      </c>
      <c r="C1374" s="357" t="s">
        <v>1261</v>
      </c>
      <c r="D1374" s="357" t="s">
        <v>1763</v>
      </c>
      <c r="E1374" s="357" t="s">
        <v>1575</v>
      </c>
      <c r="F1374" s="357">
        <v>4521331</v>
      </c>
      <c r="G1374" s="357" t="s">
        <v>900</v>
      </c>
      <c r="H1374" s="357">
        <v>452133102</v>
      </c>
      <c r="I1374" s="357" t="s">
        <v>3132</v>
      </c>
      <c r="J1374" s="357">
        <v>29535808</v>
      </c>
      <c r="K1374" s="357">
        <v>100</v>
      </c>
      <c r="L1374" s="357" t="s">
        <v>1077</v>
      </c>
      <c r="M1374" s="357" t="s">
        <v>1078</v>
      </c>
      <c r="N1374" s="357" t="s">
        <v>5025</v>
      </c>
      <c r="O1374" s="358">
        <v>1</v>
      </c>
      <c r="P1374" s="357">
        <v>46</v>
      </c>
      <c r="Q1374" s="357">
        <v>16418.8</v>
      </c>
      <c r="R1374" s="357">
        <v>13445.94</v>
      </c>
      <c r="S1374" s="357">
        <f t="shared" si="44"/>
        <v>2972.8599999999988</v>
      </c>
      <c r="T1374" s="359">
        <f t="shared" si="45"/>
        <v>0.18106438960216331</v>
      </c>
      <c r="U1374" s="357"/>
    </row>
    <row r="1375" spans="1:21" x14ac:dyDescent="0.25">
      <c r="A1375" s="357" t="s">
        <v>483</v>
      </c>
      <c r="B1375" s="357" t="s">
        <v>1829</v>
      </c>
      <c r="C1375" s="357" t="s">
        <v>1261</v>
      </c>
      <c r="D1375" s="357" t="s">
        <v>1763</v>
      </c>
      <c r="E1375" s="357" t="s">
        <v>1575</v>
      </c>
      <c r="F1375" s="357">
        <v>4521331</v>
      </c>
      <c r="G1375" s="357" t="s">
        <v>900</v>
      </c>
      <c r="H1375" s="357">
        <v>452133102</v>
      </c>
      <c r="I1375" s="357" t="s">
        <v>3133</v>
      </c>
      <c r="J1375" s="357">
        <v>29535896</v>
      </c>
      <c r="K1375" s="357">
        <v>100</v>
      </c>
      <c r="L1375" s="357" t="s">
        <v>1077</v>
      </c>
      <c r="M1375" s="357" t="s">
        <v>1078</v>
      </c>
      <c r="N1375" s="357" t="s">
        <v>5025</v>
      </c>
      <c r="O1375" s="358">
        <v>1</v>
      </c>
      <c r="P1375" s="357">
        <v>49</v>
      </c>
      <c r="Q1375" s="357">
        <v>9770.7999999999993</v>
      </c>
      <c r="R1375" s="357">
        <v>8094.55</v>
      </c>
      <c r="S1375" s="357">
        <f t="shared" si="44"/>
        <v>1676.2499999999991</v>
      </c>
      <c r="T1375" s="359">
        <f t="shared" si="45"/>
        <v>0.17155708846767911</v>
      </c>
      <c r="U1375" s="357"/>
    </row>
    <row r="1376" spans="1:21" x14ac:dyDescent="0.25">
      <c r="A1376" s="357" t="s">
        <v>483</v>
      </c>
      <c r="B1376" s="357" t="s">
        <v>1829</v>
      </c>
      <c r="C1376" s="357" t="s">
        <v>1261</v>
      </c>
      <c r="D1376" s="357" t="s">
        <v>1763</v>
      </c>
      <c r="E1376" s="357" t="s">
        <v>1575</v>
      </c>
      <c r="F1376" s="357">
        <v>4521331</v>
      </c>
      <c r="G1376" s="357" t="s">
        <v>900</v>
      </c>
      <c r="H1376" s="357">
        <v>452133102</v>
      </c>
      <c r="I1376" s="357" t="s">
        <v>3134</v>
      </c>
      <c r="J1376" s="357">
        <v>29535926</v>
      </c>
      <c r="K1376" s="357">
        <v>100</v>
      </c>
      <c r="L1376" s="357" t="s">
        <v>1077</v>
      </c>
      <c r="M1376" s="357" t="s">
        <v>1078</v>
      </c>
      <c r="N1376" s="357" t="s">
        <v>5025</v>
      </c>
      <c r="O1376" s="358">
        <v>1</v>
      </c>
      <c r="P1376" s="357">
        <v>66</v>
      </c>
      <c r="Q1376" s="357">
        <v>30643.599999999999</v>
      </c>
      <c r="R1376" s="357">
        <v>23640.45</v>
      </c>
      <c r="S1376" s="357">
        <f t="shared" si="44"/>
        <v>7003.1499999999978</v>
      </c>
      <c r="T1376" s="359">
        <f t="shared" si="45"/>
        <v>0.22853548538683438</v>
      </c>
      <c r="U1376" s="357"/>
    </row>
    <row r="1377" spans="1:21" x14ac:dyDescent="0.25">
      <c r="A1377" s="357" t="s">
        <v>483</v>
      </c>
      <c r="B1377" s="357" t="s">
        <v>1829</v>
      </c>
      <c r="C1377" s="357" t="s">
        <v>1261</v>
      </c>
      <c r="D1377" s="357" t="s">
        <v>1763</v>
      </c>
      <c r="E1377" s="357" t="s">
        <v>1577</v>
      </c>
      <c r="F1377" s="357">
        <v>4521333</v>
      </c>
      <c r="G1377" s="357" t="s">
        <v>1884</v>
      </c>
      <c r="H1377" s="357">
        <v>452133302</v>
      </c>
      <c r="I1377" s="357" t="s">
        <v>3135</v>
      </c>
      <c r="J1377" s="357">
        <v>29537770</v>
      </c>
      <c r="K1377" s="357">
        <v>100</v>
      </c>
      <c r="L1377" s="357" t="s">
        <v>1077</v>
      </c>
      <c r="M1377" s="357" t="s">
        <v>1078</v>
      </c>
      <c r="N1377" s="357" t="s">
        <v>5025</v>
      </c>
      <c r="O1377" s="358">
        <v>1</v>
      </c>
      <c r="P1377" s="357">
        <v>93</v>
      </c>
      <c r="Q1377" s="357">
        <v>41440.800000000003</v>
      </c>
      <c r="R1377" s="357">
        <v>32272.979999999996</v>
      </c>
      <c r="S1377" s="357">
        <f t="shared" si="44"/>
        <v>9167.820000000007</v>
      </c>
      <c r="T1377" s="359">
        <f t="shared" si="45"/>
        <v>0.22122690681647086</v>
      </c>
      <c r="U1377" s="357"/>
    </row>
    <row r="1378" spans="1:21" x14ac:dyDescent="0.25">
      <c r="A1378" s="357" t="s">
        <v>483</v>
      </c>
      <c r="B1378" s="357" t="s">
        <v>1829</v>
      </c>
      <c r="C1378" s="357" t="s">
        <v>1261</v>
      </c>
      <c r="D1378" s="357" t="s">
        <v>1763</v>
      </c>
      <c r="E1378" s="357" t="s">
        <v>1577</v>
      </c>
      <c r="F1378" s="357">
        <v>4521333</v>
      </c>
      <c r="G1378" s="357" t="s">
        <v>1884</v>
      </c>
      <c r="H1378" s="357">
        <v>452133302</v>
      </c>
      <c r="I1378" s="357" t="s">
        <v>3136</v>
      </c>
      <c r="J1378" s="357">
        <v>29537786</v>
      </c>
      <c r="K1378" s="357">
        <v>100</v>
      </c>
      <c r="L1378" s="357" t="s">
        <v>1077</v>
      </c>
      <c r="M1378" s="357" t="s">
        <v>1078</v>
      </c>
      <c r="N1378" s="357" t="s">
        <v>5025</v>
      </c>
      <c r="O1378" s="358">
        <v>1</v>
      </c>
      <c r="P1378" s="357">
        <v>95</v>
      </c>
      <c r="Q1378" s="357">
        <v>26904.799999999999</v>
      </c>
      <c r="R1378" s="357">
        <v>17499.11</v>
      </c>
      <c r="S1378" s="357">
        <f t="shared" si="44"/>
        <v>9405.6899999999987</v>
      </c>
      <c r="T1378" s="359">
        <f t="shared" si="45"/>
        <v>0.34959152270226868</v>
      </c>
      <c r="U1378" s="357"/>
    </row>
    <row r="1379" spans="1:21" x14ac:dyDescent="0.25">
      <c r="A1379" s="357" t="s">
        <v>483</v>
      </c>
      <c r="B1379" s="357" t="s">
        <v>1829</v>
      </c>
      <c r="C1379" s="357" t="s">
        <v>1261</v>
      </c>
      <c r="D1379" s="357" t="s">
        <v>1763</v>
      </c>
      <c r="E1379" s="357" t="s">
        <v>1577</v>
      </c>
      <c r="F1379" s="357">
        <v>4521333</v>
      </c>
      <c r="G1379" s="357" t="s">
        <v>1577</v>
      </c>
      <c r="H1379" s="357">
        <v>452133301</v>
      </c>
      <c r="I1379" s="357" t="s">
        <v>3137</v>
      </c>
      <c r="J1379" s="357">
        <v>29537908</v>
      </c>
      <c r="K1379" s="357">
        <v>100</v>
      </c>
      <c r="L1379" s="357" t="s">
        <v>1077</v>
      </c>
      <c r="M1379" s="357" t="s">
        <v>1078</v>
      </c>
      <c r="N1379" s="357" t="s">
        <v>5025</v>
      </c>
      <c r="O1379" s="358">
        <v>1</v>
      </c>
      <c r="P1379" s="357">
        <v>51</v>
      </c>
      <c r="Q1379" s="357">
        <v>7971.2</v>
      </c>
      <c r="R1379" s="357">
        <v>6227.77</v>
      </c>
      <c r="S1379" s="357">
        <f t="shared" si="44"/>
        <v>1743.4299999999994</v>
      </c>
      <c r="T1379" s="359">
        <f t="shared" si="45"/>
        <v>0.21871612806101959</v>
      </c>
      <c r="U1379" s="357"/>
    </row>
    <row r="1380" spans="1:21" x14ac:dyDescent="0.25">
      <c r="A1380" s="357" t="s">
        <v>483</v>
      </c>
      <c r="B1380" s="357" t="s">
        <v>1829</v>
      </c>
      <c r="C1380" s="357" t="s">
        <v>1261</v>
      </c>
      <c r="D1380" s="357" t="s">
        <v>1763</v>
      </c>
      <c r="E1380" s="357" t="s">
        <v>1577</v>
      </c>
      <c r="F1380" s="357">
        <v>4521333</v>
      </c>
      <c r="G1380" s="357" t="s">
        <v>1577</v>
      </c>
      <c r="H1380" s="357">
        <v>452133301</v>
      </c>
      <c r="I1380" s="357" t="s">
        <v>3138</v>
      </c>
      <c r="J1380" s="357">
        <v>29537966</v>
      </c>
      <c r="K1380" s="357">
        <v>100</v>
      </c>
      <c r="L1380" s="357" t="s">
        <v>1077</v>
      </c>
      <c r="M1380" s="357" t="s">
        <v>1078</v>
      </c>
      <c r="N1380" s="357" t="s">
        <v>5025</v>
      </c>
      <c r="O1380" s="358">
        <v>1</v>
      </c>
      <c r="P1380" s="357">
        <v>132</v>
      </c>
      <c r="Q1380" s="357">
        <v>35458.400000000001</v>
      </c>
      <c r="R1380" s="357">
        <v>29996.190000000002</v>
      </c>
      <c r="S1380" s="357">
        <f t="shared" si="44"/>
        <v>5462.2099999999991</v>
      </c>
      <c r="T1380" s="359">
        <f t="shared" si="45"/>
        <v>0.15404558581323463</v>
      </c>
      <c r="U1380" s="357"/>
    </row>
    <row r="1381" spans="1:21" x14ac:dyDescent="0.25">
      <c r="A1381" s="357" t="s">
        <v>483</v>
      </c>
      <c r="B1381" s="357" t="s">
        <v>1829</v>
      </c>
      <c r="C1381" s="357" t="s">
        <v>1261</v>
      </c>
      <c r="D1381" s="357" t="s">
        <v>1763</v>
      </c>
      <c r="E1381" s="357" t="s">
        <v>1577</v>
      </c>
      <c r="F1381" s="357">
        <v>4521333</v>
      </c>
      <c r="G1381" s="357" t="s">
        <v>1577</v>
      </c>
      <c r="H1381" s="357">
        <v>452133301</v>
      </c>
      <c r="I1381" s="357" t="s">
        <v>3139</v>
      </c>
      <c r="J1381" s="357">
        <v>29538172</v>
      </c>
      <c r="K1381" s="357">
        <v>100</v>
      </c>
      <c r="L1381" s="357" t="s">
        <v>1077</v>
      </c>
      <c r="M1381" s="357" t="s">
        <v>1078</v>
      </c>
      <c r="N1381" s="357" t="s">
        <v>5025</v>
      </c>
      <c r="O1381" s="358">
        <v>1</v>
      </c>
      <c r="P1381" s="357">
        <v>154</v>
      </c>
      <c r="Q1381" s="357">
        <v>45277.2</v>
      </c>
      <c r="R1381" s="357">
        <v>36209.57</v>
      </c>
      <c r="S1381" s="357">
        <f t="shared" si="44"/>
        <v>9067.6299999999974</v>
      </c>
      <c r="T1381" s="359">
        <f t="shared" si="45"/>
        <v>0.20026923042944347</v>
      </c>
      <c r="U1381" s="357"/>
    </row>
    <row r="1382" spans="1:21" x14ac:dyDescent="0.25">
      <c r="A1382" s="357" t="s">
        <v>483</v>
      </c>
      <c r="B1382" s="357" t="s">
        <v>1829</v>
      </c>
      <c r="C1382" s="357" t="s">
        <v>1261</v>
      </c>
      <c r="D1382" s="357" t="s">
        <v>1764</v>
      </c>
      <c r="E1382" s="357" t="s">
        <v>1581</v>
      </c>
      <c r="F1382" s="357">
        <v>4521414</v>
      </c>
      <c r="G1382" s="357" t="s">
        <v>898</v>
      </c>
      <c r="H1382" s="357">
        <v>452141401</v>
      </c>
      <c r="I1382" s="357" t="s">
        <v>3140</v>
      </c>
      <c r="J1382" s="357">
        <v>27941127</v>
      </c>
      <c r="K1382" s="357">
        <v>100</v>
      </c>
      <c r="L1382" s="357" t="s">
        <v>1077</v>
      </c>
      <c r="M1382" s="357" t="s">
        <v>1078</v>
      </c>
      <c r="N1382" s="357" t="s">
        <v>5025</v>
      </c>
      <c r="O1382" s="358">
        <v>1</v>
      </c>
      <c r="P1382" s="357">
        <v>30</v>
      </c>
      <c r="Q1382" s="357">
        <v>5912</v>
      </c>
      <c r="R1382" s="357">
        <v>5296.91</v>
      </c>
      <c r="S1382" s="357">
        <f t="shared" si="44"/>
        <v>615.09000000000015</v>
      </c>
      <c r="T1382" s="359">
        <f t="shared" si="45"/>
        <v>0.10404093369418135</v>
      </c>
      <c r="U1382" s="357"/>
    </row>
    <row r="1383" spans="1:21" x14ac:dyDescent="0.25">
      <c r="A1383" s="357" t="s">
        <v>483</v>
      </c>
      <c r="B1383" s="357" t="s">
        <v>1829</v>
      </c>
      <c r="C1383" s="357" t="s">
        <v>1261</v>
      </c>
      <c r="D1383" s="357" t="s">
        <v>1763</v>
      </c>
      <c r="E1383" s="357" t="s">
        <v>1578</v>
      </c>
      <c r="F1383" s="357">
        <v>4521344</v>
      </c>
      <c r="G1383" s="357" t="s">
        <v>899</v>
      </c>
      <c r="H1383" s="357">
        <v>452134401</v>
      </c>
      <c r="I1383" s="357" t="s">
        <v>3141</v>
      </c>
      <c r="J1383" s="357">
        <v>27941371</v>
      </c>
      <c r="K1383" s="357">
        <v>100</v>
      </c>
      <c r="L1383" s="357" t="s">
        <v>1077</v>
      </c>
      <c r="M1383" s="357" t="s">
        <v>1078</v>
      </c>
      <c r="N1383" s="357" t="s">
        <v>5025</v>
      </c>
      <c r="O1383" s="358">
        <v>1</v>
      </c>
      <c r="P1383" s="357">
        <v>87</v>
      </c>
      <c r="Q1383" s="357">
        <v>43577.2</v>
      </c>
      <c r="R1383" s="357">
        <v>36149.65</v>
      </c>
      <c r="S1383" s="357">
        <f t="shared" si="44"/>
        <v>7427.5499999999956</v>
      </c>
      <c r="T1383" s="359">
        <f t="shared" si="45"/>
        <v>0.17044578357489687</v>
      </c>
      <c r="U1383" s="357"/>
    </row>
    <row r="1384" spans="1:21" x14ac:dyDescent="0.25">
      <c r="A1384" s="357" t="s">
        <v>483</v>
      </c>
      <c r="B1384" s="357" t="s">
        <v>1829</v>
      </c>
      <c r="C1384" s="357" t="s">
        <v>1261</v>
      </c>
      <c r="D1384" s="357" t="s">
        <v>1763</v>
      </c>
      <c r="E1384" s="357" t="s">
        <v>1578</v>
      </c>
      <c r="F1384" s="357">
        <v>4521344</v>
      </c>
      <c r="G1384" s="357" t="s">
        <v>899</v>
      </c>
      <c r="H1384" s="357">
        <v>452134401</v>
      </c>
      <c r="I1384" s="357" t="s">
        <v>3142</v>
      </c>
      <c r="J1384" s="357">
        <v>27941495</v>
      </c>
      <c r="K1384" s="357">
        <v>250</v>
      </c>
      <c r="L1384" s="357" t="s">
        <v>1077</v>
      </c>
      <c r="M1384" s="357" t="s">
        <v>1078</v>
      </c>
      <c r="N1384" s="357" t="s">
        <v>5025</v>
      </c>
      <c r="O1384" s="358">
        <v>1</v>
      </c>
      <c r="P1384" s="357">
        <v>179</v>
      </c>
      <c r="Q1384" s="357">
        <v>120151.19999999998</v>
      </c>
      <c r="R1384" s="357">
        <v>104463.69</v>
      </c>
      <c r="S1384" s="357">
        <f t="shared" si="44"/>
        <v>15687.50999999998</v>
      </c>
      <c r="T1384" s="359">
        <f t="shared" si="45"/>
        <v>0.13056473842957858</v>
      </c>
      <c r="U1384" s="357"/>
    </row>
    <row r="1385" spans="1:21" x14ac:dyDescent="0.25">
      <c r="A1385" s="357" t="s">
        <v>483</v>
      </c>
      <c r="B1385" s="357" t="s">
        <v>1829</v>
      </c>
      <c r="C1385" s="357" t="s">
        <v>1261</v>
      </c>
      <c r="D1385" s="357" t="s">
        <v>1763</v>
      </c>
      <c r="E1385" s="357" t="s">
        <v>1578</v>
      </c>
      <c r="F1385" s="357">
        <v>4521344</v>
      </c>
      <c r="G1385" s="357" t="s">
        <v>899</v>
      </c>
      <c r="H1385" s="357">
        <v>452134401</v>
      </c>
      <c r="I1385" s="357" t="s">
        <v>3143</v>
      </c>
      <c r="J1385" s="357">
        <v>27941503</v>
      </c>
      <c r="K1385" s="357">
        <v>100</v>
      </c>
      <c r="L1385" s="357" t="s">
        <v>1077</v>
      </c>
      <c r="M1385" s="357" t="s">
        <v>1078</v>
      </c>
      <c r="N1385" s="357" t="s">
        <v>5025</v>
      </c>
      <c r="O1385" s="358">
        <v>1</v>
      </c>
      <c r="P1385" s="357">
        <v>69</v>
      </c>
      <c r="Q1385" s="357">
        <v>56158.400000000001</v>
      </c>
      <c r="R1385" s="357">
        <v>48618.630000000005</v>
      </c>
      <c r="S1385" s="357">
        <f t="shared" si="44"/>
        <v>7539.7699999999968</v>
      </c>
      <c r="T1385" s="359">
        <f t="shared" si="45"/>
        <v>0.13425898886008142</v>
      </c>
      <c r="U1385" s="357"/>
    </row>
    <row r="1386" spans="1:21" x14ac:dyDescent="0.25">
      <c r="A1386" s="357" t="s">
        <v>483</v>
      </c>
      <c r="B1386" s="357" t="s">
        <v>1829</v>
      </c>
      <c r="C1386" s="357" t="s">
        <v>1261</v>
      </c>
      <c r="D1386" s="357" t="s">
        <v>1763</v>
      </c>
      <c r="E1386" s="357" t="s">
        <v>1578</v>
      </c>
      <c r="F1386" s="357">
        <v>4521344</v>
      </c>
      <c r="G1386" s="357" t="s">
        <v>899</v>
      </c>
      <c r="H1386" s="357">
        <v>452134401</v>
      </c>
      <c r="I1386" s="357" t="s">
        <v>3144</v>
      </c>
      <c r="J1386" s="357">
        <v>33287005</v>
      </c>
      <c r="K1386" s="357">
        <v>100</v>
      </c>
      <c r="L1386" s="357" t="s">
        <v>1077</v>
      </c>
      <c r="M1386" s="357" t="s">
        <v>1078</v>
      </c>
      <c r="N1386" s="357" t="s">
        <v>5025</v>
      </c>
      <c r="O1386" s="358">
        <v>1</v>
      </c>
      <c r="P1386" s="357">
        <v>75</v>
      </c>
      <c r="Q1386" s="357">
        <v>17928</v>
      </c>
      <c r="R1386" s="357">
        <v>16008.85</v>
      </c>
      <c r="S1386" s="357">
        <f t="shared" si="44"/>
        <v>1919.1499999999996</v>
      </c>
      <c r="T1386" s="359">
        <f t="shared" si="45"/>
        <v>0.10704763498438195</v>
      </c>
      <c r="U1386" s="357"/>
    </row>
    <row r="1387" spans="1:21" x14ac:dyDescent="0.25">
      <c r="A1387" s="357" t="s">
        <v>483</v>
      </c>
      <c r="B1387" s="357" t="s">
        <v>1829</v>
      </c>
      <c r="C1387" s="357" t="s">
        <v>1261</v>
      </c>
      <c r="D1387" s="357" t="s">
        <v>1763</v>
      </c>
      <c r="E1387" s="357" t="s">
        <v>1578</v>
      </c>
      <c r="F1387" s="357">
        <v>4521344</v>
      </c>
      <c r="G1387" s="357" t="s">
        <v>1579</v>
      </c>
      <c r="H1387" s="357">
        <v>452134402</v>
      </c>
      <c r="I1387" s="357" t="s">
        <v>3145</v>
      </c>
      <c r="J1387" s="357">
        <v>33287053</v>
      </c>
      <c r="K1387" s="357">
        <v>100</v>
      </c>
      <c r="L1387" s="357" t="s">
        <v>1077</v>
      </c>
      <c r="M1387" s="357" t="s">
        <v>1078</v>
      </c>
      <c r="N1387" s="357" t="s">
        <v>5025</v>
      </c>
      <c r="O1387" s="358">
        <v>1</v>
      </c>
      <c r="P1387" s="357">
        <v>1</v>
      </c>
      <c r="Q1387" s="357">
        <v>27549.600000000002</v>
      </c>
      <c r="R1387" s="357">
        <v>16268.63</v>
      </c>
      <c r="S1387" s="357">
        <f t="shared" si="44"/>
        <v>11280.970000000003</v>
      </c>
      <c r="T1387" s="359">
        <f t="shared" si="45"/>
        <v>0.40947854052327448</v>
      </c>
      <c r="U1387" s="357"/>
    </row>
    <row r="1388" spans="1:21" x14ac:dyDescent="0.25">
      <c r="A1388" s="357" t="s">
        <v>483</v>
      </c>
      <c r="B1388" s="357" t="s">
        <v>1829</v>
      </c>
      <c r="C1388" s="357" t="s">
        <v>1261</v>
      </c>
      <c r="D1388" s="357" t="s">
        <v>1763</v>
      </c>
      <c r="E1388" s="357" t="s">
        <v>1578</v>
      </c>
      <c r="F1388" s="357">
        <v>4521344</v>
      </c>
      <c r="G1388" s="357" t="s">
        <v>1579</v>
      </c>
      <c r="H1388" s="357">
        <v>452134402</v>
      </c>
      <c r="I1388" s="357" t="s">
        <v>3146</v>
      </c>
      <c r="J1388" s="357">
        <v>33287125</v>
      </c>
      <c r="K1388" s="357">
        <v>100</v>
      </c>
      <c r="L1388" s="357" t="s">
        <v>1077</v>
      </c>
      <c r="M1388" s="357" t="s">
        <v>1078</v>
      </c>
      <c r="N1388" s="357" t="s">
        <v>5025</v>
      </c>
      <c r="O1388" s="358">
        <v>1</v>
      </c>
      <c r="P1388" s="357">
        <v>65</v>
      </c>
      <c r="Q1388" s="357">
        <v>9022.4</v>
      </c>
      <c r="R1388" s="357">
        <v>6214.43</v>
      </c>
      <c r="S1388" s="357">
        <f t="shared" si="44"/>
        <v>2807.9699999999993</v>
      </c>
      <c r="T1388" s="359">
        <f t="shared" si="45"/>
        <v>0.31122206951587156</v>
      </c>
      <c r="U1388" s="357"/>
    </row>
    <row r="1389" spans="1:21" x14ac:dyDescent="0.25">
      <c r="A1389" s="357" t="s">
        <v>483</v>
      </c>
      <c r="B1389" s="357" t="s">
        <v>1829</v>
      </c>
      <c r="C1389" s="357" t="s">
        <v>1261</v>
      </c>
      <c r="D1389" s="357" t="s">
        <v>1763</v>
      </c>
      <c r="E1389" s="357" t="s">
        <v>5036</v>
      </c>
      <c r="F1389" s="357">
        <v>4521327</v>
      </c>
      <c r="G1389" s="357" t="s">
        <v>5037</v>
      </c>
      <c r="H1389" s="357">
        <v>452132704</v>
      </c>
      <c r="I1389" s="357" t="s">
        <v>3147</v>
      </c>
      <c r="J1389" s="357">
        <v>33287637</v>
      </c>
      <c r="K1389" s="357">
        <v>100</v>
      </c>
      <c r="L1389" s="357" t="s">
        <v>1077</v>
      </c>
      <c r="M1389" s="357" t="s">
        <v>1078</v>
      </c>
      <c r="N1389" s="357" t="s">
        <v>5025</v>
      </c>
      <c r="O1389" s="358">
        <v>1</v>
      </c>
      <c r="P1389" s="357">
        <v>37</v>
      </c>
      <c r="Q1389" s="357">
        <v>10314.83</v>
      </c>
      <c r="R1389" s="357">
        <v>9009.49</v>
      </c>
      <c r="S1389" s="357">
        <f t="shared" si="44"/>
        <v>1305.3400000000001</v>
      </c>
      <c r="T1389" s="359">
        <f t="shared" si="45"/>
        <v>0.1265498316501581</v>
      </c>
      <c r="U1389" s="357"/>
    </row>
    <row r="1390" spans="1:21" x14ac:dyDescent="0.25">
      <c r="A1390" s="357" t="s">
        <v>483</v>
      </c>
      <c r="B1390" s="357" t="s">
        <v>1829</v>
      </c>
      <c r="C1390" s="357" t="s">
        <v>1261</v>
      </c>
      <c r="D1390" s="357" t="s">
        <v>1763</v>
      </c>
      <c r="E1390" s="357" t="s">
        <v>1578</v>
      </c>
      <c r="F1390" s="357">
        <v>4521344</v>
      </c>
      <c r="G1390" s="357" t="s">
        <v>899</v>
      </c>
      <c r="H1390" s="357">
        <v>452134401</v>
      </c>
      <c r="I1390" s="357" t="s">
        <v>3148</v>
      </c>
      <c r="J1390" s="357">
        <v>33287721</v>
      </c>
      <c r="K1390" s="357">
        <v>100</v>
      </c>
      <c r="L1390" s="357" t="s">
        <v>1077</v>
      </c>
      <c r="M1390" s="357" t="s">
        <v>1078</v>
      </c>
      <c r="N1390" s="357" t="s">
        <v>5025</v>
      </c>
      <c r="O1390" s="358">
        <v>1</v>
      </c>
      <c r="P1390" s="357">
        <v>95</v>
      </c>
      <c r="Q1390" s="357">
        <v>35462</v>
      </c>
      <c r="R1390" s="357">
        <v>23574.55</v>
      </c>
      <c r="S1390" s="357">
        <f t="shared" si="44"/>
        <v>11887.45</v>
      </c>
      <c r="T1390" s="359">
        <f t="shared" si="45"/>
        <v>0.33521656984941628</v>
      </c>
      <c r="U1390" s="357"/>
    </row>
    <row r="1391" spans="1:21" x14ac:dyDescent="0.25">
      <c r="A1391" s="357" t="s">
        <v>483</v>
      </c>
      <c r="B1391" s="357" t="s">
        <v>1829</v>
      </c>
      <c r="C1391" s="357" t="s">
        <v>1261</v>
      </c>
      <c r="D1391" s="357" t="s">
        <v>1761</v>
      </c>
      <c r="E1391" s="357" t="s">
        <v>1554</v>
      </c>
      <c r="F1391" s="357">
        <v>4521132</v>
      </c>
      <c r="G1391" s="357" t="s">
        <v>824</v>
      </c>
      <c r="H1391" s="357">
        <v>452113203</v>
      </c>
      <c r="I1391" s="357" t="s">
        <v>3149</v>
      </c>
      <c r="J1391" s="357">
        <v>34807535</v>
      </c>
      <c r="K1391" s="357">
        <v>100</v>
      </c>
      <c r="L1391" s="357" t="s">
        <v>1077</v>
      </c>
      <c r="M1391" s="357" t="s">
        <v>1078</v>
      </c>
      <c r="N1391" s="357" t="s">
        <v>5025</v>
      </c>
      <c r="O1391" s="358">
        <v>1</v>
      </c>
      <c r="P1391" s="357">
        <v>39</v>
      </c>
      <c r="Q1391" s="357">
        <v>8295.2000000000007</v>
      </c>
      <c r="R1391" s="357">
        <v>6450.44</v>
      </c>
      <c r="S1391" s="357">
        <f t="shared" si="44"/>
        <v>1844.7600000000011</v>
      </c>
      <c r="T1391" s="359">
        <f t="shared" si="45"/>
        <v>0.222388851383933</v>
      </c>
      <c r="U1391" s="357"/>
    </row>
    <row r="1392" spans="1:21" x14ac:dyDescent="0.25">
      <c r="A1392" s="357" t="s">
        <v>483</v>
      </c>
      <c r="B1392" s="357" t="s">
        <v>1829</v>
      </c>
      <c r="C1392" s="357" t="s">
        <v>1261</v>
      </c>
      <c r="D1392" s="357" t="s">
        <v>1764</v>
      </c>
      <c r="E1392" s="357" t="s">
        <v>1581</v>
      </c>
      <c r="F1392" s="357">
        <v>4521414</v>
      </c>
      <c r="G1392" s="357" t="s">
        <v>895</v>
      </c>
      <c r="H1392" s="357">
        <v>452141403</v>
      </c>
      <c r="I1392" s="357" t="s">
        <v>3150</v>
      </c>
      <c r="J1392" s="357">
        <v>31415162</v>
      </c>
      <c r="K1392" s="357">
        <v>25</v>
      </c>
      <c r="L1392" s="357" t="s">
        <v>1077</v>
      </c>
      <c r="M1392" s="357" t="s">
        <v>1078</v>
      </c>
      <c r="N1392" s="357" t="s">
        <v>5025</v>
      </c>
      <c r="O1392" s="358">
        <v>1</v>
      </c>
      <c r="P1392" s="357">
        <v>43</v>
      </c>
      <c r="Q1392" s="357">
        <v>25940.400000000001</v>
      </c>
      <c r="R1392" s="357">
        <v>17332.55</v>
      </c>
      <c r="S1392" s="357">
        <f t="shared" si="44"/>
        <v>8607.8500000000022</v>
      </c>
      <c r="T1392" s="359">
        <f t="shared" si="45"/>
        <v>0.33183181446700905</v>
      </c>
      <c r="U1392" s="357"/>
    </row>
    <row r="1393" spans="1:21" x14ac:dyDescent="0.25">
      <c r="A1393" s="357" t="s">
        <v>483</v>
      </c>
      <c r="B1393" s="357" t="s">
        <v>1829</v>
      </c>
      <c r="C1393" s="357" t="s">
        <v>1261</v>
      </c>
      <c r="D1393" s="357" t="s">
        <v>1764</v>
      </c>
      <c r="E1393" s="357" t="s">
        <v>1581</v>
      </c>
      <c r="F1393" s="357">
        <v>4521414</v>
      </c>
      <c r="G1393" s="357" t="s">
        <v>895</v>
      </c>
      <c r="H1393" s="357">
        <v>452141403</v>
      </c>
      <c r="I1393" s="357" t="s">
        <v>3151</v>
      </c>
      <c r="J1393" s="357">
        <v>31415174</v>
      </c>
      <c r="K1393" s="357">
        <v>25</v>
      </c>
      <c r="L1393" s="357" t="s">
        <v>1077</v>
      </c>
      <c r="M1393" s="357" t="s">
        <v>1078</v>
      </c>
      <c r="N1393" s="357" t="s">
        <v>5025</v>
      </c>
      <c r="O1393" s="358">
        <v>1</v>
      </c>
      <c r="P1393" s="357">
        <v>12</v>
      </c>
      <c r="Q1393" s="357">
        <v>7227.5999999999995</v>
      </c>
      <c r="R1393" s="357">
        <v>4070.86</v>
      </c>
      <c r="S1393" s="357">
        <f t="shared" si="44"/>
        <v>3156.7399999999993</v>
      </c>
      <c r="T1393" s="359">
        <f t="shared" si="45"/>
        <v>0.43676185732469969</v>
      </c>
      <c r="U1393" s="357"/>
    </row>
    <row r="1394" spans="1:21" x14ac:dyDescent="0.25">
      <c r="A1394" s="357" t="s">
        <v>483</v>
      </c>
      <c r="B1394" s="357" t="s">
        <v>1829</v>
      </c>
      <c r="C1394" s="357" t="s">
        <v>1261</v>
      </c>
      <c r="D1394" s="357" t="s">
        <v>1764</v>
      </c>
      <c r="E1394" s="357" t="s">
        <v>1581</v>
      </c>
      <c r="F1394" s="357">
        <v>4521414</v>
      </c>
      <c r="G1394" s="357" t="s">
        <v>895</v>
      </c>
      <c r="H1394" s="357">
        <v>452141403</v>
      </c>
      <c r="I1394" s="357" t="s">
        <v>3152</v>
      </c>
      <c r="J1394" s="357">
        <v>31415212</v>
      </c>
      <c r="K1394" s="357">
        <v>100</v>
      </c>
      <c r="L1394" s="357" t="s">
        <v>1077</v>
      </c>
      <c r="M1394" s="357" t="s">
        <v>1078</v>
      </c>
      <c r="N1394" s="357" t="s">
        <v>5025</v>
      </c>
      <c r="O1394" s="358">
        <v>1</v>
      </c>
      <c r="P1394" s="357">
        <v>73</v>
      </c>
      <c r="Q1394" s="357">
        <v>34310.400000000001</v>
      </c>
      <c r="R1394" s="357">
        <v>29945.040000000001</v>
      </c>
      <c r="S1394" s="357">
        <f t="shared" si="44"/>
        <v>4365.3600000000006</v>
      </c>
      <c r="T1394" s="359">
        <f t="shared" si="45"/>
        <v>0.12723139339675435</v>
      </c>
      <c r="U1394" s="357"/>
    </row>
    <row r="1395" spans="1:21" x14ac:dyDescent="0.25">
      <c r="A1395" s="357" t="s">
        <v>483</v>
      </c>
      <c r="B1395" s="357" t="s">
        <v>1829</v>
      </c>
      <c r="C1395" s="357" t="s">
        <v>1261</v>
      </c>
      <c r="D1395" s="357" t="s">
        <v>1764</v>
      </c>
      <c r="E1395" s="357" t="s">
        <v>1581</v>
      </c>
      <c r="F1395" s="357">
        <v>4521414</v>
      </c>
      <c r="G1395" s="357" t="s">
        <v>895</v>
      </c>
      <c r="H1395" s="357">
        <v>452141403</v>
      </c>
      <c r="I1395" s="357" t="s">
        <v>3153</v>
      </c>
      <c r="J1395" s="357">
        <v>31415222</v>
      </c>
      <c r="K1395" s="357">
        <v>100</v>
      </c>
      <c r="L1395" s="357" t="s">
        <v>1077</v>
      </c>
      <c r="M1395" s="357" t="s">
        <v>1078</v>
      </c>
      <c r="N1395" s="357" t="s">
        <v>5025</v>
      </c>
      <c r="O1395" s="358">
        <v>1</v>
      </c>
      <c r="P1395" s="357">
        <v>116</v>
      </c>
      <c r="Q1395" s="357">
        <v>53775.6</v>
      </c>
      <c r="R1395" s="357">
        <v>45066.909999999996</v>
      </c>
      <c r="S1395" s="357">
        <f t="shared" si="44"/>
        <v>8708.6900000000023</v>
      </c>
      <c r="T1395" s="359">
        <f t="shared" si="45"/>
        <v>0.16194500851687388</v>
      </c>
      <c r="U1395" s="357"/>
    </row>
    <row r="1396" spans="1:21" x14ac:dyDescent="0.25">
      <c r="A1396" s="357" t="s">
        <v>483</v>
      </c>
      <c r="B1396" s="357" t="s">
        <v>1829</v>
      </c>
      <c r="C1396" s="357" t="s">
        <v>1261</v>
      </c>
      <c r="D1396" s="357" t="s">
        <v>1764</v>
      </c>
      <c r="E1396" s="357" t="s">
        <v>1581</v>
      </c>
      <c r="F1396" s="357">
        <v>4521414</v>
      </c>
      <c r="G1396" s="357" t="s">
        <v>895</v>
      </c>
      <c r="H1396" s="357">
        <v>452141403</v>
      </c>
      <c r="I1396" s="357" t="s">
        <v>3154</v>
      </c>
      <c r="J1396" s="357">
        <v>31415238</v>
      </c>
      <c r="K1396" s="357">
        <v>63</v>
      </c>
      <c r="L1396" s="357" t="s">
        <v>1077</v>
      </c>
      <c r="M1396" s="357" t="s">
        <v>1078</v>
      </c>
      <c r="N1396" s="357" t="s">
        <v>5025</v>
      </c>
      <c r="O1396" s="358">
        <v>1</v>
      </c>
      <c r="P1396" s="357">
        <v>38</v>
      </c>
      <c r="Q1396" s="357">
        <v>15043.2</v>
      </c>
      <c r="R1396" s="357">
        <v>10158.990000000002</v>
      </c>
      <c r="S1396" s="357">
        <f t="shared" si="44"/>
        <v>4884.2099999999991</v>
      </c>
      <c r="T1396" s="359">
        <f t="shared" si="45"/>
        <v>0.32467892469687293</v>
      </c>
      <c r="U1396" s="357"/>
    </row>
    <row r="1397" spans="1:21" x14ac:dyDescent="0.25">
      <c r="A1397" s="357" t="s">
        <v>483</v>
      </c>
      <c r="B1397" s="357" t="s">
        <v>1829</v>
      </c>
      <c r="C1397" s="357" t="s">
        <v>1261</v>
      </c>
      <c r="D1397" s="357" t="s">
        <v>1764</v>
      </c>
      <c r="E1397" s="357" t="s">
        <v>1581</v>
      </c>
      <c r="F1397" s="357">
        <v>4521414</v>
      </c>
      <c r="G1397" s="357" t="s">
        <v>895</v>
      </c>
      <c r="H1397" s="357">
        <v>452141403</v>
      </c>
      <c r="I1397" s="357" t="s">
        <v>3155</v>
      </c>
      <c r="J1397" s="357">
        <v>31415270</v>
      </c>
      <c r="K1397" s="357">
        <v>100</v>
      </c>
      <c r="L1397" s="357" t="s">
        <v>1077</v>
      </c>
      <c r="M1397" s="357" t="s">
        <v>1078</v>
      </c>
      <c r="N1397" s="357" t="s">
        <v>5025</v>
      </c>
      <c r="O1397" s="358">
        <v>1</v>
      </c>
      <c r="P1397" s="357">
        <v>203</v>
      </c>
      <c r="Q1397" s="357">
        <v>85293.6</v>
      </c>
      <c r="R1397" s="357">
        <v>55849.130000000005</v>
      </c>
      <c r="S1397" s="357">
        <f t="shared" si="44"/>
        <v>29444.47</v>
      </c>
      <c r="T1397" s="359">
        <f t="shared" si="45"/>
        <v>0.34521312267274451</v>
      </c>
      <c r="U1397" s="357"/>
    </row>
    <row r="1398" spans="1:21" x14ac:dyDescent="0.25">
      <c r="A1398" s="357" t="s">
        <v>483</v>
      </c>
      <c r="B1398" s="357" t="s">
        <v>1829</v>
      </c>
      <c r="C1398" s="357" t="s">
        <v>1261</v>
      </c>
      <c r="D1398" s="357" t="s">
        <v>1764</v>
      </c>
      <c r="E1398" s="357" t="s">
        <v>1581</v>
      </c>
      <c r="F1398" s="357">
        <v>4521414</v>
      </c>
      <c r="G1398" s="357" t="s">
        <v>898</v>
      </c>
      <c r="H1398" s="357">
        <v>452141401</v>
      </c>
      <c r="I1398" s="357" t="s">
        <v>3156</v>
      </c>
      <c r="J1398" s="357">
        <v>31415580</v>
      </c>
      <c r="K1398" s="357">
        <v>100</v>
      </c>
      <c r="L1398" s="357" t="s">
        <v>1077</v>
      </c>
      <c r="M1398" s="357" t="s">
        <v>1078</v>
      </c>
      <c r="N1398" s="357" t="s">
        <v>5025</v>
      </c>
      <c r="O1398" s="358">
        <v>1</v>
      </c>
      <c r="P1398" s="357">
        <v>61</v>
      </c>
      <c r="Q1398" s="357">
        <v>23174.399999999998</v>
      </c>
      <c r="R1398" s="357">
        <v>14721.48</v>
      </c>
      <c r="S1398" s="357">
        <f t="shared" si="44"/>
        <v>8452.9199999999983</v>
      </c>
      <c r="T1398" s="359">
        <f t="shared" si="45"/>
        <v>0.36475248550124273</v>
      </c>
      <c r="U1398" s="357"/>
    </row>
    <row r="1399" spans="1:21" x14ac:dyDescent="0.25">
      <c r="A1399" s="357" t="s">
        <v>483</v>
      </c>
      <c r="B1399" s="357" t="s">
        <v>1829</v>
      </c>
      <c r="C1399" s="357" t="s">
        <v>1261</v>
      </c>
      <c r="D1399" s="357" t="s">
        <v>1764</v>
      </c>
      <c r="E1399" s="357" t="s">
        <v>1581</v>
      </c>
      <c r="F1399" s="357">
        <v>4521414</v>
      </c>
      <c r="G1399" s="357" t="s">
        <v>1887</v>
      </c>
      <c r="H1399" s="357">
        <v>452141404</v>
      </c>
      <c r="I1399" s="357" t="s">
        <v>3157</v>
      </c>
      <c r="J1399" s="357">
        <v>31415634</v>
      </c>
      <c r="K1399" s="357">
        <v>100</v>
      </c>
      <c r="L1399" s="357" t="s">
        <v>1077</v>
      </c>
      <c r="M1399" s="357" t="s">
        <v>1078</v>
      </c>
      <c r="N1399" s="357" t="s">
        <v>5025</v>
      </c>
      <c r="O1399" s="358">
        <v>1</v>
      </c>
      <c r="P1399" s="357">
        <v>10</v>
      </c>
      <c r="Q1399" s="357">
        <v>2452.8000000000002</v>
      </c>
      <c r="R1399" s="357">
        <v>1880.6999999999998</v>
      </c>
      <c r="S1399" s="357">
        <f t="shared" si="44"/>
        <v>572.10000000000036</v>
      </c>
      <c r="T1399" s="359">
        <f t="shared" si="45"/>
        <v>0.23324363992172226</v>
      </c>
      <c r="U1399" s="357"/>
    </row>
    <row r="1400" spans="1:21" x14ac:dyDescent="0.25">
      <c r="A1400" s="357" t="s">
        <v>483</v>
      </c>
      <c r="B1400" s="357" t="s">
        <v>822</v>
      </c>
      <c r="C1400" s="357" t="s">
        <v>1239</v>
      </c>
      <c r="D1400" s="357" t="s">
        <v>1752</v>
      </c>
      <c r="E1400" s="357" t="s">
        <v>881</v>
      </c>
      <c r="F1400" s="357">
        <v>4325422</v>
      </c>
      <c r="G1400" s="357" t="s">
        <v>881</v>
      </c>
      <c r="H1400" s="357">
        <v>432542203</v>
      </c>
      <c r="I1400" s="357" t="s">
        <v>5182</v>
      </c>
      <c r="J1400" s="357">
        <v>12889946</v>
      </c>
      <c r="K1400" s="357">
        <v>100</v>
      </c>
      <c r="L1400" s="357" t="s">
        <v>1077</v>
      </c>
      <c r="M1400" s="357" t="s">
        <v>1078</v>
      </c>
      <c r="N1400" s="357" t="s">
        <v>5025</v>
      </c>
      <c r="O1400" s="358">
        <v>1</v>
      </c>
      <c r="P1400" s="357">
        <v>18</v>
      </c>
      <c r="Q1400" s="357">
        <v>7239.6</v>
      </c>
      <c r="R1400" s="357">
        <v>3669.88</v>
      </c>
      <c r="S1400" s="357">
        <f t="shared" si="44"/>
        <v>3569.7200000000003</v>
      </c>
      <c r="T1400" s="359">
        <f t="shared" si="45"/>
        <v>0.49308249074534505</v>
      </c>
      <c r="U1400" s="357"/>
    </row>
    <row r="1401" spans="1:21" x14ac:dyDescent="0.25">
      <c r="A1401" s="357" t="s">
        <v>483</v>
      </c>
      <c r="B1401" s="357" t="s">
        <v>1829</v>
      </c>
      <c r="C1401" s="357" t="s">
        <v>1261</v>
      </c>
      <c r="D1401" s="357" t="s">
        <v>1764</v>
      </c>
      <c r="E1401" s="357" t="s">
        <v>1580</v>
      </c>
      <c r="F1401" s="357">
        <v>4521413</v>
      </c>
      <c r="G1401" s="357" t="s">
        <v>1121</v>
      </c>
      <c r="H1401" s="357">
        <v>452141302</v>
      </c>
      <c r="I1401" s="357" t="s">
        <v>3158</v>
      </c>
      <c r="J1401" s="357">
        <v>32008968</v>
      </c>
      <c r="K1401" s="357">
        <v>100</v>
      </c>
      <c r="L1401" s="357" t="s">
        <v>1077</v>
      </c>
      <c r="M1401" s="357" t="s">
        <v>1078</v>
      </c>
      <c r="N1401" s="357" t="s">
        <v>5025</v>
      </c>
      <c r="O1401" s="358">
        <v>1</v>
      </c>
      <c r="P1401" s="357">
        <v>31</v>
      </c>
      <c r="Q1401" s="357">
        <v>5306.8</v>
      </c>
      <c r="R1401" s="357">
        <v>3330.92</v>
      </c>
      <c r="S1401" s="357">
        <f t="shared" si="44"/>
        <v>1975.88</v>
      </c>
      <c r="T1401" s="359">
        <f t="shared" si="45"/>
        <v>0.37232984095876986</v>
      </c>
      <c r="U1401" s="357"/>
    </row>
    <row r="1402" spans="1:21" x14ac:dyDescent="0.25">
      <c r="A1402" s="357" t="s">
        <v>483</v>
      </c>
      <c r="B1402" s="357" t="s">
        <v>1829</v>
      </c>
      <c r="C1402" s="357" t="s">
        <v>1261</v>
      </c>
      <c r="D1402" s="357" t="s">
        <v>1764</v>
      </c>
      <c r="E1402" s="357" t="s">
        <v>1581</v>
      </c>
      <c r="F1402" s="357">
        <v>4521414</v>
      </c>
      <c r="G1402" s="357" t="s">
        <v>898</v>
      </c>
      <c r="H1402" s="357">
        <v>452141401</v>
      </c>
      <c r="I1402" s="357" t="s">
        <v>3159</v>
      </c>
      <c r="J1402" s="357">
        <v>32009072</v>
      </c>
      <c r="K1402" s="357">
        <v>100</v>
      </c>
      <c r="L1402" s="357" t="s">
        <v>1077</v>
      </c>
      <c r="M1402" s="357" t="s">
        <v>1078</v>
      </c>
      <c r="N1402" s="357" t="s">
        <v>5025</v>
      </c>
      <c r="O1402" s="358">
        <v>1</v>
      </c>
      <c r="P1402" s="357">
        <v>102</v>
      </c>
      <c r="Q1402" s="357">
        <v>30964.800000000003</v>
      </c>
      <c r="R1402" s="357">
        <v>26543.599999999999</v>
      </c>
      <c r="S1402" s="357">
        <f t="shared" si="44"/>
        <v>4421.2000000000044</v>
      </c>
      <c r="T1402" s="359">
        <f t="shared" si="45"/>
        <v>0.14278148090735299</v>
      </c>
      <c r="U1402" s="357"/>
    </row>
    <row r="1403" spans="1:21" x14ac:dyDescent="0.25">
      <c r="A1403" s="357" t="s">
        <v>483</v>
      </c>
      <c r="B1403" s="357" t="s">
        <v>1829</v>
      </c>
      <c r="C1403" s="357" t="s">
        <v>1261</v>
      </c>
      <c r="D1403" s="357" t="s">
        <v>1764</v>
      </c>
      <c r="E1403" s="357" t="s">
        <v>1581</v>
      </c>
      <c r="F1403" s="357">
        <v>4521414</v>
      </c>
      <c r="G1403" s="357" t="s">
        <v>898</v>
      </c>
      <c r="H1403" s="357">
        <v>452141401</v>
      </c>
      <c r="I1403" s="357" t="s">
        <v>3160</v>
      </c>
      <c r="J1403" s="357">
        <v>32009132</v>
      </c>
      <c r="K1403" s="357">
        <v>100</v>
      </c>
      <c r="L1403" s="357" t="s">
        <v>1077</v>
      </c>
      <c r="M1403" s="357" t="s">
        <v>1078</v>
      </c>
      <c r="N1403" s="357" t="s">
        <v>5025</v>
      </c>
      <c r="O1403" s="358">
        <v>1</v>
      </c>
      <c r="P1403" s="357">
        <v>76</v>
      </c>
      <c r="Q1403" s="357">
        <v>16535.2</v>
      </c>
      <c r="R1403" s="357">
        <v>12010.34</v>
      </c>
      <c r="S1403" s="357">
        <f t="shared" si="44"/>
        <v>4524.8600000000006</v>
      </c>
      <c r="T1403" s="359">
        <f t="shared" si="45"/>
        <v>0.27365015240214818</v>
      </c>
      <c r="U1403" s="357"/>
    </row>
    <row r="1404" spans="1:21" x14ac:dyDescent="0.25">
      <c r="A1404" s="357" t="s">
        <v>483</v>
      </c>
      <c r="B1404" s="357" t="s">
        <v>1829</v>
      </c>
      <c r="C1404" s="357" t="s">
        <v>1261</v>
      </c>
      <c r="D1404" s="357" t="s">
        <v>1764</v>
      </c>
      <c r="E1404" s="357" t="s">
        <v>1581</v>
      </c>
      <c r="F1404" s="357">
        <v>4521414</v>
      </c>
      <c r="G1404" s="357" t="s">
        <v>898</v>
      </c>
      <c r="H1404" s="357">
        <v>452141401</v>
      </c>
      <c r="I1404" s="357" t="s">
        <v>3161</v>
      </c>
      <c r="J1404" s="357">
        <v>32009218</v>
      </c>
      <c r="K1404" s="357">
        <v>100</v>
      </c>
      <c r="L1404" s="357" t="s">
        <v>1077</v>
      </c>
      <c r="M1404" s="357" t="s">
        <v>1078</v>
      </c>
      <c r="N1404" s="357" t="s">
        <v>5025</v>
      </c>
      <c r="O1404" s="358">
        <v>1</v>
      </c>
      <c r="P1404" s="357">
        <v>45</v>
      </c>
      <c r="Q1404" s="357">
        <v>25078.400000000001</v>
      </c>
      <c r="R1404" s="357">
        <v>16898.5</v>
      </c>
      <c r="S1404" s="357">
        <f t="shared" si="44"/>
        <v>8179.9000000000015</v>
      </c>
      <c r="T1404" s="359">
        <f t="shared" si="45"/>
        <v>0.32617312109225471</v>
      </c>
      <c r="U1404" s="357"/>
    </row>
    <row r="1405" spans="1:21" x14ac:dyDescent="0.25">
      <c r="A1405" s="357" t="s">
        <v>483</v>
      </c>
      <c r="B1405" s="357" t="s">
        <v>1829</v>
      </c>
      <c r="C1405" s="357" t="s">
        <v>1261</v>
      </c>
      <c r="D1405" s="357" t="s">
        <v>1764</v>
      </c>
      <c r="E1405" s="357" t="s">
        <v>1581</v>
      </c>
      <c r="F1405" s="357">
        <v>4521414</v>
      </c>
      <c r="G1405" s="357" t="s">
        <v>898</v>
      </c>
      <c r="H1405" s="357">
        <v>452141401</v>
      </c>
      <c r="I1405" s="357" t="s">
        <v>3162</v>
      </c>
      <c r="J1405" s="357">
        <v>32009228</v>
      </c>
      <c r="K1405" s="357">
        <v>100</v>
      </c>
      <c r="L1405" s="357" t="s">
        <v>1077</v>
      </c>
      <c r="M1405" s="357" t="s">
        <v>1078</v>
      </c>
      <c r="N1405" s="357" t="s">
        <v>5025</v>
      </c>
      <c r="O1405" s="358">
        <v>1</v>
      </c>
      <c r="P1405" s="357">
        <v>88</v>
      </c>
      <c r="Q1405" s="357">
        <v>62181.2</v>
      </c>
      <c r="R1405" s="357">
        <v>39872.959999999999</v>
      </c>
      <c r="S1405" s="357">
        <f t="shared" si="44"/>
        <v>22308.239999999998</v>
      </c>
      <c r="T1405" s="359">
        <f t="shared" si="45"/>
        <v>0.35876181225193465</v>
      </c>
      <c r="U1405" s="357"/>
    </row>
    <row r="1406" spans="1:21" x14ac:dyDescent="0.25">
      <c r="A1406" s="357" t="s">
        <v>483</v>
      </c>
      <c r="B1406" s="357" t="s">
        <v>1829</v>
      </c>
      <c r="C1406" s="357" t="s">
        <v>1261</v>
      </c>
      <c r="D1406" s="357" t="s">
        <v>1764</v>
      </c>
      <c r="E1406" s="357" t="s">
        <v>1581</v>
      </c>
      <c r="F1406" s="357">
        <v>4521414</v>
      </c>
      <c r="G1406" s="357" t="s">
        <v>898</v>
      </c>
      <c r="H1406" s="357">
        <v>452141401</v>
      </c>
      <c r="I1406" s="357" t="s">
        <v>3163</v>
      </c>
      <c r="J1406" s="357">
        <v>32009270</v>
      </c>
      <c r="K1406" s="357">
        <v>100</v>
      </c>
      <c r="L1406" s="357" t="s">
        <v>1077</v>
      </c>
      <c r="M1406" s="357" t="s">
        <v>1078</v>
      </c>
      <c r="N1406" s="357" t="s">
        <v>5025</v>
      </c>
      <c r="O1406" s="358">
        <v>1</v>
      </c>
      <c r="P1406" s="357">
        <v>54</v>
      </c>
      <c r="Q1406" s="357">
        <v>30104</v>
      </c>
      <c r="R1406" s="357">
        <v>18651.199999999997</v>
      </c>
      <c r="S1406" s="357">
        <f t="shared" si="44"/>
        <v>11452.800000000003</v>
      </c>
      <c r="T1406" s="359">
        <f t="shared" si="45"/>
        <v>0.3804411373903801</v>
      </c>
      <c r="U1406" s="357"/>
    </row>
    <row r="1407" spans="1:21" x14ac:dyDescent="0.25">
      <c r="A1407" s="357" t="s">
        <v>483</v>
      </c>
      <c r="B1407" s="357" t="s">
        <v>1829</v>
      </c>
      <c r="C1407" s="357" t="s">
        <v>1261</v>
      </c>
      <c r="D1407" s="357" t="s">
        <v>1764</v>
      </c>
      <c r="E1407" s="357" t="s">
        <v>1581</v>
      </c>
      <c r="F1407" s="357">
        <v>4521414</v>
      </c>
      <c r="G1407" s="357" t="s">
        <v>898</v>
      </c>
      <c r="H1407" s="357">
        <v>452141401</v>
      </c>
      <c r="I1407" s="357" t="s">
        <v>3164</v>
      </c>
      <c r="J1407" s="357">
        <v>32009422</v>
      </c>
      <c r="K1407" s="357">
        <v>100</v>
      </c>
      <c r="L1407" s="357" t="s">
        <v>1077</v>
      </c>
      <c r="M1407" s="357" t="s">
        <v>1078</v>
      </c>
      <c r="N1407" s="357" t="s">
        <v>5025</v>
      </c>
      <c r="O1407" s="358">
        <v>1</v>
      </c>
      <c r="P1407" s="357">
        <v>75</v>
      </c>
      <c r="Q1407" s="357">
        <v>34080</v>
      </c>
      <c r="R1407" s="357">
        <v>28475.18</v>
      </c>
      <c r="S1407" s="357">
        <f t="shared" si="44"/>
        <v>5604.82</v>
      </c>
      <c r="T1407" s="359">
        <f t="shared" si="45"/>
        <v>0.1644606807511737</v>
      </c>
      <c r="U1407" s="357"/>
    </row>
    <row r="1408" spans="1:21" x14ac:dyDescent="0.25">
      <c r="A1408" s="357" t="s">
        <v>483</v>
      </c>
      <c r="B1408" s="357" t="s">
        <v>1829</v>
      </c>
      <c r="C1408" s="357" t="s">
        <v>1230</v>
      </c>
      <c r="D1408" s="357" t="s">
        <v>1743</v>
      </c>
      <c r="E1408" s="357" t="s">
        <v>841</v>
      </c>
      <c r="F1408" s="357">
        <v>4322232</v>
      </c>
      <c r="G1408" s="357" t="s">
        <v>1123</v>
      </c>
      <c r="H1408" s="357">
        <v>432223202</v>
      </c>
      <c r="I1408" s="357" t="s">
        <v>3165</v>
      </c>
      <c r="J1408" s="357">
        <v>32180321</v>
      </c>
      <c r="K1408" s="357">
        <v>100</v>
      </c>
      <c r="L1408" s="357" t="s">
        <v>1077</v>
      </c>
      <c r="M1408" s="357" t="s">
        <v>1078</v>
      </c>
      <c r="N1408" s="357" t="s">
        <v>5025</v>
      </c>
      <c r="O1408" s="358">
        <v>1</v>
      </c>
      <c r="P1408" s="357">
        <v>242</v>
      </c>
      <c r="Q1408" s="357">
        <v>114642.4</v>
      </c>
      <c r="R1408" s="357">
        <v>69962.180000000008</v>
      </c>
      <c r="S1408" s="357">
        <f t="shared" si="44"/>
        <v>44680.219999999987</v>
      </c>
      <c r="T1408" s="359">
        <f t="shared" si="45"/>
        <v>0.38973556031625289</v>
      </c>
      <c r="U1408" s="357"/>
    </row>
    <row r="1409" spans="1:21" x14ac:dyDescent="0.25">
      <c r="A1409" s="357" t="s">
        <v>483</v>
      </c>
      <c r="B1409" s="357" t="s">
        <v>1829</v>
      </c>
      <c r="C1409" s="357" t="s">
        <v>1230</v>
      </c>
      <c r="D1409" s="357" t="s">
        <v>1743</v>
      </c>
      <c r="E1409" s="357" t="s">
        <v>841</v>
      </c>
      <c r="F1409" s="357">
        <v>4322232</v>
      </c>
      <c r="G1409" s="357" t="s">
        <v>1123</v>
      </c>
      <c r="H1409" s="357">
        <v>432223202</v>
      </c>
      <c r="I1409" s="357" t="s">
        <v>3166</v>
      </c>
      <c r="J1409" s="357">
        <v>32180441</v>
      </c>
      <c r="K1409" s="357">
        <v>63</v>
      </c>
      <c r="L1409" s="357" t="s">
        <v>1077</v>
      </c>
      <c r="M1409" s="357" t="s">
        <v>1078</v>
      </c>
      <c r="N1409" s="357" t="s">
        <v>5025</v>
      </c>
      <c r="O1409" s="358">
        <v>1</v>
      </c>
      <c r="P1409" s="357">
        <v>37</v>
      </c>
      <c r="Q1409" s="357">
        <v>15753.6</v>
      </c>
      <c r="R1409" s="357">
        <v>10341.67</v>
      </c>
      <c r="S1409" s="357">
        <f t="shared" si="44"/>
        <v>5411.93</v>
      </c>
      <c r="T1409" s="359">
        <f t="shared" si="45"/>
        <v>0.34353608064188507</v>
      </c>
      <c r="U1409" s="357"/>
    </row>
    <row r="1410" spans="1:21" x14ac:dyDescent="0.25">
      <c r="A1410" s="357" t="s">
        <v>483</v>
      </c>
      <c r="B1410" s="357" t="s">
        <v>1829</v>
      </c>
      <c r="C1410" s="357" t="s">
        <v>1230</v>
      </c>
      <c r="D1410" s="357" t="s">
        <v>1743</v>
      </c>
      <c r="E1410" s="357" t="s">
        <v>841</v>
      </c>
      <c r="F1410" s="357">
        <v>4322232</v>
      </c>
      <c r="G1410" s="357" t="s">
        <v>1123</v>
      </c>
      <c r="H1410" s="357">
        <v>432223202</v>
      </c>
      <c r="I1410" s="357" t="s">
        <v>3167</v>
      </c>
      <c r="J1410" s="357">
        <v>32180455</v>
      </c>
      <c r="K1410" s="357">
        <v>100</v>
      </c>
      <c r="L1410" s="357" t="s">
        <v>1077</v>
      </c>
      <c r="M1410" s="357" t="s">
        <v>1078</v>
      </c>
      <c r="N1410" s="357" t="s">
        <v>5025</v>
      </c>
      <c r="O1410" s="358">
        <v>1</v>
      </c>
      <c r="P1410" s="357">
        <v>77</v>
      </c>
      <c r="Q1410" s="357">
        <v>45994.400000000001</v>
      </c>
      <c r="R1410" s="357">
        <v>25300.94</v>
      </c>
      <c r="S1410" s="357">
        <f t="shared" si="44"/>
        <v>20693.460000000003</v>
      </c>
      <c r="T1410" s="359">
        <f t="shared" si="45"/>
        <v>0.4499125980554155</v>
      </c>
      <c r="U1410" s="357"/>
    </row>
    <row r="1411" spans="1:21" x14ac:dyDescent="0.25">
      <c r="A1411" s="357" t="s">
        <v>483</v>
      </c>
      <c r="B1411" s="357" t="s">
        <v>1829</v>
      </c>
      <c r="C1411" s="357" t="s">
        <v>1261</v>
      </c>
      <c r="D1411" s="357" t="s">
        <v>1764</v>
      </c>
      <c r="E1411" s="357" t="s">
        <v>1582</v>
      </c>
      <c r="F1411" s="357">
        <v>4521421</v>
      </c>
      <c r="G1411" s="357" t="s">
        <v>1583</v>
      </c>
      <c r="H1411" s="357">
        <v>452142102</v>
      </c>
      <c r="I1411" s="357" t="s">
        <v>3168</v>
      </c>
      <c r="J1411" s="357">
        <v>35146612</v>
      </c>
      <c r="K1411" s="357">
        <v>100</v>
      </c>
      <c r="L1411" s="357" t="s">
        <v>1077</v>
      </c>
      <c r="M1411" s="357" t="s">
        <v>1078</v>
      </c>
      <c r="N1411" s="357" t="s">
        <v>5025</v>
      </c>
      <c r="O1411" s="358">
        <v>1</v>
      </c>
      <c r="P1411" s="357">
        <v>75</v>
      </c>
      <c r="Q1411" s="357">
        <v>27841.599999999999</v>
      </c>
      <c r="R1411" s="357">
        <v>19563.309999999998</v>
      </c>
      <c r="S1411" s="357">
        <f t="shared" si="44"/>
        <v>8278.2900000000009</v>
      </c>
      <c r="T1411" s="359">
        <f t="shared" si="45"/>
        <v>0.29733528245503138</v>
      </c>
      <c r="U1411" s="357"/>
    </row>
    <row r="1412" spans="1:21" x14ac:dyDescent="0.25">
      <c r="A1412" s="357" t="s">
        <v>483</v>
      </c>
      <c r="B1412" s="357" t="s">
        <v>1829</v>
      </c>
      <c r="C1412" s="357" t="s">
        <v>1261</v>
      </c>
      <c r="D1412" s="357" t="s">
        <v>1764</v>
      </c>
      <c r="E1412" s="357" t="s">
        <v>1582</v>
      </c>
      <c r="F1412" s="357">
        <v>4521421</v>
      </c>
      <c r="G1412" s="357" t="s">
        <v>1582</v>
      </c>
      <c r="H1412" s="357">
        <v>452142103</v>
      </c>
      <c r="I1412" s="357" t="s">
        <v>3169</v>
      </c>
      <c r="J1412" s="357">
        <v>35146700</v>
      </c>
      <c r="K1412" s="357">
        <v>100</v>
      </c>
      <c r="L1412" s="357" t="s">
        <v>1077</v>
      </c>
      <c r="M1412" s="357" t="s">
        <v>1078</v>
      </c>
      <c r="N1412" s="357" t="s">
        <v>5025</v>
      </c>
      <c r="O1412" s="358">
        <v>1</v>
      </c>
      <c r="P1412" s="357">
        <v>17</v>
      </c>
      <c r="Q1412" s="357">
        <v>21233.599999999999</v>
      </c>
      <c r="R1412" s="357">
        <v>12753.34</v>
      </c>
      <c r="S1412" s="357">
        <f t="shared" si="44"/>
        <v>8480.2599999999984</v>
      </c>
      <c r="T1412" s="359">
        <f t="shared" si="45"/>
        <v>0.3993792856604626</v>
      </c>
      <c r="U1412" s="357"/>
    </row>
    <row r="1413" spans="1:21" x14ac:dyDescent="0.25">
      <c r="A1413" s="357" t="s">
        <v>483</v>
      </c>
      <c r="B1413" s="357" t="s">
        <v>1829</v>
      </c>
      <c r="C1413" s="357" t="s">
        <v>1261</v>
      </c>
      <c r="D1413" s="357" t="s">
        <v>1764</v>
      </c>
      <c r="E1413" s="357" t="s">
        <v>1582</v>
      </c>
      <c r="F1413" s="357">
        <v>4521421</v>
      </c>
      <c r="G1413" s="357" t="s">
        <v>1582</v>
      </c>
      <c r="H1413" s="357">
        <v>452142103</v>
      </c>
      <c r="I1413" s="357" t="s">
        <v>3170</v>
      </c>
      <c r="J1413" s="357">
        <v>35146766</v>
      </c>
      <c r="K1413" s="357">
        <v>100</v>
      </c>
      <c r="L1413" s="357" t="s">
        <v>1077</v>
      </c>
      <c r="M1413" s="357" t="s">
        <v>1078</v>
      </c>
      <c r="N1413" s="357" t="s">
        <v>5025</v>
      </c>
      <c r="O1413" s="358">
        <v>1</v>
      </c>
      <c r="P1413" s="357">
        <v>91</v>
      </c>
      <c r="Q1413" s="357">
        <v>37068.800000000003</v>
      </c>
      <c r="R1413" s="357">
        <v>34559.58</v>
      </c>
      <c r="S1413" s="357">
        <f t="shared" si="44"/>
        <v>2509.2200000000012</v>
      </c>
      <c r="T1413" s="359">
        <f t="shared" si="45"/>
        <v>6.769088829419892E-2</v>
      </c>
      <c r="U1413" s="357"/>
    </row>
    <row r="1414" spans="1:21" x14ac:dyDescent="0.25">
      <c r="A1414" s="357" t="s">
        <v>483</v>
      </c>
      <c r="B1414" s="357" t="s">
        <v>1829</v>
      </c>
      <c r="C1414" s="357" t="s">
        <v>1261</v>
      </c>
      <c r="D1414" s="357" t="s">
        <v>1764</v>
      </c>
      <c r="E1414" s="357" t="s">
        <v>1582</v>
      </c>
      <c r="F1414" s="357">
        <v>4521421</v>
      </c>
      <c r="G1414" s="357" t="s">
        <v>1582</v>
      </c>
      <c r="H1414" s="357">
        <v>452142103</v>
      </c>
      <c r="I1414" s="357" t="s">
        <v>3171</v>
      </c>
      <c r="J1414" s="357">
        <v>35146838</v>
      </c>
      <c r="K1414" s="357">
        <v>100</v>
      </c>
      <c r="L1414" s="357" t="s">
        <v>1077</v>
      </c>
      <c r="M1414" s="357" t="s">
        <v>1078</v>
      </c>
      <c r="N1414" s="357" t="s">
        <v>5025</v>
      </c>
      <c r="O1414" s="358">
        <v>1</v>
      </c>
      <c r="P1414" s="357">
        <v>168</v>
      </c>
      <c r="Q1414" s="357">
        <v>45984.959999999999</v>
      </c>
      <c r="R1414" s="357">
        <v>41959.83</v>
      </c>
      <c r="S1414" s="357">
        <f t="shared" si="44"/>
        <v>4025.1299999999974</v>
      </c>
      <c r="T1414" s="359">
        <f t="shared" si="45"/>
        <v>8.7531445063777316E-2</v>
      </c>
      <c r="U1414" s="357"/>
    </row>
    <row r="1415" spans="1:21" x14ac:dyDescent="0.25">
      <c r="A1415" s="357" t="s">
        <v>483</v>
      </c>
      <c r="B1415" s="357" t="s">
        <v>1829</v>
      </c>
      <c r="C1415" s="357" t="s">
        <v>1261</v>
      </c>
      <c r="D1415" s="357" t="s">
        <v>1764</v>
      </c>
      <c r="E1415" s="357" t="s">
        <v>1588</v>
      </c>
      <c r="F1415" s="357">
        <v>4521437</v>
      </c>
      <c r="G1415" s="357" t="s">
        <v>1889</v>
      </c>
      <c r="H1415" s="357">
        <v>452143701</v>
      </c>
      <c r="I1415" s="357" t="s">
        <v>3172</v>
      </c>
      <c r="J1415" s="357">
        <v>31086221</v>
      </c>
      <c r="K1415" s="357">
        <v>100</v>
      </c>
      <c r="L1415" s="357" t="s">
        <v>1077</v>
      </c>
      <c r="M1415" s="357" t="s">
        <v>1078</v>
      </c>
      <c r="N1415" s="357" t="s">
        <v>5025</v>
      </c>
      <c r="O1415" s="358">
        <v>1</v>
      </c>
      <c r="P1415" s="357">
        <v>104</v>
      </c>
      <c r="Q1415" s="357">
        <v>43761.599999999999</v>
      </c>
      <c r="R1415" s="357">
        <v>31819.53</v>
      </c>
      <c r="S1415" s="357">
        <f t="shared" si="44"/>
        <v>11942.07</v>
      </c>
      <c r="T1415" s="359">
        <f t="shared" si="45"/>
        <v>0.27288924536580017</v>
      </c>
      <c r="U1415" s="357"/>
    </row>
    <row r="1416" spans="1:21" x14ac:dyDescent="0.25">
      <c r="A1416" s="357" t="s">
        <v>483</v>
      </c>
      <c r="B1416" s="357" t="s">
        <v>1829</v>
      </c>
      <c r="C1416" s="357" t="s">
        <v>1261</v>
      </c>
      <c r="D1416" s="357" t="s">
        <v>1764</v>
      </c>
      <c r="E1416" s="357" t="s">
        <v>1588</v>
      </c>
      <c r="F1416" s="357">
        <v>4521437</v>
      </c>
      <c r="G1416" s="357" t="s">
        <v>1589</v>
      </c>
      <c r="H1416" s="357">
        <v>452143703</v>
      </c>
      <c r="I1416" s="357" t="s">
        <v>3173</v>
      </c>
      <c r="J1416" s="357">
        <v>31087169</v>
      </c>
      <c r="K1416" s="357">
        <v>100</v>
      </c>
      <c r="L1416" s="357" t="s">
        <v>1077</v>
      </c>
      <c r="M1416" s="357" t="s">
        <v>1078</v>
      </c>
      <c r="N1416" s="357" t="s">
        <v>5025</v>
      </c>
      <c r="O1416" s="358">
        <v>1</v>
      </c>
      <c r="P1416" s="357">
        <v>49</v>
      </c>
      <c r="Q1416" s="357">
        <v>21811.199999999997</v>
      </c>
      <c r="R1416" s="357">
        <v>15736.25</v>
      </c>
      <c r="S1416" s="357">
        <f t="shared" si="44"/>
        <v>6074.9499999999971</v>
      </c>
      <c r="T1416" s="359">
        <f t="shared" si="45"/>
        <v>0.27852433612089195</v>
      </c>
      <c r="U1416" s="357"/>
    </row>
    <row r="1417" spans="1:21" x14ac:dyDescent="0.25">
      <c r="A1417" s="357" t="s">
        <v>483</v>
      </c>
      <c r="B1417" s="357" t="s">
        <v>1829</v>
      </c>
      <c r="C1417" s="357" t="s">
        <v>1261</v>
      </c>
      <c r="D1417" s="357" t="s">
        <v>1764</v>
      </c>
      <c r="E1417" s="357" t="s">
        <v>1588</v>
      </c>
      <c r="F1417" s="357">
        <v>4521437</v>
      </c>
      <c r="G1417" s="357" t="s">
        <v>1589</v>
      </c>
      <c r="H1417" s="357">
        <v>452143703</v>
      </c>
      <c r="I1417" s="357" t="s">
        <v>3174</v>
      </c>
      <c r="J1417" s="357">
        <v>31087177</v>
      </c>
      <c r="K1417" s="357">
        <v>100</v>
      </c>
      <c r="L1417" s="357" t="s">
        <v>1077</v>
      </c>
      <c r="M1417" s="357" t="s">
        <v>1078</v>
      </c>
      <c r="N1417" s="357" t="s">
        <v>5025</v>
      </c>
      <c r="O1417" s="358">
        <v>1</v>
      </c>
      <c r="P1417" s="357">
        <v>22</v>
      </c>
      <c r="Q1417" s="357">
        <v>8994.7999999999993</v>
      </c>
      <c r="R1417" s="357">
        <v>6872.77</v>
      </c>
      <c r="S1417" s="357">
        <f t="shared" si="44"/>
        <v>2122.0299999999988</v>
      </c>
      <c r="T1417" s="359">
        <f t="shared" si="45"/>
        <v>0.23591741895317284</v>
      </c>
      <c r="U1417" s="357"/>
    </row>
    <row r="1418" spans="1:21" x14ac:dyDescent="0.25">
      <c r="A1418" s="357" t="s">
        <v>483</v>
      </c>
      <c r="B1418" s="357" t="s">
        <v>1829</v>
      </c>
      <c r="C1418" s="357" t="s">
        <v>1261</v>
      </c>
      <c r="D1418" s="357" t="s">
        <v>1764</v>
      </c>
      <c r="E1418" s="357" t="s">
        <v>1586</v>
      </c>
      <c r="F1418" s="357">
        <v>4521432</v>
      </c>
      <c r="G1418" s="357" t="s">
        <v>1888</v>
      </c>
      <c r="H1418" s="357">
        <v>452143202</v>
      </c>
      <c r="I1418" s="357" t="s">
        <v>3175</v>
      </c>
      <c r="J1418" s="357">
        <v>31087323</v>
      </c>
      <c r="K1418" s="357">
        <v>100</v>
      </c>
      <c r="L1418" s="357" t="s">
        <v>1077</v>
      </c>
      <c r="M1418" s="357" t="s">
        <v>1078</v>
      </c>
      <c r="N1418" s="357" t="s">
        <v>5025</v>
      </c>
      <c r="O1418" s="358">
        <v>1</v>
      </c>
      <c r="P1418" s="357">
        <v>19</v>
      </c>
      <c r="Q1418" s="357">
        <v>10701.2</v>
      </c>
      <c r="R1418" s="357">
        <v>5956.08</v>
      </c>
      <c r="S1418" s="357">
        <f t="shared" si="44"/>
        <v>4745.1200000000008</v>
      </c>
      <c r="T1418" s="359">
        <f t="shared" si="45"/>
        <v>0.44341942959668079</v>
      </c>
      <c r="U1418" s="357"/>
    </row>
    <row r="1419" spans="1:21" x14ac:dyDescent="0.25">
      <c r="A1419" s="357" t="s">
        <v>483</v>
      </c>
      <c r="B1419" s="357" t="s">
        <v>1829</v>
      </c>
      <c r="C1419" s="357" t="s">
        <v>1261</v>
      </c>
      <c r="D1419" s="357" t="s">
        <v>1764</v>
      </c>
      <c r="E1419" s="357" t="s">
        <v>1586</v>
      </c>
      <c r="F1419" s="357">
        <v>4521432</v>
      </c>
      <c r="G1419" s="357" t="s">
        <v>1888</v>
      </c>
      <c r="H1419" s="357">
        <v>452143202</v>
      </c>
      <c r="I1419" s="357" t="s">
        <v>3176</v>
      </c>
      <c r="J1419" s="357">
        <v>31087427</v>
      </c>
      <c r="K1419" s="357">
        <v>100</v>
      </c>
      <c r="L1419" s="357" t="s">
        <v>1077</v>
      </c>
      <c r="M1419" s="357" t="s">
        <v>1078</v>
      </c>
      <c r="N1419" s="357" t="s">
        <v>5025</v>
      </c>
      <c r="O1419" s="358">
        <v>1</v>
      </c>
      <c r="P1419" s="357">
        <v>146</v>
      </c>
      <c r="Q1419" s="357">
        <v>69456.399999999994</v>
      </c>
      <c r="R1419" s="357">
        <v>55185.009999999995</v>
      </c>
      <c r="S1419" s="357">
        <f t="shared" si="44"/>
        <v>14271.39</v>
      </c>
      <c r="T1419" s="359">
        <f t="shared" si="45"/>
        <v>0.20547264182998257</v>
      </c>
      <c r="U1419" s="357"/>
    </row>
    <row r="1420" spans="1:21" x14ac:dyDescent="0.25">
      <c r="A1420" s="357" t="s">
        <v>483</v>
      </c>
      <c r="B1420" s="357" t="s">
        <v>1829</v>
      </c>
      <c r="C1420" s="357" t="s">
        <v>1261</v>
      </c>
      <c r="D1420" s="357" t="s">
        <v>1764</v>
      </c>
      <c r="E1420" s="357" t="s">
        <v>1586</v>
      </c>
      <c r="F1420" s="357">
        <v>4521432</v>
      </c>
      <c r="G1420" s="357" t="s">
        <v>896</v>
      </c>
      <c r="H1420" s="357">
        <v>452143201</v>
      </c>
      <c r="I1420" s="357" t="s">
        <v>3177</v>
      </c>
      <c r="J1420" s="357">
        <v>31088571</v>
      </c>
      <c r="K1420" s="357">
        <v>100</v>
      </c>
      <c r="L1420" s="357" t="s">
        <v>1077</v>
      </c>
      <c r="M1420" s="357" t="s">
        <v>1078</v>
      </c>
      <c r="N1420" s="357" t="s">
        <v>5025</v>
      </c>
      <c r="O1420" s="358">
        <v>1</v>
      </c>
      <c r="P1420" s="357">
        <v>56</v>
      </c>
      <c r="Q1420" s="357">
        <v>13546</v>
      </c>
      <c r="R1420" s="357">
        <v>10617.61</v>
      </c>
      <c r="S1420" s="357">
        <f t="shared" si="44"/>
        <v>2928.3899999999994</v>
      </c>
      <c r="T1420" s="359">
        <f t="shared" si="45"/>
        <v>0.21618116049018157</v>
      </c>
      <c r="U1420" s="357"/>
    </row>
    <row r="1421" spans="1:21" x14ac:dyDescent="0.25">
      <c r="A1421" s="357" t="s">
        <v>483</v>
      </c>
      <c r="B1421" s="357" t="s">
        <v>1829</v>
      </c>
      <c r="C1421" s="357" t="s">
        <v>1261</v>
      </c>
      <c r="D1421" s="357" t="s">
        <v>1764</v>
      </c>
      <c r="E1421" s="357" t="s">
        <v>1588</v>
      </c>
      <c r="F1421" s="357">
        <v>4521437</v>
      </c>
      <c r="G1421" s="357" t="s">
        <v>1889</v>
      </c>
      <c r="H1421" s="357">
        <v>452143701</v>
      </c>
      <c r="I1421" s="357" t="s">
        <v>3178</v>
      </c>
      <c r="J1421" s="357">
        <v>32008414</v>
      </c>
      <c r="K1421" s="357">
        <v>100</v>
      </c>
      <c r="L1421" s="357" t="s">
        <v>1077</v>
      </c>
      <c r="M1421" s="357" t="s">
        <v>1078</v>
      </c>
      <c r="N1421" s="357" t="s">
        <v>5025</v>
      </c>
      <c r="O1421" s="358">
        <v>1</v>
      </c>
      <c r="P1421" s="357">
        <v>30</v>
      </c>
      <c r="Q1421" s="357">
        <v>23843.200000000001</v>
      </c>
      <c r="R1421" s="357">
        <v>16488.55</v>
      </c>
      <c r="S1421" s="357">
        <f t="shared" si="44"/>
        <v>7354.6500000000015</v>
      </c>
      <c r="T1421" s="359">
        <f t="shared" si="45"/>
        <v>0.30845901556838012</v>
      </c>
      <c r="U1421" s="357"/>
    </row>
    <row r="1422" spans="1:21" x14ac:dyDescent="0.25">
      <c r="A1422" s="357" t="s">
        <v>483</v>
      </c>
      <c r="B1422" s="357" t="s">
        <v>1829</v>
      </c>
      <c r="C1422" s="357" t="s">
        <v>1261</v>
      </c>
      <c r="D1422" s="357" t="s">
        <v>1764</v>
      </c>
      <c r="E1422" s="357" t="s">
        <v>1588</v>
      </c>
      <c r="F1422" s="357">
        <v>4521437</v>
      </c>
      <c r="G1422" s="357" t="s">
        <v>1889</v>
      </c>
      <c r="H1422" s="357">
        <v>452143701</v>
      </c>
      <c r="I1422" s="357" t="s">
        <v>3179</v>
      </c>
      <c r="J1422" s="357">
        <v>32008496</v>
      </c>
      <c r="K1422" s="357">
        <v>100</v>
      </c>
      <c r="L1422" s="357" t="s">
        <v>1077</v>
      </c>
      <c r="M1422" s="357" t="s">
        <v>1078</v>
      </c>
      <c r="N1422" s="357" t="s">
        <v>5025</v>
      </c>
      <c r="O1422" s="358">
        <v>1</v>
      </c>
      <c r="P1422" s="357">
        <v>65</v>
      </c>
      <c r="Q1422" s="357">
        <v>43988</v>
      </c>
      <c r="R1422" s="357">
        <v>34745.949999999997</v>
      </c>
      <c r="S1422" s="357">
        <f t="shared" si="44"/>
        <v>9242.0500000000029</v>
      </c>
      <c r="T1422" s="359">
        <f t="shared" si="45"/>
        <v>0.2101038919705375</v>
      </c>
      <c r="U1422" s="357"/>
    </row>
    <row r="1423" spans="1:21" x14ac:dyDescent="0.25">
      <c r="A1423" s="357" t="s">
        <v>483</v>
      </c>
      <c r="B1423" s="357" t="s">
        <v>1829</v>
      </c>
      <c r="C1423" s="357" t="s">
        <v>1261</v>
      </c>
      <c r="D1423" s="357" t="s">
        <v>1764</v>
      </c>
      <c r="E1423" s="357" t="s">
        <v>1890</v>
      </c>
      <c r="F1423" s="357">
        <v>4521441</v>
      </c>
      <c r="G1423" s="357" t="s">
        <v>1891</v>
      </c>
      <c r="H1423" s="357">
        <v>452144101</v>
      </c>
      <c r="I1423" s="357" t="s">
        <v>3180</v>
      </c>
      <c r="J1423" s="357">
        <v>35035490</v>
      </c>
      <c r="K1423" s="357">
        <v>100</v>
      </c>
      <c r="L1423" s="357" t="s">
        <v>1077</v>
      </c>
      <c r="M1423" s="357" t="s">
        <v>1078</v>
      </c>
      <c r="N1423" s="357" t="s">
        <v>5025</v>
      </c>
      <c r="O1423" s="358">
        <v>1</v>
      </c>
      <c r="P1423" s="357">
        <v>139</v>
      </c>
      <c r="Q1423" s="357">
        <v>66710.399999999994</v>
      </c>
      <c r="R1423" s="357">
        <v>44025.4</v>
      </c>
      <c r="S1423" s="357">
        <f t="shared" si="44"/>
        <v>22684.999999999993</v>
      </c>
      <c r="T1423" s="359">
        <f t="shared" si="45"/>
        <v>0.34005192593658551</v>
      </c>
      <c r="U1423" s="357"/>
    </row>
    <row r="1424" spans="1:21" x14ac:dyDescent="0.25">
      <c r="A1424" s="357" t="s">
        <v>483</v>
      </c>
      <c r="B1424" s="357" t="s">
        <v>1829</v>
      </c>
      <c r="C1424" s="357" t="s">
        <v>1261</v>
      </c>
      <c r="D1424" s="357" t="s">
        <v>1765</v>
      </c>
      <c r="E1424" s="357" t="s">
        <v>1594</v>
      </c>
      <c r="F1424" s="357">
        <v>4521532</v>
      </c>
      <c r="G1424" s="357" t="s">
        <v>1595</v>
      </c>
      <c r="H1424" s="357">
        <v>452153203</v>
      </c>
      <c r="I1424" s="357" t="s">
        <v>3181</v>
      </c>
      <c r="J1424" s="357">
        <v>29056313</v>
      </c>
      <c r="K1424" s="357">
        <v>100</v>
      </c>
      <c r="L1424" s="357" t="s">
        <v>1077</v>
      </c>
      <c r="M1424" s="357" t="s">
        <v>1078</v>
      </c>
      <c r="N1424" s="357" t="s">
        <v>5025</v>
      </c>
      <c r="O1424" s="358">
        <v>1</v>
      </c>
      <c r="P1424" s="357">
        <v>77</v>
      </c>
      <c r="Q1424" s="357">
        <v>32626.400000000001</v>
      </c>
      <c r="R1424" s="357">
        <v>30752.91</v>
      </c>
      <c r="S1424" s="357">
        <f t="shared" si="44"/>
        <v>1873.4900000000016</v>
      </c>
      <c r="T1424" s="359">
        <f t="shared" si="45"/>
        <v>5.7422516734914102E-2</v>
      </c>
      <c r="U1424" s="357"/>
    </row>
    <row r="1425" spans="1:21" x14ac:dyDescent="0.25">
      <c r="A1425" s="357" t="s">
        <v>483</v>
      </c>
      <c r="B1425" s="357" t="s">
        <v>1829</v>
      </c>
      <c r="C1425" s="357" t="s">
        <v>1261</v>
      </c>
      <c r="D1425" s="357" t="s">
        <v>1765</v>
      </c>
      <c r="E1425" s="357" t="s">
        <v>1594</v>
      </c>
      <c r="F1425" s="357">
        <v>4521532</v>
      </c>
      <c r="G1425" s="357" t="s">
        <v>1595</v>
      </c>
      <c r="H1425" s="357">
        <v>452153203</v>
      </c>
      <c r="I1425" s="357" t="s">
        <v>3182</v>
      </c>
      <c r="J1425" s="357">
        <v>29056343</v>
      </c>
      <c r="K1425" s="357">
        <v>100</v>
      </c>
      <c r="L1425" s="357" t="s">
        <v>1077</v>
      </c>
      <c r="M1425" s="357" t="s">
        <v>1078</v>
      </c>
      <c r="N1425" s="357" t="s">
        <v>5025</v>
      </c>
      <c r="O1425" s="358">
        <v>1</v>
      </c>
      <c r="P1425" s="357">
        <v>86</v>
      </c>
      <c r="Q1425" s="357">
        <v>27288.799999999999</v>
      </c>
      <c r="R1425" s="357">
        <v>24812.03</v>
      </c>
      <c r="S1425" s="357">
        <f t="shared" si="44"/>
        <v>2476.7700000000004</v>
      </c>
      <c r="T1425" s="359">
        <f t="shared" si="45"/>
        <v>9.0761411274955309E-2</v>
      </c>
      <c r="U1425" s="357"/>
    </row>
    <row r="1426" spans="1:21" x14ac:dyDescent="0.25">
      <c r="A1426" s="357" t="s">
        <v>483</v>
      </c>
      <c r="B1426" s="357" t="s">
        <v>1829</v>
      </c>
      <c r="C1426" s="357" t="s">
        <v>1261</v>
      </c>
      <c r="D1426" s="357" t="s">
        <v>1765</v>
      </c>
      <c r="E1426" s="357" t="s">
        <v>1594</v>
      </c>
      <c r="F1426" s="357">
        <v>4521532</v>
      </c>
      <c r="G1426" s="357" t="s">
        <v>1596</v>
      </c>
      <c r="H1426" s="357">
        <v>452153204</v>
      </c>
      <c r="I1426" s="357" t="s">
        <v>3183</v>
      </c>
      <c r="J1426" s="357">
        <v>33288187</v>
      </c>
      <c r="K1426" s="357">
        <v>100</v>
      </c>
      <c r="L1426" s="357" t="s">
        <v>1077</v>
      </c>
      <c r="M1426" s="357" t="s">
        <v>1078</v>
      </c>
      <c r="N1426" s="357" t="s">
        <v>5025</v>
      </c>
      <c r="O1426" s="358">
        <v>1</v>
      </c>
      <c r="P1426" s="357">
        <v>106</v>
      </c>
      <c r="Q1426" s="357">
        <v>43194.399999999994</v>
      </c>
      <c r="R1426" s="357">
        <v>30419.279999999999</v>
      </c>
      <c r="S1426" s="357">
        <f t="shared" si="44"/>
        <v>12775.119999999995</v>
      </c>
      <c r="T1426" s="359">
        <f t="shared" si="45"/>
        <v>0.29575870946233762</v>
      </c>
      <c r="U1426" s="357"/>
    </row>
    <row r="1427" spans="1:21" x14ac:dyDescent="0.25">
      <c r="A1427" s="357" t="s">
        <v>483</v>
      </c>
      <c r="B1427" s="357" t="s">
        <v>1829</v>
      </c>
      <c r="C1427" s="357" t="s">
        <v>1261</v>
      </c>
      <c r="D1427" s="357" t="s">
        <v>1765</v>
      </c>
      <c r="E1427" s="357" t="s">
        <v>1594</v>
      </c>
      <c r="F1427" s="357">
        <v>4521532</v>
      </c>
      <c r="G1427" s="357" t="s">
        <v>1596</v>
      </c>
      <c r="H1427" s="357">
        <v>452153204</v>
      </c>
      <c r="I1427" s="357" t="s">
        <v>3184</v>
      </c>
      <c r="J1427" s="357">
        <v>33288369</v>
      </c>
      <c r="K1427" s="357">
        <v>100</v>
      </c>
      <c r="L1427" s="357" t="s">
        <v>1077</v>
      </c>
      <c r="M1427" s="357" t="s">
        <v>1078</v>
      </c>
      <c r="N1427" s="357" t="s">
        <v>5025</v>
      </c>
      <c r="O1427" s="358">
        <v>1</v>
      </c>
      <c r="P1427" s="357">
        <v>90</v>
      </c>
      <c r="Q1427" s="357">
        <v>31033.599999999999</v>
      </c>
      <c r="R1427" s="357">
        <v>26428.33</v>
      </c>
      <c r="S1427" s="357">
        <f t="shared" si="44"/>
        <v>4605.2699999999968</v>
      </c>
      <c r="T1427" s="359">
        <f t="shared" si="45"/>
        <v>0.14839625438234677</v>
      </c>
      <c r="U1427" s="357"/>
    </row>
    <row r="1428" spans="1:21" x14ac:dyDescent="0.25">
      <c r="A1428" s="357" t="s">
        <v>483</v>
      </c>
      <c r="B1428" s="357" t="s">
        <v>1829</v>
      </c>
      <c r="C1428" s="357" t="s">
        <v>1261</v>
      </c>
      <c r="D1428" s="357" t="s">
        <v>1764</v>
      </c>
      <c r="E1428" s="357" t="s">
        <v>1586</v>
      </c>
      <c r="F1428" s="357">
        <v>4521432</v>
      </c>
      <c r="G1428" s="357" t="s">
        <v>1888</v>
      </c>
      <c r="H1428" s="357">
        <v>452143202</v>
      </c>
      <c r="I1428" s="357" t="s">
        <v>3185</v>
      </c>
      <c r="J1428" s="357">
        <v>31781079</v>
      </c>
      <c r="K1428" s="357">
        <v>100</v>
      </c>
      <c r="L1428" s="357" t="s">
        <v>1077</v>
      </c>
      <c r="M1428" s="357" t="s">
        <v>1078</v>
      </c>
      <c r="N1428" s="357" t="s">
        <v>5025</v>
      </c>
      <c r="O1428" s="358">
        <v>1</v>
      </c>
      <c r="P1428" s="357">
        <v>111</v>
      </c>
      <c r="Q1428" s="357">
        <v>56966.8</v>
      </c>
      <c r="R1428" s="357">
        <v>32888.99</v>
      </c>
      <c r="S1428" s="357">
        <f t="shared" si="44"/>
        <v>24077.810000000005</v>
      </c>
      <c r="T1428" s="359">
        <f t="shared" si="45"/>
        <v>0.4226639024835519</v>
      </c>
      <c r="U1428" s="357"/>
    </row>
    <row r="1429" spans="1:21" x14ac:dyDescent="0.25">
      <c r="A1429" s="357" t="s">
        <v>483</v>
      </c>
      <c r="B1429" s="357" t="s">
        <v>1829</v>
      </c>
      <c r="C1429" s="357" t="s">
        <v>1261</v>
      </c>
      <c r="D1429" s="357" t="s">
        <v>1761</v>
      </c>
      <c r="E1429" s="357" t="s">
        <v>1553</v>
      </c>
      <c r="F1429" s="357">
        <v>4521123</v>
      </c>
      <c r="G1429" s="357" t="s">
        <v>1877</v>
      </c>
      <c r="H1429" s="357">
        <v>452112303</v>
      </c>
      <c r="I1429" s="357" t="s">
        <v>3186</v>
      </c>
      <c r="J1429" s="357">
        <v>29056509</v>
      </c>
      <c r="K1429" s="357">
        <v>100</v>
      </c>
      <c r="L1429" s="357" t="s">
        <v>1077</v>
      </c>
      <c r="M1429" s="357" t="s">
        <v>1078</v>
      </c>
      <c r="N1429" s="357" t="s">
        <v>5025</v>
      </c>
      <c r="O1429" s="358">
        <v>1</v>
      </c>
      <c r="P1429" s="357">
        <v>118</v>
      </c>
      <c r="Q1429" s="357">
        <v>98116</v>
      </c>
      <c r="R1429" s="357">
        <v>77210.350000000006</v>
      </c>
      <c r="S1429" s="357">
        <f t="shared" si="44"/>
        <v>20905.649999999994</v>
      </c>
      <c r="T1429" s="359">
        <f t="shared" si="45"/>
        <v>0.2130707529862611</v>
      </c>
      <c r="U1429" s="357"/>
    </row>
    <row r="1430" spans="1:21" x14ac:dyDescent="0.25">
      <c r="A1430" s="357" t="s">
        <v>483</v>
      </c>
      <c r="B1430" s="357" t="s">
        <v>1829</v>
      </c>
      <c r="C1430" s="357" t="s">
        <v>1261</v>
      </c>
      <c r="D1430" s="357" t="s">
        <v>1763</v>
      </c>
      <c r="E1430" s="357" t="s">
        <v>1567</v>
      </c>
      <c r="F1430" s="357">
        <v>4521312</v>
      </c>
      <c r="G1430" s="357" t="s">
        <v>1022</v>
      </c>
      <c r="H1430" s="357">
        <v>452131205</v>
      </c>
      <c r="I1430" s="357" t="s">
        <v>3187</v>
      </c>
      <c r="J1430" s="357">
        <v>29536760</v>
      </c>
      <c r="K1430" s="357">
        <v>400</v>
      </c>
      <c r="L1430" s="357" t="s">
        <v>1077</v>
      </c>
      <c r="M1430" s="357" t="s">
        <v>1078</v>
      </c>
      <c r="N1430" s="357" t="s">
        <v>5025</v>
      </c>
      <c r="O1430" s="358">
        <v>1</v>
      </c>
      <c r="P1430" s="357">
        <v>269</v>
      </c>
      <c r="Q1430" s="357">
        <v>195092.4</v>
      </c>
      <c r="R1430" s="357">
        <v>139092.08000000002</v>
      </c>
      <c r="S1430" s="357">
        <f t="shared" si="44"/>
        <v>56000.319999999978</v>
      </c>
      <c r="T1430" s="359">
        <f t="shared" si="45"/>
        <v>0.28704511298236107</v>
      </c>
      <c r="U1430" s="357"/>
    </row>
    <row r="1431" spans="1:21" x14ac:dyDescent="0.25">
      <c r="A1431" s="357" t="s">
        <v>483</v>
      </c>
      <c r="B1431" s="357" t="s">
        <v>1829</v>
      </c>
      <c r="C1431" s="357" t="s">
        <v>1264</v>
      </c>
      <c r="D1431" s="357" t="s">
        <v>1768</v>
      </c>
      <c r="E1431" s="357" t="s">
        <v>1613</v>
      </c>
      <c r="F1431" s="357">
        <v>4523115</v>
      </c>
      <c r="G1431" s="357" t="s">
        <v>1394</v>
      </c>
      <c r="H1431" s="357">
        <v>452311502</v>
      </c>
      <c r="I1431" s="357" t="s">
        <v>3188</v>
      </c>
      <c r="J1431" s="357">
        <v>15596830</v>
      </c>
      <c r="K1431" s="357">
        <v>100</v>
      </c>
      <c r="L1431" s="357" t="s">
        <v>1077</v>
      </c>
      <c r="M1431" s="357" t="s">
        <v>1078</v>
      </c>
      <c r="N1431" s="357" t="s">
        <v>5025</v>
      </c>
      <c r="O1431" s="358">
        <v>1</v>
      </c>
      <c r="P1431" s="357">
        <v>88</v>
      </c>
      <c r="Q1431" s="357">
        <v>25220</v>
      </c>
      <c r="R1431" s="357">
        <v>17231.46</v>
      </c>
      <c r="S1431" s="357">
        <f t="shared" si="44"/>
        <v>7988.5400000000009</v>
      </c>
      <c r="T1431" s="359">
        <f t="shared" si="45"/>
        <v>0.3167541633624108</v>
      </c>
      <c r="U1431" s="357"/>
    </row>
    <row r="1432" spans="1:21" x14ac:dyDescent="0.25">
      <c r="A1432" s="357" t="s">
        <v>483</v>
      </c>
      <c r="B1432" s="357" t="s">
        <v>1829</v>
      </c>
      <c r="C1432" s="357" t="s">
        <v>1264</v>
      </c>
      <c r="D1432" s="357" t="s">
        <v>1770</v>
      </c>
      <c r="E1432" s="357" t="s">
        <v>1619</v>
      </c>
      <c r="F1432" s="357">
        <v>4523324</v>
      </c>
      <c r="G1432" s="357" t="s">
        <v>1395</v>
      </c>
      <c r="H1432" s="357">
        <v>452332401</v>
      </c>
      <c r="I1432" s="357" t="s">
        <v>3189</v>
      </c>
      <c r="J1432" s="357">
        <v>16221758</v>
      </c>
      <c r="K1432" s="357">
        <v>100</v>
      </c>
      <c r="L1432" s="357" t="s">
        <v>1077</v>
      </c>
      <c r="M1432" s="357" t="s">
        <v>1078</v>
      </c>
      <c r="N1432" s="357" t="s">
        <v>5025</v>
      </c>
      <c r="O1432" s="358">
        <v>1</v>
      </c>
      <c r="P1432" s="357">
        <v>63</v>
      </c>
      <c r="Q1432" s="357">
        <v>11139.6</v>
      </c>
      <c r="R1432" s="357">
        <v>9578.4699999999993</v>
      </c>
      <c r="S1432" s="357">
        <f t="shared" si="44"/>
        <v>1561.130000000001</v>
      </c>
      <c r="T1432" s="359">
        <f t="shared" si="45"/>
        <v>0.14014237495062667</v>
      </c>
      <c r="U1432" s="357"/>
    </row>
    <row r="1433" spans="1:21" x14ac:dyDescent="0.25">
      <c r="A1433" s="357" t="s">
        <v>483</v>
      </c>
      <c r="B1433" s="357" t="s">
        <v>1829</v>
      </c>
      <c r="C1433" s="357" t="s">
        <v>1264</v>
      </c>
      <c r="D1433" s="357" t="s">
        <v>1770</v>
      </c>
      <c r="E1433" s="357" t="s">
        <v>1619</v>
      </c>
      <c r="F1433" s="357">
        <v>4523324</v>
      </c>
      <c r="G1433" s="357" t="s">
        <v>1395</v>
      </c>
      <c r="H1433" s="357">
        <v>452332401</v>
      </c>
      <c r="I1433" s="357" t="s">
        <v>3190</v>
      </c>
      <c r="J1433" s="357">
        <v>17020193</v>
      </c>
      <c r="K1433" s="357">
        <v>100</v>
      </c>
      <c r="L1433" s="357" t="s">
        <v>1077</v>
      </c>
      <c r="M1433" s="357" t="s">
        <v>1078</v>
      </c>
      <c r="N1433" s="357" t="s">
        <v>5025</v>
      </c>
      <c r="O1433" s="358">
        <v>1</v>
      </c>
      <c r="P1433" s="357">
        <v>42</v>
      </c>
      <c r="Q1433" s="357">
        <v>23759.200000000001</v>
      </c>
      <c r="R1433" s="357">
        <v>15505.599999999999</v>
      </c>
      <c r="S1433" s="357">
        <f t="shared" ref="S1433:S1496" si="46">Q1433-R1433</f>
        <v>8253.6000000000022</v>
      </c>
      <c r="T1433" s="359">
        <f t="shared" ref="T1433:T1496" si="47">S1433/Q1433</f>
        <v>0.34738543385299175</v>
      </c>
      <c r="U1433" s="357"/>
    </row>
    <row r="1434" spans="1:21" x14ac:dyDescent="0.25">
      <c r="A1434" s="357" t="s">
        <v>483</v>
      </c>
      <c r="B1434" s="357" t="s">
        <v>1829</v>
      </c>
      <c r="C1434" s="357" t="s">
        <v>1264</v>
      </c>
      <c r="D1434" s="357" t="s">
        <v>1770</v>
      </c>
      <c r="E1434" s="357" t="s">
        <v>1619</v>
      </c>
      <c r="F1434" s="357">
        <v>4523324</v>
      </c>
      <c r="G1434" s="357" t="s">
        <v>1395</v>
      </c>
      <c r="H1434" s="357">
        <v>452332401</v>
      </c>
      <c r="I1434" s="357" t="s">
        <v>3191</v>
      </c>
      <c r="J1434" s="357">
        <v>17020371</v>
      </c>
      <c r="K1434" s="357">
        <v>250</v>
      </c>
      <c r="L1434" s="357" t="s">
        <v>1077</v>
      </c>
      <c r="M1434" s="357" t="s">
        <v>1078</v>
      </c>
      <c r="N1434" s="357" t="s">
        <v>5025</v>
      </c>
      <c r="O1434" s="358">
        <v>1</v>
      </c>
      <c r="P1434" s="357">
        <v>90</v>
      </c>
      <c r="Q1434" s="357">
        <v>56893.599999999999</v>
      </c>
      <c r="R1434" s="357">
        <v>43442.82</v>
      </c>
      <c r="S1434" s="357">
        <f t="shared" si="46"/>
        <v>13450.779999999999</v>
      </c>
      <c r="T1434" s="359">
        <f t="shared" si="47"/>
        <v>0.23641991366339973</v>
      </c>
      <c r="U1434" s="357"/>
    </row>
    <row r="1435" spans="1:21" x14ac:dyDescent="0.25">
      <c r="A1435" s="357" t="s">
        <v>483</v>
      </c>
      <c r="B1435" s="357" t="s">
        <v>1829</v>
      </c>
      <c r="C1435" s="357" t="s">
        <v>1264</v>
      </c>
      <c r="D1435" s="357" t="s">
        <v>1768</v>
      </c>
      <c r="E1435" s="357" t="s">
        <v>1614</v>
      </c>
      <c r="F1435" s="357">
        <v>4523146</v>
      </c>
      <c r="G1435" s="357" t="s">
        <v>908</v>
      </c>
      <c r="H1435" s="357">
        <v>452314602</v>
      </c>
      <c r="I1435" s="357" t="s">
        <v>3192</v>
      </c>
      <c r="J1435" s="357">
        <v>17020577</v>
      </c>
      <c r="K1435" s="357">
        <v>25</v>
      </c>
      <c r="L1435" s="357" t="s">
        <v>1077</v>
      </c>
      <c r="M1435" s="357" t="s">
        <v>1078</v>
      </c>
      <c r="N1435" s="357" t="s">
        <v>5025</v>
      </c>
      <c r="O1435" s="358">
        <v>1</v>
      </c>
      <c r="P1435" s="357">
        <v>64</v>
      </c>
      <c r="Q1435" s="357">
        <v>10499.2</v>
      </c>
      <c r="R1435" s="357">
        <v>8250.7099999999991</v>
      </c>
      <c r="S1435" s="357">
        <f t="shared" si="46"/>
        <v>2248.4900000000016</v>
      </c>
      <c r="T1435" s="359">
        <f t="shared" si="47"/>
        <v>0.21415822157878708</v>
      </c>
      <c r="U1435" s="357"/>
    </row>
    <row r="1436" spans="1:21" x14ac:dyDescent="0.25">
      <c r="A1436" s="357" t="s">
        <v>483</v>
      </c>
      <c r="B1436" s="357" t="s">
        <v>1829</v>
      </c>
      <c r="C1436" s="357" t="s">
        <v>1264</v>
      </c>
      <c r="D1436" s="357" t="s">
        <v>1768</v>
      </c>
      <c r="E1436" s="357" t="s">
        <v>1614</v>
      </c>
      <c r="F1436" s="357">
        <v>4523146</v>
      </c>
      <c r="G1436" s="357" t="s">
        <v>908</v>
      </c>
      <c r="H1436" s="357">
        <v>452314602</v>
      </c>
      <c r="I1436" s="357" t="s">
        <v>3193</v>
      </c>
      <c r="J1436" s="357">
        <v>17020621</v>
      </c>
      <c r="K1436" s="357">
        <v>63</v>
      </c>
      <c r="L1436" s="357" t="s">
        <v>1077</v>
      </c>
      <c r="M1436" s="357" t="s">
        <v>1078</v>
      </c>
      <c r="N1436" s="357" t="s">
        <v>5025</v>
      </c>
      <c r="O1436" s="358">
        <v>1</v>
      </c>
      <c r="P1436" s="357">
        <v>61</v>
      </c>
      <c r="Q1436" s="357">
        <v>9563.5999999999985</v>
      </c>
      <c r="R1436" s="357">
        <v>8200.35</v>
      </c>
      <c r="S1436" s="357">
        <f t="shared" si="46"/>
        <v>1363.2499999999982</v>
      </c>
      <c r="T1436" s="359">
        <f t="shared" si="47"/>
        <v>0.14254569409009143</v>
      </c>
      <c r="U1436" s="357"/>
    </row>
    <row r="1437" spans="1:21" x14ac:dyDescent="0.25">
      <c r="A1437" s="357" t="s">
        <v>483</v>
      </c>
      <c r="B1437" s="357" t="s">
        <v>1829</v>
      </c>
      <c r="C1437" s="357" t="s">
        <v>1264</v>
      </c>
      <c r="D1437" s="357" t="s">
        <v>1768</v>
      </c>
      <c r="E1437" s="357" t="s">
        <v>1614</v>
      </c>
      <c r="F1437" s="357">
        <v>4523146</v>
      </c>
      <c r="G1437" s="357" t="s">
        <v>908</v>
      </c>
      <c r="H1437" s="357">
        <v>452314602</v>
      </c>
      <c r="I1437" s="357" t="s">
        <v>3194</v>
      </c>
      <c r="J1437" s="357">
        <v>17020663</v>
      </c>
      <c r="K1437" s="357">
        <v>63</v>
      </c>
      <c r="L1437" s="357" t="s">
        <v>1077</v>
      </c>
      <c r="M1437" s="357" t="s">
        <v>1078</v>
      </c>
      <c r="N1437" s="357" t="s">
        <v>5025</v>
      </c>
      <c r="O1437" s="358">
        <v>1</v>
      </c>
      <c r="P1437" s="357">
        <v>60</v>
      </c>
      <c r="Q1437" s="357">
        <v>8529.2000000000007</v>
      </c>
      <c r="R1437" s="357">
        <v>7753.71</v>
      </c>
      <c r="S1437" s="357">
        <f t="shared" si="46"/>
        <v>775.49000000000069</v>
      </c>
      <c r="T1437" s="359">
        <f t="shared" si="47"/>
        <v>9.0921774609576581E-2</v>
      </c>
      <c r="U1437" s="357"/>
    </row>
    <row r="1438" spans="1:21" x14ac:dyDescent="0.25">
      <c r="A1438" s="357" t="s">
        <v>483</v>
      </c>
      <c r="B1438" s="357" t="s">
        <v>1829</v>
      </c>
      <c r="C1438" s="357" t="s">
        <v>1264</v>
      </c>
      <c r="D1438" s="357" t="s">
        <v>1768</v>
      </c>
      <c r="E1438" s="357" t="s">
        <v>1614</v>
      </c>
      <c r="F1438" s="357">
        <v>4523146</v>
      </c>
      <c r="G1438" s="357" t="s">
        <v>908</v>
      </c>
      <c r="H1438" s="357">
        <v>452314602</v>
      </c>
      <c r="I1438" s="357" t="s">
        <v>3195</v>
      </c>
      <c r="J1438" s="357">
        <v>17020721</v>
      </c>
      <c r="K1438" s="357">
        <v>100</v>
      </c>
      <c r="L1438" s="357" t="s">
        <v>1077</v>
      </c>
      <c r="M1438" s="357" t="s">
        <v>1078</v>
      </c>
      <c r="N1438" s="357" t="s">
        <v>5025</v>
      </c>
      <c r="O1438" s="358">
        <v>1</v>
      </c>
      <c r="P1438" s="357">
        <v>69</v>
      </c>
      <c r="Q1438" s="357">
        <v>11381.6</v>
      </c>
      <c r="R1438" s="357">
        <v>6941.63</v>
      </c>
      <c r="S1438" s="357">
        <f t="shared" si="46"/>
        <v>4439.97</v>
      </c>
      <c r="T1438" s="359">
        <f t="shared" si="47"/>
        <v>0.39010068883109583</v>
      </c>
      <c r="U1438" s="357"/>
    </row>
    <row r="1439" spans="1:21" x14ac:dyDescent="0.25">
      <c r="A1439" s="357" t="s">
        <v>483</v>
      </c>
      <c r="B1439" s="357" t="s">
        <v>1829</v>
      </c>
      <c r="C1439" s="357" t="s">
        <v>1264</v>
      </c>
      <c r="D1439" s="357" t="s">
        <v>1768</v>
      </c>
      <c r="E1439" s="357" t="s">
        <v>1614</v>
      </c>
      <c r="F1439" s="357">
        <v>4523146</v>
      </c>
      <c r="G1439" s="357" t="s">
        <v>908</v>
      </c>
      <c r="H1439" s="357">
        <v>452314602</v>
      </c>
      <c r="I1439" s="357" t="s">
        <v>3196</v>
      </c>
      <c r="J1439" s="357">
        <v>17020725</v>
      </c>
      <c r="K1439" s="357">
        <v>100</v>
      </c>
      <c r="L1439" s="357" t="s">
        <v>1077</v>
      </c>
      <c r="M1439" s="357" t="s">
        <v>1078</v>
      </c>
      <c r="N1439" s="357" t="s">
        <v>5025</v>
      </c>
      <c r="O1439" s="358">
        <v>1</v>
      </c>
      <c r="P1439" s="357">
        <v>86</v>
      </c>
      <c r="Q1439" s="357">
        <v>21731.600000000002</v>
      </c>
      <c r="R1439" s="357">
        <v>15023</v>
      </c>
      <c r="S1439" s="357">
        <f t="shared" si="46"/>
        <v>6708.6000000000022</v>
      </c>
      <c r="T1439" s="359">
        <f t="shared" si="47"/>
        <v>0.30870253455797098</v>
      </c>
      <c r="U1439" s="357"/>
    </row>
    <row r="1440" spans="1:21" x14ac:dyDescent="0.25">
      <c r="A1440" s="357" t="s">
        <v>483</v>
      </c>
      <c r="B1440" s="357" t="s">
        <v>1829</v>
      </c>
      <c r="C1440" s="357" t="s">
        <v>1264</v>
      </c>
      <c r="D1440" s="357" t="s">
        <v>1768</v>
      </c>
      <c r="E1440" s="357" t="s">
        <v>1614</v>
      </c>
      <c r="F1440" s="357">
        <v>4523146</v>
      </c>
      <c r="G1440" s="357" t="s">
        <v>1333</v>
      </c>
      <c r="H1440" s="357">
        <v>452314601</v>
      </c>
      <c r="I1440" s="357" t="s">
        <v>3197</v>
      </c>
      <c r="J1440" s="357">
        <v>17637289</v>
      </c>
      <c r="K1440" s="357">
        <v>100</v>
      </c>
      <c r="L1440" s="357" t="s">
        <v>1077</v>
      </c>
      <c r="M1440" s="357" t="s">
        <v>1078</v>
      </c>
      <c r="N1440" s="357" t="s">
        <v>5025</v>
      </c>
      <c r="O1440" s="358">
        <v>1</v>
      </c>
      <c r="P1440" s="357">
        <v>71</v>
      </c>
      <c r="Q1440" s="357">
        <v>47714.400000000001</v>
      </c>
      <c r="R1440" s="357">
        <v>35662.410000000003</v>
      </c>
      <c r="S1440" s="357">
        <f t="shared" si="46"/>
        <v>12051.989999999998</v>
      </c>
      <c r="T1440" s="359">
        <f t="shared" si="47"/>
        <v>0.25258601177003165</v>
      </c>
      <c r="U1440" s="357"/>
    </row>
    <row r="1441" spans="1:21" x14ac:dyDescent="0.25">
      <c r="A1441" s="357" t="s">
        <v>483</v>
      </c>
      <c r="B1441" s="357" t="s">
        <v>1829</v>
      </c>
      <c r="C1441" s="357" t="s">
        <v>1264</v>
      </c>
      <c r="D1441" s="357" t="s">
        <v>1768</v>
      </c>
      <c r="E1441" s="357" t="s">
        <v>1614</v>
      </c>
      <c r="F1441" s="357">
        <v>4523146</v>
      </c>
      <c r="G1441" s="357" t="s">
        <v>1333</v>
      </c>
      <c r="H1441" s="357">
        <v>452314601</v>
      </c>
      <c r="I1441" s="357" t="s">
        <v>3198</v>
      </c>
      <c r="J1441" s="357">
        <v>17637669</v>
      </c>
      <c r="K1441" s="357">
        <v>100</v>
      </c>
      <c r="L1441" s="357" t="s">
        <v>1077</v>
      </c>
      <c r="M1441" s="357" t="s">
        <v>1078</v>
      </c>
      <c r="N1441" s="357" t="s">
        <v>5025</v>
      </c>
      <c r="O1441" s="358">
        <v>1</v>
      </c>
      <c r="P1441" s="357">
        <v>71</v>
      </c>
      <c r="Q1441" s="357">
        <v>14040.400000000001</v>
      </c>
      <c r="R1441" s="357">
        <v>10747.89</v>
      </c>
      <c r="S1441" s="357">
        <f t="shared" si="46"/>
        <v>3292.510000000002</v>
      </c>
      <c r="T1441" s="359">
        <f t="shared" si="47"/>
        <v>0.23450257827412335</v>
      </c>
      <c r="U1441" s="357"/>
    </row>
    <row r="1442" spans="1:21" x14ac:dyDescent="0.25">
      <c r="A1442" s="357" t="s">
        <v>483</v>
      </c>
      <c r="B1442" s="357" t="s">
        <v>1829</v>
      </c>
      <c r="C1442" s="357" t="s">
        <v>1264</v>
      </c>
      <c r="D1442" s="357" t="s">
        <v>1768</v>
      </c>
      <c r="E1442" s="357" t="s">
        <v>1614</v>
      </c>
      <c r="F1442" s="357">
        <v>4523146</v>
      </c>
      <c r="G1442" s="357" t="s">
        <v>1333</v>
      </c>
      <c r="H1442" s="357">
        <v>452314601</v>
      </c>
      <c r="I1442" s="357" t="s">
        <v>3199</v>
      </c>
      <c r="J1442" s="357">
        <v>17637677</v>
      </c>
      <c r="K1442" s="357">
        <v>100</v>
      </c>
      <c r="L1442" s="357" t="s">
        <v>1077</v>
      </c>
      <c r="M1442" s="357" t="s">
        <v>1078</v>
      </c>
      <c r="N1442" s="357" t="s">
        <v>5025</v>
      </c>
      <c r="O1442" s="358">
        <v>1</v>
      </c>
      <c r="P1442" s="357">
        <v>35</v>
      </c>
      <c r="Q1442" s="357">
        <v>5943.2000000000007</v>
      </c>
      <c r="R1442" s="357">
        <v>4390.68</v>
      </c>
      <c r="S1442" s="357">
        <f t="shared" si="46"/>
        <v>1552.5200000000004</v>
      </c>
      <c r="T1442" s="359">
        <f t="shared" si="47"/>
        <v>0.26122627540718807</v>
      </c>
      <c r="U1442" s="357"/>
    </row>
    <row r="1443" spans="1:21" x14ac:dyDescent="0.25">
      <c r="A1443" s="357" t="s">
        <v>483</v>
      </c>
      <c r="B1443" s="357" t="s">
        <v>1829</v>
      </c>
      <c r="C1443" s="357" t="s">
        <v>1264</v>
      </c>
      <c r="D1443" s="357" t="s">
        <v>1768</v>
      </c>
      <c r="E1443" s="357" t="s">
        <v>1614</v>
      </c>
      <c r="F1443" s="357">
        <v>4523146</v>
      </c>
      <c r="G1443" s="357" t="s">
        <v>1333</v>
      </c>
      <c r="H1443" s="357">
        <v>452314601</v>
      </c>
      <c r="I1443" s="357" t="s">
        <v>3200</v>
      </c>
      <c r="J1443" s="357">
        <v>17637697</v>
      </c>
      <c r="K1443" s="357">
        <v>100</v>
      </c>
      <c r="L1443" s="357" t="s">
        <v>1077</v>
      </c>
      <c r="M1443" s="357" t="s">
        <v>1078</v>
      </c>
      <c r="N1443" s="357" t="s">
        <v>5025</v>
      </c>
      <c r="O1443" s="358">
        <v>1</v>
      </c>
      <c r="P1443" s="357">
        <v>93</v>
      </c>
      <c r="Q1443" s="357">
        <v>20413.600000000002</v>
      </c>
      <c r="R1443" s="357">
        <v>14208.51</v>
      </c>
      <c r="S1443" s="357">
        <f t="shared" si="46"/>
        <v>6205.090000000002</v>
      </c>
      <c r="T1443" s="359">
        <f t="shared" si="47"/>
        <v>0.30396843280949959</v>
      </c>
      <c r="U1443" s="357"/>
    </row>
    <row r="1444" spans="1:21" x14ac:dyDescent="0.25">
      <c r="A1444" s="357" t="s">
        <v>483</v>
      </c>
      <c r="B1444" s="357" t="s">
        <v>1829</v>
      </c>
      <c r="C1444" s="357" t="s">
        <v>1264</v>
      </c>
      <c r="D1444" s="357" t="s">
        <v>1771</v>
      </c>
      <c r="E1444" s="357" t="s">
        <v>1521</v>
      </c>
      <c r="F1444" s="357">
        <v>4523413</v>
      </c>
      <c r="G1444" s="357" t="s">
        <v>1381</v>
      </c>
      <c r="H1444" s="357">
        <v>452341304</v>
      </c>
      <c r="I1444" s="357" t="s">
        <v>3201</v>
      </c>
      <c r="J1444" s="357">
        <v>21970861</v>
      </c>
      <c r="K1444" s="357">
        <v>100</v>
      </c>
      <c r="L1444" s="357" t="s">
        <v>1077</v>
      </c>
      <c r="M1444" s="357" t="s">
        <v>1078</v>
      </c>
      <c r="N1444" s="357" t="s">
        <v>5025</v>
      </c>
      <c r="O1444" s="358">
        <v>1</v>
      </c>
      <c r="P1444" s="357">
        <v>77</v>
      </c>
      <c r="Q1444" s="357">
        <v>10718.4</v>
      </c>
      <c r="R1444" s="357">
        <v>9112.4000000000015</v>
      </c>
      <c r="S1444" s="357">
        <f t="shared" si="46"/>
        <v>1605.9999999999982</v>
      </c>
      <c r="T1444" s="359">
        <f t="shared" si="47"/>
        <v>0.14983579638752037</v>
      </c>
      <c r="U1444" s="357"/>
    </row>
    <row r="1445" spans="1:21" x14ac:dyDescent="0.25">
      <c r="A1445" s="357" t="s">
        <v>483</v>
      </c>
      <c r="B1445" s="357" t="s">
        <v>1829</v>
      </c>
      <c r="C1445" s="357" t="s">
        <v>1264</v>
      </c>
      <c r="D1445" s="357" t="s">
        <v>1771</v>
      </c>
      <c r="E1445" s="357" t="s">
        <v>1521</v>
      </c>
      <c r="F1445" s="357">
        <v>4523413</v>
      </c>
      <c r="G1445" s="357" t="s">
        <v>1382</v>
      </c>
      <c r="H1445" s="357">
        <v>452341302</v>
      </c>
      <c r="I1445" s="357" t="s">
        <v>3202</v>
      </c>
      <c r="J1445" s="357">
        <v>21971715</v>
      </c>
      <c r="K1445" s="357">
        <v>100</v>
      </c>
      <c r="L1445" s="357" t="s">
        <v>1077</v>
      </c>
      <c r="M1445" s="357" t="s">
        <v>1078</v>
      </c>
      <c r="N1445" s="357" t="s">
        <v>5025</v>
      </c>
      <c r="O1445" s="358">
        <v>1</v>
      </c>
      <c r="P1445" s="357">
        <v>88</v>
      </c>
      <c r="Q1445" s="357">
        <v>24637.599999999999</v>
      </c>
      <c r="R1445" s="357">
        <v>13968.650000000001</v>
      </c>
      <c r="S1445" s="357">
        <f t="shared" si="46"/>
        <v>10668.949999999997</v>
      </c>
      <c r="T1445" s="359">
        <f t="shared" si="47"/>
        <v>0.4330352794103321</v>
      </c>
      <c r="U1445" s="357"/>
    </row>
    <row r="1446" spans="1:21" x14ac:dyDescent="0.25">
      <c r="A1446" s="357" t="s">
        <v>483</v>
      </c>
      <c r="B1446" s="357" t="s">
        <v>1829</v>
      </c>
      <c r="C1446" s="357" t="s">
        <v>1264</v>
      </c>
      <c r="D1446" s="357" t="s">
        <v>1769</v>
      </c>
      <c r="E1446" s="357" t="s">
        <v>1615</v>
      </c>
      <c r="F1446" s="357">
        <v>4523211</v>
      </c>
      <c r="G1446" s="357" t="s">
        <v>1387</v>
      </c>
      <c r="H1446" s="357">
        <v>452321104</v>
      </c>
      <c r="I1446" s="357" t="s">
        <v>3203</v>
      </c>
      <c r="J1446" s="357">
        <v>22295905</v>
      </c>
      <c r="K1446" s="357">
        <v>100</v>
      </c>
      <c r="L1446" s="357" t="s">
        <v>1077</v>
      </c>
      <c r="M1446" s="357" t="s">
        <v>1078</v>
      </c>
      <c r="N1446" s="357" t="s">
        <v>5025</v>
      </c>
      <c r="O1446" s="358">
        <v>1</v>
      </c>
      <c r="P1446" s="357">
        <v>25</v>
      </c>
      <c r="Q1446" s="357">
        <v>1583.6</v>
      </c>
      <c r="R1446" s="357">
        <v>1181.54</v>
      </c>
      <c r="S1446" s="357">
        <f t="shared" si="46"/>
        <v>402.05999999999995</v>
      </c>
      <c r="T1446" s="359">
        <f t="shared" si="47"/>
        <v>0.25388987117959078</v>
      </c>
      <c r="U1446" s="357"/>
    </row>
    <row r="1447" spans="1:21" x14ac:dyDescent="0.25">
      <c r="A1447" s="357" t="s">
        <v>483</v>
      </c>
      <c r="B1447" s="357" t="s">
        <v>1829</v>
      </c>
      <c r="C1447" s="357" t="s">
        <v>1264</v>
      </c>
      <c r="D1447" s="357" t="s">
        <v>1771</v>
      </c>
      <c r="E1447" s="357" t="s">
        <v>1521</v>
      </c>
      <c r="F1447" s="357">
        <v>4523413</v>
      </c>
      <c r="G1447" s="357" t="s">
        <v>1384</v>
      </c>
      <c r="H1447" s="357">
        <v>452341301</v>
      </c>
      <c r="I1447" s="357" t="s">
        <v>3204</v>
      </c>
      <c r="J1447" s="357">
        <v>23740496</v>
      </c>
      <c r="K1447" s="357">
        <v>100</v>
      </c>
      <c r="L1447" s="357" t="s">
        <v>1077</v>
      </c>
      <c r="M1447" s="357" t="s">
        <v>1078</v>
      </c>
      <c r="N1447" s="357" t="s">
        <v>5025</v>
      </c>
      <c r="O1447" s="358">
        <v>1</v>
      </c>
      <c r="P1447" s="357">
        <v>56</v>
      </c>
      <c r="Q1447" s="357">
        <v>35093.599999999999</v>
      </c>
      <c r="R1447" s="357">
        <v>21575.510000000002</v>
      </c>
      <c r="S1447" s="357">
        <f t="shared" si="46"/>
        <v>13518.089999999997</v>
      </c>
      <c r="T1447" s="359">
        <f t="shared" si="47"/>
        <v>0.38520100531150969</v>
      </c>
      <c r="U1447" s="357"/>
    </row>
    <row r="1448" spans="1:21" x14ac:dyDescent="0.25">
      <c r="A1448" s="357" t="s">
        <v>483</v>
      </c>
      <c r="B1448" s="357" t="s">
        <v>1829</v>
      </c>
      <c r="C1448" s="357" t="s">
        <v>1264</v>
      </c>
      <c r="D1448" s="357" t="s">
        <v>1771</v>
      </c>
      <c r="E1448" s="357" t="s">
        <v>1521</v>
      </c>
      <c r="F1448" s="357">
        <v>4523413</v>
      </c>
      <c r="G1448" s="357" t="s">
        <v>1384</v>
      </c>
      <c r="H1448" s="357">
        <v>452341301</v>
      </c>
      <c r="I1448" s="357" t="s">
        <v>3205</v>
      </c>
      <c r="J1448" s="357">
        <v>23740564</v>
      </c>
      <c r="K1448" s="357">
        <v>100</v>
      </c>
      <c r="L1448" s="357" t="s">
        <v>1077</v>
      </c>
      <c r="M1448" s="357" t="s">
        <v>1078</v>
      </c>
      <c r="N1448" s="357" t="s">
        <v>5025</v>
      </c>
      <c r="O1448" s="358">
        <v>1</v>
      </c>
      <c r="P1448" s="357">
        <v>90</v>
      </c>
      <c r="Q1448" s="357">
        <v>9443.2000000000007</v>
      </c>
      <c r="R1448" s="357">
        <v>5625.84</v>
      </c>
      <c r="S1448" s="357">
        <f t="shared" si="46"/>
        <v>3817.3600000000006</v>
      </c>
      <c r="T1448" s="359">
        <f t="shared" si="47"/>
        <v>0.40424432395798038</v>
      </c>
      <c r="U1448" s="357"/>
    </row>
    <row r="1449" spans="1:21" x14ac:dyDescent="0.25">
      <c r="A1449" s="357" t="s">
        <v>483</v>
      </c>
      <c r="B1449" s="357" t="s">
        <v>1829</v>
      </c>
      <c r="C1449" s="357" t="s">
        <v>1264</v>
      </c>
      <c r="D1449" s="357" t="s">
        <v>1771</v>
      </c>
      <c r="E1449" s="357" t="s">
        <v>1521</v>
      </c>
      <c r="F1449" s="357">
        <v>4523413</v>
      </c>
      <c r="G1449" s="357" t="s">
        <v>1384</v>
      </c>
      <c r="H1449" s="357">
        <v>452341301</v>
      </c>
      <c r="I1449" s="357" t="s">
        <v>3206</v>
      </c>
      <c r="J1449" s="357">
        <v>23740670</v>
      </c>
      <c r="K1449" s="357">
        <v>100</v>
      </c>
      <c r="L1449" s="357" t="s">
        <v>1077</v>
      </c>
      <c r="M1449" s="357" t="s">
        <v>1078</v>
      </c>
      <c r="N1449" s="357" t="s">
        <v>5025</v>
      </c>
      <c r="O1449" s="358">
        <v>1</v>
      </c>
      <c r="P1449" s="357">
        <v>65</v>
      </c>
      <c r="Q1449" s="357">
        <v>28262.800000000003</v>
      </c>
      <c r="R1449" s="357">
        <v>17350.800000000003</v>
      </c>
      <c r="S1449" s="357">
        <f t="shared" si="46"/>
        <v>10912</v>
      </c>
      <c r="T1449" s="359">
        <f t="shared" si="47"/>
        <v>0.38609055012242238</v>
      </c>
      <c r="U1449" s="357"/>
    </row>
    <row r="1450" spans="1:21" x14ac:dyDescent="0.25">
      <c r="A1450" s="357" t="s">
        <v>483</v>
      </c>
      <c r="B1450" s="357" t="s">
        <v>1829</v>
      </c>
      <c r="C1450" s="357" t="s">
        <v>1264</v>
      </c>
      <c r="D1450" s="357" t="s">
        <v>1771</v>
      </c>
      <c r="E1450" s="357" t="s">
        <v>1521</v>
      </c>
      <c r="F1450" s="357">
        <v>4523413</v>
      </c>
      <c r="G1450" s="357" t="s">
        <v>1385</v>
      </c>
      <c r="H1450" s="357">
        <v>452341303</v>
      </c>
      <c r="I1450" s="357" t="s">
        <v>3207</v>
      </c>
      <c r="J1450" s="357">
        <v>26285240</v>
      </c>
      <c r="K1450" s="357">
        <v>100</v>
      </c>
      <c r="L1450" s="357" t="s">
        <v>1077</v>
      </c>
      <c r="M1450" s="357" t="s">
        <v>1078</v>
      </c>
      <c r="N1450" s="357" t="s">
        <v>5025</v>
      </c>
      <c r="O1450" s="358">
        <v>1</v>
      </c>
      <c r="P1450" s="357">
        <v>41</v>
      </c>
      <c r="Q1450" s="357">
        <v>6821.6</v>
      </c>
      <c r="R1450" s="357">
        <v>4962.7</v>
      </c>
      <c r="S1450" s="357">
        <f t="shared" si="46"/>
        <v>1858.9000000000005</v>
      </c>
      <c r="T1450" s="359">
        <f t="shared" si="47"/>
        <v>0.2725020523044448</v>
      </c>
      <c r="U1450" s="357"/>
    </row>
    <row r="1451" spans="1:21" x14ac:dyDescent="0.25">
      <c r="A1451" s="357" t="s">
        <v>483</v>
      </c>
      <c r="B1451" s="357" t="s">
        <v>1829</v>
      </c>
      <c r="C1451" s="357" t="s">
        <v>1264</v>
      </c>
      <c r="D1451" s="357" t="s">
        <v>1769</v>
      </c>
      <c r="E1451" s="357" t="s">
        <v>1615</v>
      </c>
      <c r="F1451" s="357">
        <v>4523211</v>
      </c>
      <c r="G1451" s="357" t="s">
        <v>1386</v>
      </c>
      <c r="H1451" s="357">
        <v>452321101</v>
      </c>
      <c r="I1451" s="357" t="s">
        <v>3208</v>
      </c>
      <c r="J1451" s="357">
        <v>16398828</v>
      </c>
      <c r="K1451" s="357">
        <v>100</v>
      </c>
      <c r="L1451" s="357" t="s">
        <v>1077</v>
      </c>
      <c r="M1451" s="357" t="s">
        <v>1078</v>
      </c>
      <c r="N1451" s="357" t="s">
        <v>5025</v>
      </c>
      <c r="O1451" s="358">
        <v>1</v>
      </c>
      <c r="P1451" s="357">
        <v>191</v>
      </c>
      <c r="Q1451" s="357">
        <v>41336</v>
      </c>
      <c r="R1451" s="357">
        <v>27000</v>
      </c>
      <c r="S1451" s="357">
        <f t="shared" si="46"/>
        <v>14336</v>
      </c>
      <c r="T1451" s="359">
        <f t="shared" si="47"/>
        <v>0.34681633443003679</v>
      </c>
      <c r="U1451" s="357"/>
    </row>
    <row r="1452" spans="1:21" x14ac:dyDescent="0.25">
      <c r="A1452" s="357" t="s">
        <v>483</v>
      </c>
      <c r="B1452" s="357" t="s">
        <v>1829</v>
      </c>
      <c r="C1452" s="357" t="s">
        <v>1264</v>
      </c>
      <c r="D1452" s="357" t="s">
        <v>1771</v>
      </c>
      <c r="E1452" s="357" t="s">
        <v>1521</v>
      </c>
      <c r="F1452" s="357">
        <v>4523413</v>
      </c>
      <c r="G1452" s="357" t="s">
        <v>1385</v>
      </c>
      <c r="H1452" s="357">
        <v>452341303</v>
      </c>
      <c r="I1452" s="357" t="s">
        <v>3209</v>
      </c>
      <c r="J1452" s="357">
        <v>23146028</v>
      </c>
      <c r="K1452" s="357">
        <v>100</v>
      </c>
      <c r="L1452" s="357" t="s">
        <v>1077</v>
      </c>
      <c r="M1452" s="357" t="s">
        <v>1078</v>
      </c>
      <c r="N1452" s="357" t="s">
        <v>5025</v>
      </c>
      <c r="O1452" s="358">
        <v>1</v>
      </c>
      <c r="P1452" s="357">
        <v>133</v>
      </c>
      <c r="Q1452" s="357">
        <v>10768</v>
      </c>
      <c r="R1452" s="357">
        <v>7888.5</v>
      </c>
      <c r="S1452" s="357">
        <f t="shared" si="46"/>
        <v>2879.5</v>
      </c>
      <c r="T1452" s="359">
        <f t="shared" si="47"/>
        <v>0.26741270430906389</v>
      </c>
      <c r="U1452" s="357"/>
    </row>
    <row r="1453" spans="1:21" x14ac:dyDescent="0.25">
      <c r="A1453" s="357" t="s">
        <v>483</v>
      </c>
      <c r="B1453" s="357" t="s">
        <v>1829</v>
      </c>
      <c r="C1453" s="357" t="s">
        <v>1264</v>
      </c>
      <c r="D1453" s="357" t="s">
        <v>1771</v>
      </c>
      <c r="E1453" s="357" t="s">
        <v>1521</v>
      </c>
      <c r="F1453" s="357">
        <v>4523413</v>
      </c>
      <c r="G1453" s="357" t="s">
        <v>1384</v>
      </c>
      <c r="H1453" s="357">
        <v>452341301</v>
      </c>
      <c r="I1453" s="357" t="s">
        <v>3210</v>
      </c>
      <c r="J1453" s="357">
        <v>23146032</v>
      </c>
      <c r="K1453" s="357">
        <v>100</v>
      </c>
      <c r="L1453" s="357" t="s">
        <v>1077</v>
      </c>
      <c r="M1453" s="357" t="s">
        <v>1078</v>
      </c>
      <c r="N1453" s="357" t="s">
        <v>5025</v>
      </c>
      <c r="O1453" s="358">
        <v>1</v>
      </c>
      <c r="P1453" s="357">
        <v>48</v>
      </c>
      <c r="Q1453" s="357">
        <v>11906.8</v>
      </c>
      <c r="R1453" s="357">
        <v>10242.299999999999</v>
      </c>
      <c r="S1453" s="357">
        <f t="shared" si="46"/>
        <v>1664.5</v>
      </c>
      <c r="T1453" s="359">
        <f t="shared" si="47"/>
        <v>0.13979406725568583</v>
      </c>
      <c r="U1453" s="357"/>
    </row>
    <row r="1454" spans="1:21" x14ac:dyDescent="0.25">
      <c r="A1454" s="357" t="s">
        <v>483</v>
      </c>
      <c r="B1454" s="357" t="s">
        <v>1829</v>
      </c>
      <c r="C1454" s="357" t="s">
        <v>1264</v>
      </c>
      <c r="D1454" s="357" t="s">
        <v>1768</v>
      </c>
      <c r="E1454" s="357" t="s">
        <v>1901</v>
      </c>
      <c r="F1454" s="357">
        <v>4523133</v>
      </c>
      <c r="G1454" s="357" t="s">
        <v>1902</v>
      </c>
      <c r="H1454" s="357">
        <v>452313301</v>
      </c>
      <c r="I1454" s="357" t="s">
        <v>3211</v>
      </c>
      <c r="J1454" s="357">
        <v>23146173</v>
      </c>
      <c r="K1454" s="357">
        <v>100</v>
      </c>
      <c r="L1454" s="357" t="s">
        <v>1077</v>
      </c>
      <c r="M1454" s="357" t="s">
        <v>1078</v>
      </c>
      <c r="N1454" s="357" t="s">
        <v>5025</v>
      </c>
      <c r="O1454" s="358">
        <v>1</v>
      </c>
      <c r="P1454" s="357">
        <v>39</v>
      </c>
      <c r="Q1454" s="357">
        <v>3785.6</v>
      </c>
      <c r="R1454" s="357">
        <v>2538</v>
      </c>
      <c r="S1454" s="357">
        <f t="shared" si="46"/>
        <v>1247.5999999999999</v>
      </c>
      <c r="T1454" s="359">
        <f t="shared" si="47"/>
        <v>0.32956466610312762</v>
      </c>
      <c r="U1454" s="357"/>
    </row>
    <row r="1455" spans="1:21" x14ac:dyDescent="0.25">
      <c r="A1455" s="357" t="s">
        <v>483</v>
      </c>
      <c r="B1455" s="357" t="s">
        <v>1829</v>
      </c>
      <c r="C1455" s="357" t="s">
        <v>1264</v>
      </c>
      <c r="D1455" s="357" t="s">
        <v>1768</v>
      </c>
      <c r="E1455" s="357" t="s">
        <v>1901</v>
      </c>
      <c r="F1455" s="357">
        <v>4523133</v>
      </c>
      <c r="G1455" s="357" t="s">
        <v>1902</v>
      </c>
      <c r="H1455" s="357">
        <v>452313301</v>
      </c>
      <c r="I1455" s="357" t="s">
        <v>3212</v>
      </c>
      <c r="J1455" s="357">
        <v>23146174</v>
      </c>
      <c r="K1455" s="357">
        <v>100</v>
      </c>
      <c r="L1455" s="357" t="s">
        <v>1077</v>
      </c>
      <c r="M1455" s="357" t="s">
        <v>1078</v>
      </c>
      <c r="N1455" s="357" t="s">
        <v>5025</v>
      </c>
      <c r="O1455" s="358">
        <v>1</v>
      </c>
      <c r="P1455" s="357">
        <v>143</v>
      </c>
      <c r="Q1455" s="357">
        <v>15322.4</v>
      </c>
      <c r="R1455" s="357">
        <v>10492.8</v>
      </c>
      <c r="S1455" s="357">
        <f t="shared" si="46"/>
        <v>4829.6000000000004</v>
      </c>
      <c r="T1455" s="359">
        <f t="shared" si="47"/>
        <v>0.31519866339476849</v>
      </c>
      <c r="U1455" s="357"/>
    </row>
    <row r="1456" spans="1:21" x14ac:dyDescent="0.25">
      <c r="A1456" s="357" t="s">
        <v>483</v>
      </c>
      <c r="B1456" s="357" t="s">
        <v>1829</v>
      </c>
      <c r="C1456" s="357" t="s">
        <v>1264</v>
      </c>
      <c r="D1456" s="357" t="s">
        <v>1768</v>
      </c>
      <c r="E1456" s="357" t="s">
        <v>931</v>
      </c>
      <c r="F1456" s="357">
        <v>4523114</v>
      </c>
      <c r="G1456" s="357" t="s">
        <v>1128</v>
      </c>
      <c r="H1456" s="357">
        <v>452311403</v>
      </c>
      <c r="I1456" s="357" t="s">
        <v>3213</v>
      </c>
      <c r="J1456" s="357">
        <v>15047965</v>
      </c>
      <c r="K1456" s="357">
        <v>100</v>
      </c>
      <c r="L1456" s="357" t="s">
        <v>1077</v>
      </c>
      <c r="M1456" s="357" t="s">
        <v>1078</v>
      </c>
      <c r="N1456" s="357" t="s">
        <v>5025</v>
      </c>
      <c r="O1456" s="358">
        <v>1</v>
      </c>
      <c r="P1456" s="357">
        <v>76</v>
      </c>
      <c r="Q1456" s="357">
        <v>46801.2</v>
      </c>
      <c r="R1456" s="357">
        <v>41203.740000000005</v>
      </c>
      <c r="S1456" s="357">
        <f t="shared" si="46"/>
        <v>5597.4599999999919</v>
      </c>
      <c r="T1456" s="359">
        <f t="shared" si="47"/>
        <v>0.11960077946719298</v>
      </c>
      <c r="U1456" s="357"/>
    </row>
    <row r="1457" spans="1:21" x14ac:dyDescent="0.25">
      <c r="A1457" s="357" t="s">
        <v>483</v>
      </c>
      <c r="B1457" s="357" t="s">
        <v>1829</v>
      </c>
      <c r="C1457" s="357" t="s">
        <v>1264</v>
      </c>
      <c r="D1457" s="357" t="s">
        <v>1768</v>
      </c>
      <c r="E1457" s="357" t="s">
        <v>931</v>
      </c>
      <c r="F1457" s="357">
        <v>4523114</v>
      </c>
      <c r="G1457" s="357" t="s">
        <v>1128</v>
      </c>
      <c r="H1457" s="357">
        <v>452311403</v>
      </c>
      <c r="I1457" s="357" t="s">
        <v>3214</v>
      </c>
      <c r="J1457" s="357">
        <v>15047973</v>
      </c>
      <c r="K1457" s="357">
        <v>100</v>
      </c>
      <c r="L1457" s="357" t="s">
        <v>1077</v>
      </c>
      <c r="M1457" s="357" t="s">
        <v>1078</v>
      </c>
      <c r="N1457" s="357" t="s">
        <v>5025</v>
      </c>
      <c r="O1457" s="358">
        <v>1</v>
      </c>
      <c r="P1457" s="357">
        <v>161</v>
      </c>
      <c r="Q1457" s="357">
        <v>98488.799999999988</v>
      </c>
      <c r="R1457" s="357">
        <v>81289.36</v>
      </c>
      <c r="S1457" s="357">
        <f t="shared" si="46"/>
        <v>17199.439999999988</v>
      </c>
      <c r="T1457" s="359">
        <f t="shared" si="47"/>
        <v>0.17463346086052414</v>
      </c>
      <c r="U1457" s="357"/>
    </row>
    <row r="1458" spans="1:21" x14ac:dyDescent="0.25">
      <c r="A1458" s="357" t="s">
        <v>483</v>
      </c>
      <c r="B1458" s="357" t="s">
        <v>1829</v>
      </c>
      <c r="C1458" s="357" t="s">
        <v>1264</v>
      </c>
      <c r="D1458" s="357" t="s">
        <v>1768</v>
      </c>
      <c r="E1458" s="357" t="s">
        <v>931</v>
      </c>
      <c r="F1458" s="357">
        <v>4523114</v>
      </c>
      <c r="G1458" s="357" t="s">
        <v>1128</v>
      </c>
      <c r="H1458" s="357">
        <v>452311403</v>
      </c>
      <c r="I1458" s="357" t="s">
        <v>3215</v>
      </c>
      <c r="J1458" s="357">
        <v>15047997</v>
      </c>
      <c r="K1458" s="357">
        <v>100</v>
      </c>
      <c r="L1458" s="357" t="s">
        <v>1077</v>
      </c>
      <c r="M1458" s="357" t="s">
        <v>1078</v>
      </c>
      <c r="N1458" s="357" t="s">
        <v>5025</v>
      </c>
      <c r="O1458" s="358">
        <v>1</v>
      </c>
      <c r="P1458" s="357">
        <v>86</v>
      </c>
      <c r="Q1458" s="357">
        <v>57958.8</v>
      </c>
      <c r="R1458" s="357">
        <v>32991.800000000003</v>
      </c>
      <c r="S1458" s="357">
        <f t="shared" si="46"/>
        <v>24967</v>
      </c>
      <c r="T1458" s="359">
        <f t="shared" si="47"/>
        <v>0.4307715135579066</v>
      </c>
      <c r="U1458" s="357"/>
    </row>
    <row r="1459" spans="1:21" x14ac:dyDescent="0.25">
      <c r="A1459" s="357" t="s">
        <v>483</v>
      </c>
      <c r="B1459" s="357" t="s">
        <v>1829</v>
      </c>
      <c r="C1459" s="357" t="s">
        <v>1264</v>
      </c>
      <c r="D1459" s="357" t="s">
        <v>1768</v>
      </c>
      <c r="E1459" s="357" t="s">
        <v>1612</v>
      </c>
      <c r="F1459" s="357">
        <v>4523111</v>
      </c>
      <c r="G1459" s="357" t="s">
        <v>5038</v>
      </c>
      <c r="H1459" s="357">
        <v>452311105</v>
      </c>
      <c r="I1459" s="357" t="s">
        <v>3216</v>
      </c>
      <c r="J1459" s="357">
        <v>15048013</v>
      </c>
      <c r="K1459" s="357">
        <v>100</v>
      </c>
      <c r="L1459" s="357" t="s">
        <v>1077</v>
      </c>
      <c r="M1459" s="357" t="s">
        <v>1078</v>
      </c>
      <c r="N1459" s="357" t="s">
        <v>5025</v>
      </c>
      <c r="O1459" s="358">
        <v>1</v>
      </c>
      <c r="P1459" s="357">
        <v>34</v>
      </c>
      <c r="Q1459" s="357">
        <v>27640.400000000001</v>
      </c>
      <c r="R1459" s="357">
        <v>20381.72</v>
      </c>
      <c r="S1459" s="357">
        <f t="shared" si="46"/>
        <v>7258.68</v>
      </c>
      <c r="T1459" s="359">
        <f t="shared" si="47"/>
        <v>0.26261125019898407</v>
      </c>
      <c r="U1459" s="357"/>
    </row>
    <row r="1460" spans="1:21" x14ac:dyDescent="0.25">
      <c r="A1460" s="357" t="s">
        <v>483</v>
      </c>
      <c r="B1460" s="357" t="s">
        <v>1829</v>
      </c>
      <c r="C1460" s="357" t="s">
        <v>1264</v>
      </c>
      <c r="D1460" s="357" t="s">
        <v>1768</v>
      </c>
      <c r="E1460" s="357" t="s">
        <v>931</v>
      </c>
      <c r="F1460" s="357">
        <v>4523114</v>
      </c>
      <c r="G1460" s="357" t="s">
        <v>1128</v>
      </c>
      <c r="H1460" s="357">
        <v>452311403</v>
      </c>
      <c r="I1460" s="357" t="s">
        <v>3217</v>
      </c>
      <c r="J1460" s="357">
        <v>15048027</v>
      </c>
      <c r="K1460" s="357">
        <v>400</v>
      </c>
      <c r="L1460" s="357" t="s">
        <v>1077</v>
      </c>
      <c r="M1460" s="357" t="s">
        <v>1078</v>
      </c>
      <c r="N1460" s="357" t="s">
        <v>5025</v>
      </c>
      <c r="O1460" s="358">
        <v>1</v>
      </c>
      <c r="P1460" s="357">
        <v>100</v>
      </c>
      <c r="Q1460" s="357">
        <v>126561.60000000001</v>
      </c>
      <c r="R1460" s="357">
        <v>86139.65</v>
      </c>
      <c r="S1460" s="357">
        <f t="shared" si="46"/>
        <v>40421.950000000012</v>
      </c>
      <c r="T1460" s="359">
        <f t="shared" si="47"/>
        <v>0.31938557982832083</v>
      </c>
      <c r="U1460" s="357"/>
    </row>
    <row r="1461" spans="1:21" x14ac:dyDescent="0.25">
      <c r="A1461" s="357" t="s">
        <v>483</v>
      </c>
      <c r="B1461" s="357" t="s">
        <v>1829</v>
      </c>
      <c r="C1461" s="357" t="s">
        <v>1264</v>
      </c>
      <c r="D1461" s="357" t="s">
        <v>1768</v>
      </c>
      <c r="E1461" s="357" t="s">
        <v>931</v>
      </c>
      <c r="F1461" s="357">
        <v>4523114</v>
      </c>
      <c r="G1461" s="357" t="s">
        <v>1128</v>
      </c>
      <c r="H1461" s="357">
        <v>452311403</v>
      </c>
      <c r="I1461" s="357" t="s">
        <v>3218</v>
      </c>
      <c r="J1461" s="357">
        <v>15048063</v>
      </c>
      <c r="K1461" s="357">
        <v>250</v>
      </c>
      <c r="L1461" s="357" t="s">
        <v>1077</v>
      </c>
      <c r="M1461" s="357" t="s">
        <v>1078</v>
      </c>
      <c r="N1461" s="357" t="s">
        <v>5025</v>
      </c>
      <c r="O1461" s="358">
        <v>1</v>
      </c>
      <c r="P1461" s="357">
        <v>129</v>
      </c>
      <c r="Q1461" s="357">
        <v>96231.2</v>
      </c>
      <c r="R1461" s="357">
        <v>77058.05</v>
      </c>
      <c r="S1461" s="357">
        <f t="shared" si="46"/>
        <v>19173.149999999994</v>
      </c>
      <c r="T1461" s="359">
        <f t="shared" si="47"/>
        <v>0.19924047502265371</v>
      </c>
      <c r="U1461" s="357"/>
    </row>
    <row r="1462" spans="1:21" x14ac:dyDescent="0.25">
      <c r="A1462" s="357" t="s">
        <v>483</v>
      </c>
      <c r="B1462" s="357" t="s">
        <v>1829</v>
      </c>
      <c r="C1462" s="357" t="s">
        <v>1264</v>
      </c>
      <c r="D1462" s="357" t="s">
        <v>1768</v>
      </c>
      <c r="E1462" s="357" t="s">
        <v>931</v>
      </c>
      <c r="F1462" s="357">
        <v>4523114</v>
      </c>
      <c r="G1462" s="357" t="s">
        <v>1128</v>
      </c>
      <c r="H1462" s="357">
        <v>452311403</v>
      </c>
      <c r="I1462" s="357" t="s">
        <v>3219</v>
      </c>
      <c r="J1462" s="357">
        <v>15048081</v>
      </c>
      <c r="K1462" s="357">
        <v>100</v>
      </c>
      <c r="L1462" s="357" t="s">
        <v>1077</v>
      </c>
      <c r="M1462" s="357" t="s">
        <v>1078</v>
      </c>
      <c r="N1462" s="357" t="s">
        <v>5025</v>
      </c>
      <c r="O1462" s="358">
        <v>1</v>
      </c>
      <c r="P1462" s="357">
        <v>47</v>
      </c>
      <c r="Q1462" s="357">
        <v>35798.400000000001</v>
      </c>
      <c r="R1462" s="357">
        <v>29455.58</v>
      </c>
      <c r="S1462" s="357">
        <f t="shared" si="46"/>
        <v>6342.82</v>
      </c>
      <c r="T1462" s="359">
        <f t="shared" si="47"/>
        <v>0.1771816617502458</v>
      </c>
      <c r="U1462" s="357"/>
    </row>
    <row r="1463" spans="1:21" x14ac:dyDescent="0.25">
      <c r="A1463" s="357" t="s">
        <v>483</v>
      </c>
      <c r="B1463" s="357" t="s">
        <v>1829</v>
      </c>
      <c r="C1463" s="357" t="s">
        <v>1264</v>
      </c>
      <c r="D1463" s="357" t="s">
        <v>1768</v>
      </c>
      <c r="E1463" s="357" t="s">
        <v>1612</v>
      </c>
      <c r="F1463" s="357">
        <v>4523111</v>
      </c>
      <c r="G1463" s="357" t="s">
        <v>1124</v>
      </c>
      <c r="H1463" s="357">
        <v>452311101</v>
      </c>
      <c r="I1463" s="357" t="s">
        <v>3220</v>
      </c>
      <c r="J1463" s="357">
        <v>15048113</v>
      </c>
      <c r="K1463" s="357">
        <v>100</v>
      </c>
      <c r="L1463" s="357" t="s">
        <v>1077</v>
      </c>
      <c r="M1463" s="357" t="s">
        <v>1078</v>
      </c>
      <c r="N1463" s="357" t="s">
        <v>5025</v>
      </c>
      <c r="O1463" s="358">
        <v>1</v>
      </c>
      <c r="P1463" s="357">
        <v>114</v>
      </c>
      <c r="Q1463" s="357">
        <v>98892.4</v>
      </c>
      <c r="R1463" s="357">
        <v>61973.48</v>
      </c>
      <c r="S1463" s="357">
        <f t="shared" si="46"/>
        <v>36918.919999999991</v>
      </c>
      <c r="T1463" s="359">
        <f t="shared" si="47"/>
        <v>0.37332413815419579</v>
      </c>
      <c r="U1463" s="357"/>
    </row>
    <row r="1464" spans="1:21" x14ac:dyDescent="0.25">
      <c r="A1464" s="357" t="s">
        <v>483</v>
      </c>
      <c r="B1464" s="357" t="s">
        <v>1829</v>
      </c>
      <c r="C1464" s="357" t="s">
        <v>1264</v>
      </c>
      <c r="D1464" s="357" t="s">
        <v>1768</v>
      </c>
      <c r="E1464" s="357" t="s">
        <v>1612</v>
      </c>
      <c r="F1464" s="357">
        <v>4523111</v>
      </c>
      <c r="G1464" s="357" t="s">
        <v>1124</v>
      </c>
      <c r="H1464" s="357">
        <v>452311101</v>
      </c>
      <c r="I1464" s="357" t="s">
        <v>3221</v>
      </c>
      <c r="J1464" s="357">
        <v>15048115</v>
      </c>
      <c r="K1464" s="357">
        <v>100</v>
      </c>
      <c r="L1464" s="357" t="s">
        <v>1077</v>
      </c>
      <c r="M1464" s="357" t="s">
        <v>1078</v>
      </c>
      <c r="N1464" s="357" t="s">
        <v>5025</v>
      </c>
      <c r="O1464" s="358">
        <v>1</v>
      </c>
      <c r="P1464" s="357">
        <v>160</v>
      </c>
      <c r="Q1464" s="357">
        <v>78093.2</v>
      </c>
      <c r="R1464" s="357">
        <v>72428.2</v>
      </c>
      <c r="S1464" s="357">
        <f t="shared" si="46"/>
        <v>5665</v>
      </c>
      <c r="T1464" s="359">
        <f t="shared" si="47"/>
        <v>7.2541527303273526E-2</v>
      </c>
      <c r="U1464" s="357"/>
    </row>
    <row r="1465" spans="1:21" x14ac:dyDescent="0.25">
      <c r="A1465" s="357" t="s">
        <v>483</v>
      </c>
      <c r="B1465" s="357" t="s">
        <v>1829</v>
      </c>
      <c r="C1465" s="357" t="s">
        <v>1264</v>
      </c>
      <c r="D1465" s="357" t="s">
        <v>1768</v>
      </c>
      <c r="E1465" s="357" t="s">
        <v>1612</v>
      </c>
      <c r="F1465" s="357">
        <v>4523111</v>
      </c>
      <c r="G1465" s="357" t="s">
        <v>1124</v>
      </c>
      <c r="H1465" s="357">
        <v>452311101</v>
      </c>
      <c r="I1465" s="357" t="s">
        <v>3222</v>
      </c>
      <c r="J1465" s="357">
        <v>15048145</v>
      </c>
      <c r="K1465" s="357">
        <v>100</v>
      </c>
      <c r="L1465" s="357" t="s">
        <v>1077</v>
      </c>
      <c r="M1465" s="357" t="s">
        <v>1078</v>
      </c>
      <c r="N1465" s="357" t="s">
        <v>5025</v>
      </c>
      <c r="O1465" s="358">
        <v>1</v>
      </c>
      <c r="P1465" s="357">
        <v>105</v>
      </c>
      <c r="Q1465" s="357">
        <v>102970.40000000001</v>
      </c>
      <c r="R1465" s="357">
        <v>74658.859999999986</v>
      </c>
      <c r="S1465" s="357">
        <f t="shared" si="46"/>
        <v>28311.540000000023</v>
      </c>
      <c r="T1465" s="359">
        <f t="shared" si="47"/>
        <v>0.27494833466705015</v>
      </c>
      <c r="U1465" s="357"/>
    </row>
    <row r="1466" spans="1:21" x14ac:dyDescent="0.25">
      <c r="A1466" s="357" t="s">
        <v>483</v>
      </c>
      <c r="B1466" s="357" t="s">
        <v>921</v>
      </c>
      <c r="C1466" s="357" t="s">
        <v>1247</v>
      </c>
      <c r="D1466" s="357" t="s">
        <v>1753</v>
      </c>
      <c r="E1466" s="357" t="s">
        <v>1514</v>
      </c>
      <c r="F1466" s="357">
        <v>4421132</v>
      </c>
      <c r="G1466" s="357" t="s">
        <v>1248</v>
      </c>
      <c r="H1466" s="357">
        <v>442113202</v>
      </c>
      <c r="I1466" s="357" t="s">
        <v>5183</v>
      </c>
      <c r="J1466" s="357">
        <v>16276199</v>
      </c>
      <c r="K1466" s="357">
        <v>400</v>
      </c>
      <c r="L1466" s="357" t="s">
        <v>1077</v>
      </c>
      <c r="M1466" s="357" t="s">
        <v>1078</v>
      </c>
      <c r="N1466" s="357" t="s">
        <v>5025</v>
      </c>
      <c r="O1466" s="358">
        <v>1</v>
      </c>
      <c r="P1466" s="357">
        <v>167</v>
      </c>
      <c r="Q1466" s="357">
        <v>223182.4</v>
      </c>
      <c r="R1466" s="357">
        <v>112605.63</v>
      </c>
      <c r="S1466" s="357">
        <f t="shared" si="46"/>
        <v>110576.76999999999</v>
      </c>
      <c r="T1466" s="359">
        <f t="shared" si="47"/>
        <v>0.49545470431360178</v>
      </c>
      <c r="U1466" s="357"/>
    </row>
    <row r="1467" spans="1:21" x14ac:dyDescent="0.25">
      <c r="A1467" s="357" t="s">
        <v>483</v>
      </c>
      <c r="B1467" s="357" t="s">
        <v>1829</v>
      </c>
      <c r="C1467" s="357" t="s">
        <v>1264</v>
      </c>
      <c r="D1467" s="357" t="s">
        <v>1768</v>
      </c>
      <c r="E1467" s="357" t="s">
        <v>1612</v>
      </c>
      <c r="F1467" s="357">
        <v>4523111</v>
      </c>
      <c r="G1467" s="357" t="s">
        <v>1124</v>
      </c>
      <c r="H1467" s="357">
        <v>452311101</v>
      </c>
      <c r="I1467" s="357" t="s">
        <v>3223</v>
      </c>
      <c r="J1467" s="357">
        <v>15048173</v>
      </c>
      <c r="K1467" s="357">
        <v>100</v>
      </c>
      <c r="L1467" s="357" t="s">
        <v>1077</v>
      </c>
      <c r="M1467" s="357" t="s">
        <v>1078</v>
      </c>
      <c r="N1467" s="357" t="s">
        <v>5025</v>
      </c>
      <c r="O1467" s="358">
        <v>1</v>
      </c>
      <c r="P1467" s="357">
        <v>96</v>
      </c>
      <c r="Q1467" s="357">
        <v>82002.799999999988</v>
      </c>
      <c r="R1467" s="357">
        <v>68773.83</v>
      </c>
      <c r="S1467" s="357">
        <f t="shared" si="46"/>
        <v>13228.969999999987</v>
      </c>
      <c r="T1467" s="359">
        <f t="shared" si="47"/>
        <v>0.16132339383533231</v>
      </c>
      <c r="U1467" s="357"/>
    </row>
    <row r="1468" spans="1:21" x14ac:dyDescent="0.25">
      <c r="A1468" s="357" t="s">
        <v>483</v>
      </c>
      <c r="B1468" s="357" t="s">
        <v>1829</v>
      </c>
      <c r="C1468" s="357" t="s">
        <v>1264</v>
      </c>
      <c r="D1468" s="357" t="s">
        <v>1768</v>
      </c>
      <c r="E1468" s="357" t="s">
        <v>1612</v>
      </c>
      <c r="F1468" s="357">
        <v>4523111</v>
      </c>
      <c r="G1468" s="357" t="s">
        <v>1124</v>
      </c>
      <c r="H1468" s="357">
        <v>452311101</v>
      </c>
      <c r="I1468" s="357" t="s">
        <v>3224</v>
      </c>
      <c r="J1468" s="357">
        <v>15048177</v>
      </c>
      <c r="K1468" s="357">
        <v>100</v>
      </c>
      <c r="L1468" s="357" t="s">
        <v>1077</v>
      </c>
      <c r="M1468" s="357" t="s">
        <v>1078</v>
      </c>
      <c r="N1468" s="357" t="s">
        <v>5025</v>
      </c>
      <c r="O1468" s="358">
        <v>1</v>
      </c>
      <c r="P1468" s="357">
        <v>85</v>
      </c>
      <c r="Q1468" s="357">
        <v>55192.800000000003</v>
      </c>
      <c r="R1468" s="357">
        <v>42883.97</v>
      </c>
      <c r="S1468" s="357">
        <f t="shared" si="46"/>
        <v>12308.830000000002</v>
      </c>
      <c r="T1468" s="359">
        <f t="shared" si="47"/>
        <v>0.22301513965589717</v>
      </c>
      <c r="U1468" s="357"/>
    </row>
    <row r="1469" spans="1:21" x14ac:dyDescent="0.25">
      <c r="A1469" s="357" t="s">
        <v>483</v>
      </c>
      <c r="B1469" s="357" t="s">
        <v>1829</v>
      </c>
      <c r="C1469" s="357" t="s">
        <v>1264</v>
      </c>
      <c r="D1469" s="357" t="s">
        <v>1768</v>
      </c>
      <c r="E1469" s="357" t="s">
        <v>1612</v>
      </c>
      <c r="F1469" s="357">
        <v>4523111</v>
      </c>
      <c r="G1469" s="357" t="s">
        <v>1124</v>
      </c>
      <c r="H1469" s="357">
        <v>452311101</v>
      </c>
      <c r="I1469" s="357" t="s">
        <v>3225</v>
      </c>
      <c r="J1469" s="357">
        <v>15048185</v>
      </c>
      <c r="K1469" s="357">
        <v>100</v>
      </c>
      <c r="L1469" s="357" t="s">
        <v>1077</v>
      </c>
      <c r="M1469" s="357" t="s">
        <v>1078</v>
      </c>
      <c r="N1469" s="357" t="s">
        <v>5025</v>
      </c>
      <c r="O1469" s="358">
        <v>1</v>
      </c>
      <c r="P1469" s="357">
        <v>86</v>
      </c>
      <c r="Q1469" s="357">
        <v>63604</v>
      </c>
      <c r="R1469" s="357">
        <v>44200.490000000005</v>
      </c>
      <c r="S1469" s="357">
        <f t="shared" si="46"/>
        <v>19403.509999999995</v>
      </c>
      <c r="T1469" s="359">
        <f t="shared" si="47"/>
        <v>0.305067448588139</v>
      </c>
      <c r="U1469" s="357"/>
    </row>
    <row r="1470" spans="1:21" x14ac:dyDescent="0.25">
      <c r="A1470" s="357" t="s">
        <v>483</v>
      </c>
      <c r="B1470" s="357" t="s">
        <v>1829</v>
      </c>
      <c r="C1470" s="357" t="s">
        <v>1264</v>
      </c>
      <c r="D1470" s="357" t="s">
        <v>1768</v>
      </c>
      <c r="E1470" s="357" t="s">
        <v>1612</v>
      </c>
      <c r="F1470" s="357">
        <v>4523111</v>
      </c>
      <c r="G1470" s="357" t="s">
        <v>1124</v>
      </c>
      <c r="H1470" s="357">
        <v>452311101</v>
      </c>
      <c r="I1470" s="357" t="s">
        <v>3226</v>
      </c>
      <c r="J1470" s="357">
        <v>15048187</v>
      </c>
      <c r="K1470" s="357">
        <v>100</v>
      </c>
      <c r="L1470" s="357" t="s">
        <v>1077</v>
      </c>
      <c r="M1470" s="357" t="s">
        <v>1078</v>
      </c>
      <c r="N1470" s="357" t="s">
        <v>5025</v>
      </c>
      <c r="O1470" s="358">
        <v>1</v>
      </c>
      <c r="P1470" s="357">
        <v>67</v>
      </c>
      <c r="Q1470" s="357">
        <v>46892.4</v>
      </c>
      <c r="R1470" s="357">
        <v>33508.149999999994</v>
      </c>
      <c r="S1470" s="357">
        <f t="shared" si="46"/>
        <v>13384.250000000007</v>
      </c>
      <c r="T1470" s="359">
        <f t="shared" si="47"/>
        <v>0.28542471701171207</v>
      </c>
      <c r="U1470" s="357"/>
    </row>
    <row r="1471" spans="1:21" x14ac:dyDescent="0.25">
      <c r="A1471" s="357" t="s">
        <v>483</v>
      </c>
      <c r="B1471" s="357" t="s">
        <v>1829</v>
      </c>
      <c r="C1471" s="357" t="s">
        <v>1264</v>
      </c>
      <c r="D1471" s="357" t="s">
        <v>1768</v>
      </c>
      <c r="E1471" s="357" t="s">
        <v>1612</v>
      </c>
      <c r="F1471" s="357">
        <v>4523111</v>
      </c>
      <c r="G1471" s="357" t="s">
        <v>1124</v>
      </c>
      <c r="H1471" s="357">
        <v>452311101</v>
      </c>
      <c r="I1471" s="357" t="s">
        <v>3227</v>
      </c>
      <c r="J1471" s="357">
        <v>15048195</v>
      </c>
      <c r="K1471" s="357">
        <v>100</v>
      </c>
      <c r="L1471" s="357" t="s">
        <v>1077</v>
      </c>
      <c r="M1471" s="357" t="s">
        <v>1078</v>
      </c>
      <c r="N1471" s="357" t="s">
        <v>5025</v>
      </c>
      <c r="O1471" s="358">
        <v>1</v>
      </c>
      <c r="P1471" s="357">
        <v>125</v>
      </c>
      <c r="Q1471" s="357">
        <v>50290.799999999996</v>
      </c>
      <c r="R1471" s="357">
        <v>44635.93</v>
      </c>
      <c r="S1471" s="357">
        <f t="shared" si="46"/>
        <v>5654.8699999999953</v>
      </c>
      <c r="T1471" s="359">
        <f t="shared" si="47"/>
        <v>0.11244342901683799</v>
      </c>
      <c r="U1471" s="357"/>
    </row>
    <row r="1472" spans="1:21" x14ac:dyDescent="0.25">
      <c r="A1472" s="357" t="s">
        <v>483</v>
      </c>
      <c r="B1472" s="357" t="s">
        <v>1829</v>
      </c>
      <c r="C1472" s="357" t="s">
        <v>1264</v>
      </c>
      <c r="D1472" s="357" t="s">
        <v>1768</v>
      </c>
      <c r="E1472" s="357" t="s">
        <v>1612</v>
      </c>
      <c r="F1472" s="357">
        <v>4523111</v>
      </c>
      <c r="G1472" s="357" t="s">
        <v>1124</v>
      </c>
      <c r="H1472" s="357">
        <v>452311101</v>
      </c>
      <c r="I1472" s="357" t="s">
        <v>3228</v>
      </c>
      <c r="J1472" s="357">
        <v>15048207</v>
      </c>
      <c r="K1472" s="357">
        <v>100</v>
      </c>
      <c r="L1472" s="357" t="s">
        <v>1077</v>
      </c>
      <c r="M1472" s="357" t="s">
        <v>1078</v>
      </c>
      <c r="N1472" s="357" t="s">
        <v>5025</v>
      </c>
      <c r="O1472" s="358">
        <v>1</v>
      </c>
      <c r="P1472" s="357">
        <v>29</v>
      </c>
      <c r="Q1472" s="357">
        <v>22352.800000000003</v>
      </c>
      <c r="R1472" s="357">
        <v>16732.27</v>
      </c>
      <c r="S1472" s="357">
        <f t="shared" si="46"/>
        <v>5620.5300000000025</v>
      </c>
      <c r="T1472" s="359">
        <f t="shared" si="47"/>
        <v>0.25144635124011316</v>
      </c>
      <c r="U1472" s="357"/>
    </row>
    <row r="1473" spans="1:21" x14ac:dyDescent="0.25">
      <c r="A1473" s="357" t="s">
        <v>483</v>
      </c>
      <c r="B1473" s="357" t="s">
        <v>1829</v>
      </c>
      <c r="C1473" s="357" t="s">
        <v>1264</v>
      </c>
      <c r="D1473" s="357" t="s">
        <v>1768</v>
      </c>
      <c r="E1473" s="357" t="s">
        <v>931</v>
      </c>
      <c r="F1473" s="357">
        <v>4523114</v>
      </c>
      <c r="G1473" s="357" t="s">
        <v>906</v>
      </c>
      <c r="H1473" s="357">
        <v>452311404</v>
      </c>
      <c r="I1473" s="357" t="s">
        <v>3229</v>
      </c>
      <c r="J1473" s="357">
        <v>15048237</v>
      </c>
      <c r="K1473" s="357">
        <v>100</v>
      </c>
      <c r="L1473" s="357" t="s">
        <v>1077</v>
      </c>
      <c r="M1473" s="357" t="s">
        <v>1078</v>
      </c>
      <c r="N1473" s="357" t="s">
        <v>5025</v>
      </c>
      <c r="O1473" s="358">
        <v>1</v>
      </c>
      <c r="P1473" s="357">
        <v>50</v>
      </c>
      <c r="Q1473" s="357">
        <v>13492.4</v>
      </c>
      <c r="R1473" s="357">
        <v>12215.67</v>
      </c>
      <c r="S1473" s="357">
        <f t="shared" si="46"/>
        <v>1276.7299999999996</v>
      </c>
      <c r="T1473" s="359">
        <f t="shared" si="47"/>
        <v>9.4625863449052772E-2</v>
      </c>
      <c r="U1473" s="357"/>
    </row>
    <row r="1474" spans="1:21" x14ac:dyDescent="0.25">
      <c r="A1474" s="357" t="s">
        <v>483</v>
      </c>
      <c r="B1474" s="357" t="s">
        <v>1829</v>
      </c>
      <c r="C1474" s="357" t="s">
        <v>1264</v>
      </c>
      <c r="D1474" s="357" t="s">
        <v>1768</v>
      </c>
      <c r="E1474" s="357" t="s">
        <v>931</v>
      </c>
      <c r="F1474" s="357">
        <v>4523114</v>
      </c>
      <c r="G1474" s="357" t="s">
        <v>906</v>
      </c>
      <c r="H1474" s="357">
        <v>452311404</v>
      </c>
      <c r="I1474" s="357" t="s">
        <v>3230</v>
      </c>
      <c r="J1474" s="357">
        <v>15048267</v>
      </c>
      <c r="K1474" s="357">
        <v>100</v>
      </c>
      <c r="L1474" s="357" t="s">
        <v>1077</v>
      </c>
      <c r="M1474" s="357" t="s">
        <v>1078</v>
      </c>
      <c r="N1474" s="357" t="s">
        <v>5025</v>
      </c>
      <c r="O1474" s="358">
        <v>1</v>
      </c>
      <c r="P1474" s="357">
        <v>106</v>
      </c>
      <c r="Q1474" s="357">
        <v>98806.800000000017</v>
      </c>
      <c r="R1474" s="357">
        <v>71073.170000000013</v>
      </c>
      <c r="S1474" s="357">
        <f t="shared" si="46"/>
        <v>27733.630000000005</v>
      </c>
      <c r="T1474" s="359">
        <f t="shared" si="47"/>
        <v>0.28068543865401974</v>
      </c>
      <c r="U1474" s="357"/>
    </row>
    <row r="1475" spans="1:21" x14ac:dyDescent="0.25">
      <c r="A1475" s="357" t="s">
        <v>483</v>
      </c>
      <c r="B1475" s="357" t="s">
        <v>1829</v>
      </c>
      <c r="C1475" s="357" t="s">
        <v>1264</v>
      </c>
      <c r="D1475" s="357" t="s">
        <v>1768</v>
      </c>
      <c r="E1475" s="357" t="s">
        <v>931</v>
      </c>
      <c r="F1475" s="357">
        <v>4523114</v>
      </c>
      <c r="G1475" s="357" t="s">
        <v>906</v>
      </c>
      <c r="H1475" s="357">
        <v>452311404</v>
      </c>
      <c r="I1475" s="357" t="s">
        <v>3231</v>
      </c>
      <c r="J1475" s="357">
        <v>15048351</v>
      </c>
      <c r="K1475" s="357">
        <v>100</v>
      </c>
      <c r="L1475" s="357" t="s">
        <v>1077</v>
      </c>
      <c r="M1475" s="357" t="s">
        <v>1078</v>
      </c>
      <c r="N1475" s="357" t="s">
        <v>5025</v>
      </c>
      <c r="O1475" s="358">
        <v>1</v>
      </c>
      <c r="P1475" s="357">
        <v>85</v>
      </c>
      <c r="Q1475" s="357">
        <v>62305.599999999999</v>
      </c>
      <c r="R1475" s="357">
        <v>56518.959999999992</v>
      </c>
      <c r="S1475" s="357">
        <f t="shared" si="46"/>
        <v>5786.6400000000067</v>
      </c>
      <c r="T1475" s="359">
        <f t="shared" si="47"/>
        <v>9.287511876942052E-2</v>
      </c>
      <c r="U1475" s="357"/>
    </row>
    <row r="1476" spans="1:21" x14ac:dyDescent="0.25">
      <c r="A1476" s="357" t="s">
        <v>483</v>
      </c>
      <c r="B1476" s="357" t="s">
        <v>1829</v>
      </c>
      <c r="C1476" s="357" t="s">
        <v>1264</v>
      </c>
      <c r="D1476" s="357" t="s">
        <v>1768</v>
      </c>
      <c r="E1476" s="357" t="s">
        <v>931</v>
      </c>
      <c r="F1476" s="357">
        <v>4523114</v>
      </c>
      <c r="G1476" s="357" t="s">
        <v>906</v>
      </c>
      <c r="H1476" s="357">
        <v>452311404</v>
      </c>
      <c r="I1476" s="357" t="s">
        <v>3232</v>
      </c>
      <c r="J1476" s="357">
        <v>15048363</v>
      </c>
      <c r="K1476" s="357">
        <v>250</v>
      </c>
      <c r="L1476" s="357" t="s">
        <v>1077</v>
      </c>
      <c r="M1476" s="357" t="s">
        <v>1078</v>
      </c>
      <c r="N1476" s="357" t="s">
        <v>5025</v>
      </c>
      <c r="O1476" s="358">
        <v>1</v>
      </c>
      <c r="P1476" s="357">
        <v>88</v>
      </c>
      <c r="Q1476" s="357">
        <v>105012.8</v>
      </c>
      <c r="R1476" s="357">
        <v>64823.23</v>
      </c>
      <c r="S1476" s="357">
        <f t="shared" si="46"/>
        <v>40189.57</v>
      </c>
      <c r="T1476" s="359">
        <f t="shared" si="47"/>
        <v>0.38271115521155513</v>
      </c>
      <c r="U1476" s="357"/>
    </row>
    <row r="1477" spans="1:21" x14ac:dyDescent="0.25">
      <c r="A1477" s="357" t="s">
        <v>483</v>
      </c>
      <c r="B1477" s="357" t="s">
        <v>1829</v>
      </c>
      <c r="C1477" s="357" t="s">
        <v>1264</v>
      </c>
      <c r="D1477" s="357" t="s">
        <v>1768</v>
      </c>
      <c r="E1477" s="357" t="s">
        <v>931</v>
      </c>
      <c r="F1477" s="357">
        <v>4523114</v>
      </c>
      <c r="G1477" s="357" t="s">
        <v>1128</v>
      </c>
      <c r="H1477" s="357">
        <v>452311403</v>
      </c>
      <c r="I1477" s="357" t="s">
        <v>3233</v>
      </c>
      <c r="J1477" s="357">
        <v>15048389</v>
      </c>
      <c r="K1477" s="357">
        <v>100</v>
      </c>
      <c r="L1477" s="357" t="s">
        <v>1077</v>
      </c>
      <c r="M1477" s="357" t="s">
        <v>1078</v>
      </c>
      <c r="N1477" s="357" t="s">
        <v>5025</v>
      </c>
      <c r="O1477" s="358">
        <v>1</v>
      </c>
      <c r="P1477" s="357">
        <v>102</v>
      </c>
      <c r="Q1477" s="357">
        <v>79599.600000000006</v>
      </c>
      <c r="R1477" s="357">
        <v>49807.630000000005</v>
      </c>
      <c r="S1477" s="357">
        <f t="shared" si="46"/>
        <v>29791.97</v>
      </c>
      <c r="T1477" s="359">
        <f t="shared" si="47"/>
        <v>0.37427286066764154</v>
      </c>
      <c r="U1477" s="357"/>
    </row>
    <row r="1478" spans="1:21" x14ac:dyDescent="0.25">
      <c r="A1478" s="357" t="s">
        <v>483</v>
      </c>
      <c r="B1478" s="357" t="s">
        <v>1829</v>
      </c>
      <c r="C1478" s="357" t="s">
        <v>1264</v>
      </c>
      <c r="D1478" s="357" t="s">
        <v>1768</v>
      </c>
      <c r="E1478" s="357" t="s">
        <v>931</v>
      </c>
      <c r="F1478" s="357">
        <v>4523114</v>
      </c>
      <c r="G1478" s="357" t="s">
        <v>906</v>
      </c>
      <c r="H1478" s="357">
        <v>452311404</v>
      </c>
      <c r="I1478" s="357" t="s">
        <v>3234</v>
      </c>
      <c r="J1478" s="357">
        <v>15048395</v>
      </c>
      <c r="K1478" s="357">
        <v>100</v>
      </c>
      <c r="L1478" s="357" t="s">
        <v>1077</v>
      </c>
      <c r="M1478" s="357" t="s">
        <v>1078</v>
      </c>
      <c r="N1478" s="357" t="s">
        <v>5025</v>
      </c>
      <c r="O1478" s="358">
        <v>1</v>
      </c>
      <c r="P1478" s="357">
        <v>92</v>
      </c>
      <c r="Q1478" s="357">
        <v>92346.400000000009</v>
      </c>
      <c r="R1478" s="357">
        <v>58641.640000000007</v>
      </c>
      <c r="S1478" s="357">
        <f t="shared" si="46"/>
        <v>33704.76</v>
      </c>
      <c r="T1478" s="359">
        <f t="shared" si="47"/>
        <v>0.36498185094383756</v>
      </c>
      <c r="U1478" s="357"/>
    </row>
    <row r="1479" spans="1:21" x14ac:dyDescent="0.25">
      <c r="A1479" s="357" t="s">
        <v>483</v>
      </c>
      <c r="B1479" s="357" t="s">
        <v>1829</v>
      </c>
      <c r="C1479" s="357" t="s">
        <v>1229</v>
      </c>
      <c r="D1479" s="357" t="s">
        <v>1741</v>
      </c>
      <c r="E1479" s="357" t="s">
        <v>1466</v>
      </c>
      <c r="F1479" s="357">
        <v>4321211</v>
      </c>
      <c r="G1479" s="357" t="s">
        <v>892</v>
      </c>
      <c r="H1479" s="357">
        <v>432121106</v>
      </c>
      <c r="I1479" s="357" t="s">
        <v>3235</v>
      </c>
      <c r="J1479" s="357">
        <v>15048429</v>
      </c>
      <c r="K1479" s="357">
        <v>100</v>
      </c>
      <c r="L1479" s="357" t="s">
        <v>1077</v>
      </c>
      <c r="M1479" s="357" t="s">
        <v>1078</v>
      </c>
      <c r="N1479" s="357" t="s">
        <v>5025</v>
      </c>
      <c r="O1479" s="358">
        <v>1</v>
      </c>
      <c r="P1479" s="357">
        <v>55</v>
      </c>
      <c r="Q1479" s="357">
        <v>26513.199999999997</v>
      </c>
      <c r="R1479" s="357">
        <v>16929.45</v>
      </c>
      <c r="S1479" s="357">
        <f t="shared" si="46"/>
        <v>9583.7499999999964</v>
      </c>
      <c r="T1479" s="359">
        <f t="shared" si="47"/>
        <v>0.36147088997178756</v>
      </c>
      <c r="U1479" s="357"/>
    </row>
    <row r="1480" spans="1:21" x14ac:dyDescent="0.25">
      <c r="A1480" s="357" t="s">
        <v>483</v>
      </c>
      <c r="B1480" s="357" t="s">
        <v>1829</v>
      </c>
      <c r="C1480" s="357" t="s">
        <v>1264</v>
      </c>
      <c r="D1480" s="357" t="s">
        <v>1768</v>
      </c>
      <c r="E1480" s="357" t="s">
        <v>931</v>
      </c>
      <c r="F1480" s="357">
        <v>4523114</v>
      </c>
      <c r="G1480" s="357" t="s">
        <v>1331</v>
      </c>
      <c r="H1480" s="357">
        <v>452311401</v>
      </c>
      <c r="I1480" s="357" t="s">
        <v>3236</v>
      </c>
      <c r="J1480" s="357">
        <v>15191406</v>
      </c>
      <c r="K1480" s="357">
        <v>100</v>
      </c>
      <c r="L1480" s="357" t="s">
        <v>1077</v>
      </c>
      <c r="M1480" s="357" t="s">
        <v>1078</v>
      </c>
      <c r="N1480" s="357" t="s">
        <v>5025</v>
      </c>
      <c r="O1480" s="358">
        <v>1</v>
      </c>
      <c r="P1480" s="357">
        <v>188</v>
      </c>
      <c r="Q1480" s="357">
        <v>43501.599999999999</v>
      </c>
      <c r="R1480" s="357">
        <v>39564.410000000003</v>
      </c>
      <c r="S1480" s="357">
        <f t="shared" si="46"/>
        <v>3937.1899999999951</v>
      </c>
      <c r="T1480" s="359">
        <f t="shared" si="47"/>
        <v>9.0506785957298011E-2</v>
      </c>
      <c r="U1480" s="357"/>
    </row>
    <row r="1481" spans="1:21" x14ac:dyDescent="0.25">
      <c r="A1481" s="357" t="s">
        <v>483</v>
      </c>
      <c r="B1481" s="357" t="s">
        <v>1829</v>
      </c>
      <c r="C1481" s="357" t="s">
        <v>1264</v>
      </c>
      <c r="D1481" s="357" t="s">
        <v>1768</v>
      </c>
      <c r="E1481" s="357" t="s">
        <v>931</v>
      </c>
      <c r="F1481" s="357">
        <v>4523114</v>
      </c>
      <c r="G1481" s="357" t="s">
        <v>1331</v>
      </c>
      <c r="H1481" s="357">
        <v>452311401</v>
      </c>
      <c r="I1481" s="357" t="s">
        <v>3237</v>
      </c>
      <c r="J1481" s="357">
        <v>15191424</v>
      </c>
      <c r="K1481" s="357">
        <v>100</v>
      </c>
      <c r="L1481" s="357" t="s">
        <v>1077</v>
      </c>
      <c r="M1481" s="357" t="s">
        <v>1078</v>
      </c>
      <c r="N1481" s="357" t="s">
        <v>5025</v>
      </c>
      <c r="O1481" s="358">
        <v>1</v>
      </c>
      <c r="P1481" s="357">
        <v>86</v>
      </c>
      <c r="Q1481" s="357">
        <v>15774.8</v>
      </c>
      <c r="R1481" s="357">
        <v>12594.380000000001</v>
      </c>
      <c r="S1481" s="357">
        <f t="shared" si="46"/>
        <v>3180.4199999999983</v>
      </c>
      <c r="T1481" s="359">
        <f t="shared" si="47"/>
        <v>0.20161396657960787</v>
      </c>
      <c r="U1481" s="357"/>
    </row>
    <row r="1482" spans="1:21" x14ac:dyDescent="0.25">
      <c r="A1482" s="357" t="s">
        <v>483</v>
      </c>
      <c r="B1482" s="357" t="s">
        <v>1829</v>
      </c>
      <c r="C1482" s="357" t="s">
        <v>1264</v>
      </c>
      <c r="D1482" s="357" t="s">
        <v>1768</v>
      </c>
      <c r="E1482" s="357" t="s">
        <v>931</v>
      </c>
      <c r="F1482" s="357">
        <v>4523114</v>
      </c>
      <c r="G1482" s="357" t="s">
        <v>1331</v>
      </c>
      <c r="H1482" s="357">
        <v>452311401</v>
      </c>
      <c r="I1482" s="357" t="s">
        <v>3238</v>
      </c>
      <c r="J1482" s="357">
        <v>15191454</v>
      </c>
      <c r="K1482" s="357">
        <v>100</v>
      </c>
      <c r="L1482" s="357" t="s">
        <v>1077</v>
      </c>
      <c r="M1482" s="357" t="s">
        <v>1078</v>
      </c>
      <c r="N1482" s="357" t="s">
        <v>5025</v>
      </c>
      <c r="O1482" s="358">
        <v>1</v>
      </c>
      <c r="P1482" s="357">
        <v>124</v>
      </c>
      <c r="Q1482" s="357">
        <v>52636.800000000003</v>
      </c>
      <c r="R1482" s="357">
        <v>38895.56</v>
      </c>
      <c r="S1482" s="357">
        <f t="shared" si="46"/>
        <v>13741.240000000005</v>
      </c>
      <c r="T1482" s="359">
        <f t="shared" si="47"/>
        <v>0.26105766307982259</v>
      </c>
      <c r="U1482" s="357"/>
    </row>
    <row r="1483" spans="1:21" x14ac:dyDescent="0.25">
      <c r="A1483" s="357" t="s">
        <v>483</v>
      </c>
      <c r="B1483" s="357" t="s">
        <v>1829</v>
      </c>
      <c r="C1483" s="357" t="s">
        <v>1264</v>
      </c>
      <c r="D1483" s="357" t="s">
        <v>1768</v>
      </c>
      <c r="E1483" s="357" t="s">
        <v>1612</v>
      </c>
      <c r="F1483" s="357">
        <v>4523111</v>
      </c>
      <c r="G1483" s="357" t="s">
        <v>1391</v>
      </c>
      <c r="H1483" s="357">
        <v>452311104</v>
      </c>
      <c r="I1483" s="357" t="s">
        <v>3239</v>
      </c>
      <c r="J1483" s="357">
        <v>15191628</v>
      </c>
      <c r="K1483" s="357">
        <v>25</v>
      </c>
      <c r="L1483" s="357" t="s">
        <v>1077</v>
      </c>
      <c r="M1483" s="357" t="s">
        <v>1078</v>
      </c>
      <c r="N1483" s="357" t="s">
        <v>5025</v>
      </c>
      <c r="O1483" s="358">
        <v>1</v>
      </c>
      <c r="P1483" s="357">
        <v>7</v>
      </c>
      <c r="Q1483" s="357">
        <v>3235.2</v>
      </c>
      <c r="R1483" s="357">
        <v>2125.75</v>
      </c>
      <c r="S1483" s="357">
        <f t="shared" si="46"/>
        <v>1109.4499999999998</v>
      </c>
      <c r="T1483" s="359">
        <f t="shared" si="47"/>
        <v>0.34293088526211668</v>
      </c>
      <c r="U1483" s="357"/>
    </row>
    <row r="1484" spans="1:21" x14ac:dyDescent="0.25">
      <c r="A1484" s="357" t="s">
        <v>483</v>
      </c>
      <c r="B1484" s="357" t="s">
        <v>1829</v>
      </c>
      <c r="C1484" s="357" t="s">
        <v>1264</v>
      </c>
      <c r="D1484" s="357" t="s">
        <v>1768</v>
      </c>
      <c r="E1484" s="357" t="s">
        <v>904</v>
      </c>
      <c r="F1484" s="357">
        <v>4523122</v>
      </c>
      <c r="G1484" s="357" t="s">
        <v>905</v>
      </c>
      <c r="H1484" s="357">
        <v>452312202</v>
      </c>
      <c r="I1484" s="357" t="s">
        <v>3240</v>
      </c>
      <c r="J1484" s="357">
        <v>16221092</v>
      </c>
      <c r="K1484" s="357">
        <v>100</v>
      </c>
      <c r="L1484" s="357" t="s">
        <v>1077</v>
      </c>
      <c r="M1484" s="357" t="s">
        <v>1078</v>
      </c>
      <c r="N1484" s="357" t="s">
        <v>5025</v>
      </c>
      <c r="O1484" s="358">
        <v>1</v>
      </c>
      <c r="P1484" s="357">
        <v>72</v>
      </c>
      <c r="Q1484" s="357">
        <v>27520.799999999996</v>
      </c>
      <c r="R1484" s="357">
        <v>20940.400000000001</v>
      </c>
      <c r="S1484" s="357">
        <f t="shared" si="46"/>
        <v>6580.3999999999942</v>
      </c>
      <c r="T1484" s="359">
        <f t="shared" si="47"/>
        <v>0.23910642132496132</v>
      </c>
      <c r="U1484" s="357"/>
    </row>
    <row r="1485" spans="1:21" x14ac:dyDescent="0.25">
      <c r="A1485" s="357" t="s">
        <v>483</v>
      </c>
      <c r="B1485" s="357" t="s">
        <v>1829</v>
      </c>
      <c r="C1485" s="357" t="s">
        <v>1264</v>
      </c>
      <c r="D1485" s="357" t="s">
        <v>1768</v>
      </c>
      <c r="E1485" s="357" t="s">
        <v>904</v>
      </c>
      <c r="F1485" s="357">
        <v>4523122</v>
      </c>
      <c r="G1485" s="357" t="s">
        <v>905</v>
      </c>
      <c r="H1485" s="357">
        <v>452312202</v>
      </c>
      <c r="I1485" s="357" t="s">
        <v>3241</v>
      </c>
      <c r="J1485" s="357">
        <v>16221122</v>
      </c>
      <c r="K1485" s="357">
        <v>100</v>
      </c>
      <c r="L1485" s="357" t="s">
        <v>1077</v>
      </c>
      <c r="M1485" s="357" t="s">
        <v>1078</v>
      </c>
      <c r="N1485" s="357" t="s">
        <v>5025</v>
      </c>
      <c r="O1485" s="358">
        <v>1</v>
      </c>
      <c r="P1485" s="357">
        <v>282</v>
      </c>
      <c r="Q1485" s="357">
        <v>93776.799999999988</v>
      </c>
      <c r="R1485" s="357">
        <v>83259.51999999999</v>
      </c>
      <c r="S1485" s="357">
        <f t="shared" si="46"/>
        <v>10517.279999999999</v>
      </c>
      <c r="T1485" s="359">
        <f t="shared" si="47"/>
        <v>0.11215225940744405</v>
      </c>
      <c r="U1485" s="357"/>
    </row>
    <row r="1486" spans="1:21" x14ac:dyDescent="0.25">
      <c r="A1486" s="357" t="s">
        <v>483</v>
      </c>
      <c r="B1486" s="357" t="s">
        <v>1829</v>
      </c>
      <c r="C1486" s="357" t="s">
        <v>1264</v>
      </c>
      <c r="D1486" s="357" t="s">
        <v>1768</v>
      </c>
      <c r="E1486" s="357" t="s">
        <v>904</v>
      </c>
      <c r="F1486" s="357">
        <v>4523122</v>
      </c>
      <c r="G1486" s="357" t="s">
        <v>1125</v>
      </c>
      <c r="H1486" s="357">
        <v>452312201</v>
      </c>
      <c r="I1486" s="357" t="s">
        <v>3242</v>
      </c>
      <c r="J1486" s="357">
        <v>17020103</v>
      </c>
      <c r="K1486" s="357">
        <v>100</v>
      </c>
      <c r="L1486" s="357" t="s">
        <v>1077</v>
      </c>
      <c r="M1486" s="357" t="s">
        <v>1078</v>
      </c>
      <c r="N1486" s="357" t="s">
        <v>5025</v>
      </c>
      <c r="O1486" s="358">
        <v>1</v>
      </c>
      <c r="P1486" s="357">
        <v>151</v>
      </c>
      <c r="Q1486" s="357">
        <v>69848</v>
      </c>
      <c r="R1486" s="357">
        <v>56888.52</v>
      </c>
      <c r="S1486" s="357">
        <f t="shared" si="46"/>
        <v>12959.480000000003</v>
      </c>
      <c r="T1486" s="359">
        <f t="shared" si="47"/>
        <v>0.18553831176268473</v>
      </c>
      <c r="U1486" s="357"/>
    </row>
    <row r="1487" spans="1:21" x14ac:dyDescent="0.25">
      <c r="A1487" s="357" t="s">
        <v>483</v>
      </c>
      <c r="B1487" s="357" t="s">
        <v>1829</v>
      </c>
      <c r="C1487" s="357" t="s">
        <v>1264</v>
      </c>
      <c r="D1487" s="357" t="s">
        <v>1768</v>
      </c>
      <c r="E1487" s="357" t="s">
        <v>904</v>
      </c>
      <c r="F1487" s="357">
        <v>4523122</v>
      </c>
      <c r="G1487" s="357" t="s">
        <v>1125</v>
      </c>
      <c r="H1487" s="357">
        <v>452312201</v>
      </c>
      <c r="I1487" s="357" t="s">
        <v>3243</v>
      </c>
      <c r="J1487" s="357">
        <v>17020115</v>
      </c>
      <c r="K1487" s="357">
        <v>63</v>
      </c>
      <c r="L1487" s="357" t="s">
        <v>1077</v>
      </c>
      <c r="M1487" s="357" t="s">
        <v>1078</v>
      </c>
      <c r="N1487" s="357" t="s">
        <v>5025</v>
      </c>
      <c r="O1487" s="358">
        <v>1</v>
      </c>
      <c r="P1487" s="357">
        <v>51</v>
      </c>
      <c r="Q1487" s="357">
        <v>7992.4000000000005</v>
      </c>
      <c r="R1487" s="357">
        <v>6921.9900000000007</v>
      </c>
      <c r="S1487" s="357">
        <f t="shared" si="46"/>
        <v>1070.4099999999999</v>
      </c>
      <c r="T1487" s="359">
        <f t="shared" si="47"/>
        <v>0.13392848205795502</v>
      </c>
      <c r="U1487" s="357"/>
    </row>
    <row r="1488" spans="1:21" x14ac:dyDescent="0.25">
      <c r="A1488" s="357" t="s">
        <v>483</v>
      </c>
      <c r="B1488" s="357" t="s">
        <v>921</v>
      </c>
      <c r="C1488" s="357" t="s">
        <v>1247</v>
      </c>
      <c r="D1488" s="357" t="s">
        <v>1754</v>
      </c>
      <c r="E1488" s="357" t="s">
        <v>1517</v>
      </c>
      <c r="F1488" s="357">
        <v>4421216</v>
      </c>
      <c r="G1488" s="357" t="s">
        <v>947</v>
      </c>
      <c r="H1488" s="357">
        <v>442121606</v>
      </c>
      <c r="I1488" s="357" t="s">
        <v>4333</v>
      </c>
      <c r="J1488" s="357">
        <v>18968612</v>
      </c>
      <c r="K1488" s="357">
        <v>100</v>
      </c>
      <c r="L1488" s="357" t="s">
        <v>1077</v>
      </c>
      <c r="M1488" s="357" t="s">
        <v>1078</v>
      </c>
      <c r="N1488" s="357" t="s">
        <v>5025</v>
      </c>
      <c r="O1488" s="358">
        <v>1</v>
      </c>
      <c r="P1488" s="357">
        <v>68</v>
      </c>
      <c r="Q1488" s="357">
        <v>45421.2</v>
      </c>
      <c r="R1488" s="357">
        <v>24478.36</v>
      </c>
      <c r="S1488" s="357">
        <f t="shared" si="46"/>
        <v>20942.839999999997</v>
      </c>
      <c r="T1488" s="359">
        <f t="shared" si="47"/>
        <v>0.46108072882266427</v>
      </c>
      <c r="U1488" s="357"/>
    </row>
    <row r="1489" spans="1:21" x14ac:dyDescent="0.25">
      <c r="A1489" s="357" t="s">
        <v>483</v>
      </c>
      <c r="B1489" s="357" t="s">
        <v>1829</v>
      </c>
      <c r="C1489" s="357" t="s">
        <v>1264</v>
      </c>
      <c r="D1489" s="357" t="s">
        <v>1768</v>
      </c>
      <c r="E1489" s="357" t="s">
        <v>904</v>
      </c>
      <c r="F1489" s="357">
        <v>4523122</v>
      </c>
      <c r="G1489" s="357" t="s">
        <v>1125</v>
      </c>
      <c r="H1489" s="357">
        <v>452312201</v>
      </c>
      <c r="I1489" s="357" t="s">
        <v>3244</v>
      </c>
      <c r="J1489" s="357">
        <v>17020125</v>
      </c>
      <c r="K1489" s="357">
        <v>63</v>
      </c>
      <c r="L1489" s="357" t="s">
        <v>1077</v>
      </c>
      <c r="M1489" s="357" t="s">
        <v>1078</v>
      </c>
      <c r="N1489" s="357" t="s">
        <v>5025</v>
      </c>
      <c r="O1489" s="358">
        <v>1</v>
      </c>
      <c r="P1489" s="357">
        <v>59</v>
      </c>
      <c r="Q1489" s="357">
        <v>45331.600000000006</v>
      </c>
      <c r="R1489" s="357">
        <v>31470.239999999998</v>
      </c>
      <c r="S1489" s="357">
        <f t="shared" si="46"/>
        <v>13861.360000000008</v>
      </c>
      <c r="T1489" s="359">
        <f t="shared" si="47"/>
        <v>0.30577698559062566</v>
      </c>
      <c r="U1489" s="357"/>
    </row>
    <row r="1490" spans="1:21" x14ac:dyDescent="0.25">
      <c r="A1490" s="357" t="s">
        <v>483</v>
      </c>
      <c r="B1490" s="357" t="s">
        <v>1829</v>
      </c>
      <c r="C1490" s="357" t="s">
        <v>1264</v>
      </c>
      <c r="D1490" s="357" t="s">
        <v>1768</v>
      </c>
      <c r="E1490" s="357" t="s">
        <v>904</v>
      </c>
      <c r="F1490" s="357">
        <v>4523122</v>
      </c>
      <c r="G1490" s="357" t="s">
        <v>1393</v>
      </c>
      <c r="H1490" s="357">
        <v>452312203</v>
      </c>
      <c r="I1490" s="357" t="s">
        <v>3245</v>
      </c>
      <c r="J1490" s="357">
        <v>17348881</v>
      </c>
      <c r="K1490" s="357">
        <v>63</v>
      </c>
      <c r="L1490" s="357" t="s">
        <v>1077</v>
      </c>
      <c r="M1490" s="357" t="s">
        <v>1078</v>
      </c>
      <c r="N1490" s="357" t="s">
        <v>5025</v>
      </c>
      <c r="O1490" s="358">
        <v>1</v>
      </c>
      <c r="P1490" s="357">
        <v>106</v>
      </c>
      <c r="Q1490" s="357">
        <v>33911.600000000006</v>
      </c>
      <c r="R1490" s="357">
        <v>27635.579999999998</v>
      </c>
      <c r="S1490" s="357">
        <f t="shared" si="46"/>
        <v>6276.0200000000077</v>
      </c>
      <c r="T1490" s="359">
        <f t="shared" si="47"/>
        <v>0.18507000554382591</v>
      </c>
      <c r="U1490" s="357"/>
    </row>
    <row r="1491" spans="1:21" x14ac:dyDescent="0.25">
      <c r="A1491" s="357" t="s">
        <v>483</v>
      </c>
      <c r="B1491" s="357" t="s">
        <v>1829</v>
      </c>
      <c r="C1491" s="357" t="s">
        <v>1264</v>
      </c>
      <c r="D1491" s="357" t="s">
        <v>1768</v>
      </c>
      <c r="E1491" s="357" t="s">
        <v>931</v>
      </c>
      <c r="F1491" s="357">
        <v>4523114</v>
      </c>
      <c r="G1491" s="357" t="s">
        <v>906</v>
      </c>
      <c r="H1491" s="357">
        <v>452311404</v>
      </c>
      <c r="I1491" s="357" t="s">
        <v>3246</v>
      </c>
      <c r="J1491" s="357">
        <v>15048405</v>
      </c>
      <c r="K1491" s="357">
        <v>100</v>
      </c>
      <c r="L1491" s="357" t="s">
        <v>1077</v>
      </c>
      <c r="M1491" s="357" t="s">
        <v>1078</v>
      </c>
      <c r="N1491" s="357" t="s">
        <v>5025</v>
      </c>
      <c r="O1491" s="358">
        <v>1</v>
      </c>
      <c r="P1491" s="357">
        <v>8</v>
      </c>
      <c r="Q1491" s="357">
        <v>16800</v>
      </c>
      <c r="R1491" s="357">
        <v>12290.189999999999</v>
      </c>
      <c r="S1491" s="357">
        <f t="shared" si="46"/>
        <v>4509.8100000000013</v>
      </c>
      <c r="T1491" s="359">
        <f t="shared" si="47"/>
        <v>0.26844107142857149</v>
      </c>
      <c r="U1491" s="357"/>
    </row>
    <row r="1492" spans="1:21" x14ac:dyDescent="0.25">
      <c r="A1492" s="357" t="s">
        <v>483</v>
      </c>
      <c r="B1492" s="357" t="s">
        <v>1829</v>
      </c>
      <c r="C1492" s="357" t="s">
        <v>1264</v>
      </c>
      <c r="D1492" s="357" t="s">
        <v>1768</v>
      </c>
      <c r="E1492" s="357" t="s">
        <v>1612</v>
      </c>
      <c r="F1492" s="357">
        <v>4523111</v>
      </c>
      <c r="G1492" s="357" t="s">
        <v>1392</v>
      </c>
      <c r="H1492" s="357">
        <v>452311103</v>
      </c>
      <c r="I1492" s="357" t="s">
        <v>3247</v>
      </c>
      <c r="J1492" s="357">
        <v>15191634</v>
      </c>
      <c r="K1492" s="357">
        <v>63</v>
      </c>
      <c r="L1492" s="357" t="s">
        <v>1077</v>
      </c>
      <c r="M1492" s="357" t="s">
        <v>1078</v>
      </c>
      <c r="N1492" s="357" t="s">
        <v>5025</v>
      </c>
      <c r="O1492" s="358">
        <v>1</v>
      </c>
      <c r="P1492" s="357">
        <v>23</v>
      </c>
      <c r="Q1492" s="357">
        <v>3050.8</v>
      </c>
      <c r="R1492" s="357">
        <v>2441.88</v>
      </c>
      <c r="S1492" s="357">
        <f t="shared" si="46"/>
        <v>608.92000000000007</v>
      </c>
      <c r="T1492" s="359">
        <f t="shared" si="47"/>
        <v>0.19959354923298808</v>
      </c>
      <c r="U1492" s="357"/>
    </row>
    <row r="1493" spans="1:21" x14ac:dyDescent="0.25">
      <c r="A1493" s="357" t="s">
        <v>483</v>
      </c>
      <c r="B1493" s="357" t="s">
        <v>1829</v>
      </c>
      <c r="C1493" s="357" t="s">
        <v>1264</v>
      </c>
      <c r="D1493" s="357" t="s">
        <v>1768</v>
      </c>
      <c r="E1493" s="357" t="s">
        <v>1612</v>
      </c>
      <c r="F1493" s="357">
        <v>4523111</v>
      </c>
      <c r="G1493" s="357" t="s">
        <v>1392</v>
      </c>
      <c r="H1493" s="357">
        <v>452311103</v>
      </c>
      <c r="I1493" s="357" t="s">
        <v>3248</v>
      </c>
      <c r="J1493" s="357">
        <v>15191662</v>
      </c>
      <c r="K1493" s="357">
        <v>25</v>
      </c>
      <c r="L1493" s="357" t="s">
        <v>1077</v>
      </c>
      <c r="M1493" s="357" t="s">
        <v>1078</v>
      </c>
      <c r="N1493" s="357" t="s">
        <v>5025</v>
      </c>
      <c r="O1493" s="358">
        <v>1</v>
      </c>
      <c r="P1493" s="357">
        <v>24</v>
      </c>
      <c r="Q1493" s="357">
        <v>4360.4000000000005</v>
      </c>
      <c r="R1493" s="357">
        <v>3120.16</v>
      </c>
      <c r="S1493" s="357">
        <f t="shared" si="46"/>
        <v>1240.2400000000007</v>
      </c>
      <c r="T1493" s="359">
        <f t="shared" si="47"/>
        <v>0.28443262086047166</v>
      </c>
      <c r="U1493" s="357"/>
    </row>
    <row r="1494" spans="1:21" x14ac:dyDescent="0.25">
      <c r="A1494" s="357" t="s">
        <v>483</v>
      </c>
      <c r="B1494" s="357" t="s">
        <v>1829</v>
      </c>
      <c r="C1494" s="357" t="s">
        <v>1264</v>
      </c>
      <c r="D1494" s="357" t="s">
        <v>1768</v>
      </c>
      <c r="E1494" s="357" t="s">
        <v>1614</v>
      </c>
      <c r="F1494" s="357">
        <v>4523146</v>
      </c>
      <c r="G1494" s="357" t="s">
        <v>908</v>
      </c>
      <c r="H1494" s="357">
        <v>452314602</v>
      </c>
      <c r="I1494" s="357" t="s">
        <v>3249</v>
      </c>
      <c r="J1494" s="357">
        <v>17020719</v>
      </c>
      <c r="K1494" s="357">
        <v>100</v>
      </c>
      <c r="L1494" s="357" t="s">
        <v>1077</v>
      </c>
      <c r="M1494" s="357" t="s">
        <v>1078</v>
      </c>
      <c r="N1494" s="357" t="s">
        <v>5025</v>
      </c>
      <c r="O1494" s="358">
        <v>1</v>
      </c>
      <c r="P1494" s="357">
        <v>132</v>
      </c>
      <c r="Q1494" s="357">
        <v>20351.2</v>
      </c>
      <c r="R1494" s="357">
        <v>15640.980000000001</v>
      </c>
      <c r="S1494" s="357">
        <f t="shared" si="46"/>
        <v>4710.2199999999993</v>
      </c>
      <c r="T1494" s="359">
        <f t="shared" si="47"/>
        <v>0.23144679429222842</v>
      </c>
      <c r="U1494" s="357"/>
    </row>
    <row r="1495" spans="1:21" x14ac:dyDescent="0.25">
      <c r="A1495" s="357" t="s">
        <v>483</v>
      </c>
      <c r="B1495" s="357" t="s">
        <v>1829</v>
      </c>
      <c r="C1495" s="357" t="s">
        <v>1264</v>
      </c>
      <c r="D1495" s="357" t="s">
        <v>1768</v>
      </c>
      <c r="E1495" s="357" t="s">
        <v>1614</v>
      </c>
      <c r="F1495" s="357">
        <v>4523146</v>
      </c>
      <c r="G1495" s="357" t="s">
        <v>907</v>
      </c>
      <c r="H1495" s="357">
        <v>452314603</v>
      </c>
      <c r="I1495" s="357" t="s">
        <v>3250</v>
      </c>
      <c r="J1495" s="357">
        <v>18132201</v>
      </c>
      <c r="K1495" s="357">
        <v>63</v>
      </c>
      <c r="L1495" s="357" t="s">
        <v>1077</v>
      </c>
      <c r="M1495" s="357" t="s">
        <v>1078</v>
      </c>
      <c r="N1495" s="357" t="s">
        <v>5025</v>
      </c>
      <c r="O1495" s="358">
        <v>1</v>
      </c>
      <c r="P1495" s="357">
        <v>48</v>
      </c>
      <c r="Q1495" s="357">
        <v>30756.800000000003</v>
      </c>
      <c r="R1495" s="357">
        <v>27995.24</v>
      </c>
      <c r="S1495" s="357">
        <f t="shared" si="46"/>
        <v>2761.5600000000013</v>
      </c>
      <c r="T1495" s="359">
        <f t="shared" si="47"/>
        <v>8.9786973937470774E-2</v>
      </c>
      <c r="U1495" s="357"/>
    </row>
    <row r="1496" spans="1:21" x14ac:dyDescent="0.25">
      <c r="A1496" s="357" t="s">
        <v>483</v>
      </c>
      <c r="B1496" s="357" t="s">
        <v>1829</v>
      </c>
      <c r="C1496" s="357" t="s">
        <v>1264</v>
      </c>
      <c r="D1496" s="357" t="s">
        <v>1768</v>
      </c>
      <c r="E1496" s="357" t="s">
        <v>1614</v>
      </c>
      <c r="F1496" s="357">
        <v>4523146</v>
      </c>
      <c r="G1496" s="357" t="s">
        <v>907</v>
      </c>
      <c r="H1496" s="357">
        <v>452314603</v>
      </c>
      <c r="I1496" s="357" t="s">
        <v>3251</v>
      </c>
      <c r="J1496" s="357">
        <v>18132441</v>
      </c>
      <c r="K1496" s="357">
        <v>63</v>
      </c>
      <c r="L1496" s="357" t="s">
        <v>1077</v>
      </c>
      <c r="M1496" s="357" t="s">
        <v>1078</v>
      </c>
      <c r="N1496" s="357" t="s">
        <v>5025</v>
      </c>
      <c r="O1496" s="358">
        <v>1</v>
      </c>
      <c r="P1496" s="357">
        <v>19</v>
      </c>
      <c r="Q1496" s="357">
        <v>13145.599999999999</v>
      </c>
      <c r="R1496" s="357">
        <v>7602.7300000000005</v>
      </c>
      <c r="S1496" s="357">
        <f t="shared" si="46"/>
        <v>5542.8699999999981</v>
      </c>
      <c r="T1496" s="359">
        <f t="shared" si="47"/>
        <v>0.42165211173320338</v>
      </c>
      <c r="U1496" s="357"/>
    </row>
    <row r="1497" spans="1:21" x14ac:dyDescent="0.25">
      <c r="A1497" s="357" t="s">
        <v>483</v>
      </c>
      <c r="B1497" s="357" t="s">
        <v>1829</v>
      </c>
      <c r="C1497" s="357" t="s">
        <v>1264</v>
      </c>
      <c r="D1497" s="357" t="s">
        <v>1769</v>
      </c>
      <c r="E1497" s="357" t="s">
        <v>1615</v>
      </c>
      <c r="F1497" s="357">
        <v>4523211</v>
      </c>
      <c r="G1497" s="357" t="s">
        <v>1386</v>
      </c>
      <c r="H1497" s="357">
        <v>452321101</v>
      </c>
      <c r="I1497" s="357" t="s">
        <v>3252</v>
      </c>
      <c r="J1497" s="357">
        <v>20344566</v>
      </c>
      <c r="K1497" s="357">
        <v>100</v>
      </c>
      <c r="L1497" s="357" t="s">
        <v>1077</v>
      </c>
      <c r="M1497" s="357" t="s">
        <v>1078</v>
      </c>
      <c r="N1497" s="357" t="s">
        <v>5025</v>
      </c>
      <c r="O1497" s="358">
        <v>1</v>
      </c>
      <c r="P1497" s="357">
        <v>54</v>
      </c>
      <c r="Q1497" s="357">
        <v>33774.800000000003</v>
      </c>
      <c r="R1497" s="357">
        <v>25287.999999999996</v>
      </c>
      <c r="S1497" s="357">
        <f t="shared" ref="S1497:S1560" si="48">Q1497-R1497</f>
        <v>8486.8000000000065</v>
      </c>
      <c r="T1497" s="359">
        <f t="shared" ref="T1497:T1560" si="49">S1497/Q1497</f>
        <v>0.25127609934033673</v>
      </c>
      <c r="U1497" s="357"/>
    </row>
    <row r="1498" spans="1:21" x14ac:dyDescent="0.25">
      <c r="A1498" s="357" t="s">
        <v>483</v>
      </c>
      <c r="B1498" s="357" t="s">
        <v>1829</v>
      </c>
      <c r="C1498" s="357" t="s">
        <v>1264</v>
      </c>
      <c r="D1498" s="357" t="s">
        <v>1769</v>
      </c>
      <c r="E1498" s="357" t="s">
        <v>1615</v>
      </c>
      <c r="F1498" s="357">
        <v>4523211</v>
      </c>
      <c r="G1498" s="357" t="s">
        <v>1386</v>
      </c>
      <c r="H1498" s="357">
        <v>452321101</v>
      </c>
      <c r="I1498" s="357" t="s">
        <v>3253</v>
      </c>
      <c r="J1498" s="357">
        <v>20344572</v>
      </c>
      <c r="K1498" s="357">
        <v>100</v>
      </c>
      <c r="L1498" s="357" t="s">
        <v>1077</v>
      </c>
      <c r="M1498" s="357" t="s">
        <v>1078</v>
      </c>
      <c r="N1498" s="357" t="s">
        <v>5025</v>
      </c>
      <c r="O1498" s="358">
        <v>1</v>
      </c>
      <c r="P1498" s="357">
        <v>119</v>
      </c>
      <c r="Q1498" s="357">
        <v>59305</v>
      </c>
      <c r="R1498" s="357">
        <v>53752.350000000006</v>
      </c>
      <c r="S1498" s="357">
        <f t="shared" si="48"/>
        <v>5552.6499999999942</v>
      </c>
      <c r="T1498" s="359">
        <f t="shared" si="49"/>
        <v>9.3628699097883725E-2</v>
      </c>
      <c r="U1498" s="357"/>
    </row>
    <row r="1499" spans="1:21" x14ac:dyDescent="0.25">
      <c r="A1499" s="357" t="s">
        <v>483</v>
      </c>
      <c r="B1499" s="357" t="s">
        <v>1829</v>
      </c>
      <c r="C1499" s="357" t="s">
        <v>1264</v>
      </c>
      <c r="D1499" s="357" t="s">
        <v>1769</v>
      </c>
      <c r="E1499" s="357" t="s">
        <v>1615</v>
      </c>
      <c r="F1499" s="357">
        <v>4523211</v>
      </c>
      <c r="G1499" s="357" t="s">
        <v>1126</v>
      </c>
      <c r="H1499" s="357">
        <v>452321106</v>
      </c>
      <c r="I1499" s="357" t="s">
        <v>3254</v>
      </c>
      <c r="J1499" s="357">
        <v>20344604</v>
      </c>
      <c r="K1499" s="357">
        <v>100</v>
      </c>
      <c r="L1499" s="357" t="s">
        <v>1077</v>
      </c>
      <c r="M1499" s="357" t="s">
        <v>1078</v>
      </c>
      <c r="N1499" s="357" t="s">
        <v>5025</v>
      </c>
      <c r="O1499" s="358">
        <v>1</v>
      </c>
      <c r="P1499" s="357">
        <v>81</v>
      </c>
      <c r="Q1499" s="357">
        <v>61227.199999999997</v>
      </c>
      <c r="R1499" s="357">
        <v>36130.81</v>
      </c>
      <c r="S1499" s="357">
        <f t="shared" si="48"/>
        <v>25096.39</v>
      </c>
      <c r="T1499" s="359">
        <f t="shared" si="49"/>
        <v>0.40988955888885986</v>
      </c>
      <c r="U1499" s="357"/>
    </row>
    <row r="1500" spans="1:21" x14ac:dyDescent="0.25">
      <c r="A1500" s="357" t="s">
        <v>483</v>
      </c>
      <c r="B1500" s="357" t="s">
        <v>1829</v>
      </c>
      <c r="C1500" s="357" t="s">
        <v>1264</v>
      </c>
      <c r="D1500" s="357" t="s">
        <v>1769</v>
      </c>
      <c r="E1500" s="357" t="s">
        <v>1615</v>
      </c>
      <c r="F1500" s="357">
        <v>4523211</v>
      </c>
      <c r="G1500" s="357" t="s">
        <v>1126</v>
      </c>
      <c r="H1500" s="357">
        <v>452321106</v>
      </c>
      <c r="I1500" s="357" t="s">
        <v>3255</v>
      </c>
      <c r="J1500" s="357">
        <v>20344628</v>
      </c>
      <c r="K1500" s="357">
        <v>100</v>
      </c>
      <c r="L1500" s="357" t="s">
        <v>1077</v>
      </c>
      <c r="M1500" s="357" t="s">
        <v>1078</v>
      </c>
      <c r="N1500" s="357" t="s">
        <v>5025</v>
      </c>
      <c r="O1500" s="358">
        <v>1</v>
      </c>
      <c r="P1500" s="357">
        <v>119</v>
      </c>
      <c r="Q1500" s="357">
        <v>69326.8</v>
      </c>
      <c r="R1500" s="357">
        <v>55492.42</v>
      </c>
      <c r="S1500" s="357">
        <f t="shared" si="48"/>
        <v>13834.380000000005</v>
      </c>
      <c r="T1500" s="359">
        <f t="shared" si="49"/>
        <v>0.1995531309681105</v>
      </c>
      <c r="U1500" s="357"/>
    </row>
    <row r="1501" spans="1:21" x14ac:dyDescent="0.25">
      <c r="A1501" s="357" t="s">
        <v>483</v>
      </c>
      <c r="B1501" s="357" t="s">
        <v>1829</v>
      </c>
      <c r="C1501" s="357" t="s">
        <v>1264</v>
      </c>
      <c r="D1501" s="357" t="s">
        <v>1769</v>
      </c>
      <c r="E1501" s="357" t="s">
        <v>1615</v>
      </c>
      <c r="F1501" s="357">
        <v>4523211</v>
      </c>
      <c r="G1501" s="357" t="s">
        <v>1126</v>
      </c>
      <c r="H1501" s="357">
        <v>452321106</v>
      </c>
      <c r="I1501" s="357" t="s">
        <v>3256</v>
      </c>
      <c r="J1501" s="357">
        <v>20344630</v>
      </c>
      <c r="K1501" s="357">
        <v>100</v>
      </c>
      <c r="L1501" s="357" t="s">
        <v>1077</v>
      </c>
      <c r="M1501" s="357" t="s">
        <v>1078</v>
      </c>
      <c r="N1501" s="357" t="s">
        <v>5025</v>
      </c>
      <c r="O1501" s="358">
        <v>1</v>
      </c>
      <c r="P1501" s="357">
        <v>64</v>
      </c>
      <c r="Q1501" s="357">
        <v>16609.2</v>
      </c>
      <c r="R1501" s="357">
        <v>15101.650000000001</v>
      </c>
      <c r="S1501" s="357">
        <f t="shared" si="48"/>
        <v>1507.5499999999993</v>
      </c>
      <c r="T1501" s="359">
        <f t="shared" si="49"/>
        <v>9.0765961033643955E-2</v>
      </c>
      <c r="U1501" s="357"/>
    </row>
    <row r="1502" spans="1:21" x14ac:dyDescent="0.25">
      <c r="A1502" s="357" t="s">
        <v>483</v>
      </c>
      <c r="B1502" s="357" t="s">
        <v>921</v>
      </c>
      <c r="C1502" s="357" t="s">
        <v>1247</v>
      </c>
      <c r="D1502" s="357" t="s">
        <v>1754</v>
      </c>
      <c r="E1502" s="357" t="s">
        <v>1517</v>
      </c>
      <c r="F1502" s="357">
        <v>4421216</v>
      </c>
      <c r="G1502" s="357" t="s">
        <v>949</v>
      </c>
      <c r="H1502" s="357">
        <v>442121601</v>
      </c>
      <c r="I1502" s="357" t="s">
        <v>5184</v>
      </c>
      <c r="J1502" s="357">
        <v>19424498</v>
      </c>
      <c r="K1502" s="357">
        <v>200</v>
      </c>
      <c r="L1502" s="357" t="s">
        <v>1077</v>
      </c>
      <c r="M1502" s="357" t="s">
        <v>1078</v>
      </c>
      <c r="N1502" s="357" t="s">
        <v>5025</v>
      </c>
      <c r="O1502" s="358">
        <v>1</v>
      </c>
      <c r="P1502" s="357">
        <v>157</v>
      </c>
      <c r="Q1502" s="357">
        <v>122705.60000000001</v>
      </c>
      <c r="R1502" s="357">
        <v>65589.569999999992</v>
      </c>
      <c r="S1502" s="357">
        <f t="shared" si="48"/>
        <v>57116.030000000013</v>
      </c>
      <c r="T1502" s="359">
        <f t="shared" si="49"/>
        <v>0.46547207299422366</v>
      </c>
      <c r="U1502" s="357"/>
    </row>
    <row r="1503" spans="1:21" x14ac:dyDescent="0.25">
      <c r="A1503" s="357" t="s">
        <v>483</v>
      </c>
      <c r="B1503" s="357" t="s">
        <v>1829</v>
      </c>
      <c r="C1503" s="357" t="s">
        <v>1264</v>
      </c>
      <c r="D1503" s="357" t="s">
        <v>1769</v>
      </c>
      <c r="E1503" s="357" t="s">
        <v>1615</v>
      </c>
      <c r="F1503" s="357">
        <v>4523211</v>
      </c>
      <c r="G1503" s="357" t="s">
        <v>1126</v>
      </c>
      <c r="H1503" s="357">
        <v>452321106</v>
      </c>
      <c r="I1503" s="357" t="s">
        <v>3257</v>
      </c>
      <c r="J1503" s="357">
        <v>20344646</v>
      </c>
      <c r="K1503" s="357">
        <v>100</v>
      </c>
      <c r="L1503" s="357" t="s">
        <v>1077</v>
      </c>
      <c r="M1503" s="357" t="s">
        <v>1078</v>
      </c>
      <c r="N1503" s="357" t="s">
        <v>5025</v>
      </c>
      <c r="O1503" s="358">
        <v>1</v>
      </c>
      <c r="P1503" s="357">
        <v>119</v>
      </c>
      <c r="Q1503" s="357">
        <v>36782.399999999994</v>
      </c>
      <c r="R1503" s="357">
        <v>30626.35</v>
      </c>
      <c r="S1503" s="357">
        <f t="shared" si="48"/>
        <v>6156.0499999999956</v>
      </c>
      <c r="T1503" s="359">
        <f t="shared" si="49"/>
        <v>0.16736401104876236</v>
      </c>
      <c r="U1503" s="357"/>
    </row>
    <row r="1504" spans="1:21" x14ac:dyDescent="0.25">
      <c r="A1504" s="357" t="s">
        <v>483</v>
      </c>
      <c r="B1504" s="357" t="s">
        <v>1829</v>
      </c>
      <c r="C1504" s="357" t="s">
        <v>1264</v>
      </c>
      <c r="D1504" s="357" t="s">
        <v>1769</v>
      </c>
      <c r="E1504" s="357" t="s">
        <v>1615</v>
      </c>
      <c r="F1504" s="357">
        <v>4523211</v>
      </c>
      <c r="G1504" s="357" t="s">
        <v>1386</v>
      </c>
      <c r="H1504" s="357">
        <v>452321101</v>
      </c>
      <c r="I1504" s="357" t="s">
        <v>3258</v>
      </c>
      <c r="J1504" s="357">
        <v>20344652</v>
      </c>
      <c r="K1504" s="357">
        <v>100</v>
      </c>
      <c r="L1504" s="357" t="s">
        <v>1077</v>
      </c>
      <c r="M1504" s="357" t="s">
        <v>1078</v>
      </c>
      <c r="N1504" s="357" t="s">
        <v>5025</v>
      </c>
      <c r="O1504" s="358">
        <v>1</v>
      </c>
      <c r="P1504" s="357">
        <v>68</v>
      </c>
      <c r="Q1504" s="357">
        <v>47866.399999999994</v>
      </c>
      <c r="R1504" s="357">
        <v>39021.53</v>
      </c>
      <c r="S1504" s="357">
        <f t="shared" si="48"/>
        <v>8844.8699999999953</v>
      </c>
      <c r="T1504" s="359">
        <f t="shared" si="49"/>
        <v>0.18478243611385015</v>
      </c>
      <c r="U1504" s="357"/>
    </row>
    <row r="1505" spans="1:21" x14ac:dyDescent="0.25">
      <c r="A1505" s="357" t="s">
        <v>483</v>
      </c>
      <c r="B1505" s="357" t="s">
        <v>1829</v>
      </c>
      <c r="C1505" s="357" t="s">
        <v>1264</v>
      </c>
      <c r="D1505" s="357" t="s">
        <v>1769</v>
      </c>
      <c r="E1505" s="357" t="s">
        <v>1615</v>
      </c>
      <c r="F1505" s="357">
        <v>4523211</v>
      </c>
      <c r="G1505" s="357" t="s">
        <v>1386</v>
      </c>
      <c r="H1505" s="357">
        <v>452321101</v>
      </c>
      <c r="I1505" s="357" t="s">
        <v>3259</v>
      </c>
      <c r="J1505" s="357">
        <v>20344662</v>
      </c>
      <c r="K1505" s="357">
        <v>100</v>
      </c>
      <c r="L1505" s="357" t="s">
        <v>1077</v>
      </c>
      <c r="M1505" s="357" t="s">
        <v>1078</v>
      </c>
      <c r="N1505" s="357" t="s">
        <v>5025</v>
      </c>
      <c r="O1505" s="358">
        <v>1</v>
      </c>
      <c r="P1505" s="357">
        <v>50</v>
      </c>
      <c r="Q1505" s="357">
        <v>42978</v>
      </c>
      <c r="R1505" s="357">
        <v>34105.979999999996</v>
      </c>
      <c r="S1505" s="357">
        <f t="shared" si="48"/>
        <v>8872.0200000000041</v>
      </c>
      <c r="T1505" s="359">
        <f t="shared" si="49"/>
        <v>0.20643166271115465</v>
      </c>
      <c r="U1505" s="357"/>
    </row>
    <row r="1506" spans="1:21" x14ac:dyDescent="0.25">
      <c r="A1506" s="357" t="s">
        <v>483</v>
      </c>
      <c r="B1506" s="357" t="s">
        <v>1829</v>
      </c>
      <c r="C1506" s="357" t="s">
        <v>1264</v>
      </c>
      <c r="D1506" s="357" t="s">
        <v>1769</v>
      </c>
      <c r="E1506" s="357" t="s">
        <v>1615</v>
      </c>
      <c r="F1506" s="357">
        <v>4523211</v>
      </c>
      <c r="G1506" s="357" t="s">
        <v>1386</v>
      </c>
      <c r="H1506" s="357">
        <v>452321101</v>
      </c>
      <c r="I1506" s="357" t="s">
        <v>3260</v>
      </c>
      <c r="J1506" s="357">
        <v>22295561</v>
      </c>
      <c r="K1506" s="357">
        <v>100</v>
      </c>
      <c r="L1506" s="357" t="s">
        <v>1077</v>
      </c>
      <c r="M1506" s="357" t="s">
        <v>1078</v>
      </c>
      <c r="N1506" s="357" t="s">
        <v>5025</v>
      </c>
      <c r="O1506" s="358">
        <v>1</v>
      </c>
      <c r="P1506" s="357">
        <v>49</v>
      </c>
      <c r="Q1506" s="357">
        <v>53293.599999999999</v>
      </c>
      <c r="R1506" s="357">
        <v>50252.91</v>
      </c>
      <c r="S1506" s="357">
        <f t="shared" si="48"/>
        <v>3040.6899999999951</v>
      </c>
      <c r="T1506" s="359">
        <f t="shared" si="49"/>
        <v>5.7055443805635105E-2</v>
      </c>
      <c r="U1506" s="357"/>
    </row>
    <row r="1507" spans="1:21" x14ac:dyDescent="0.25">
      <c r="A1507" s="357" t="s">
        <v>483</v>
      </c>
      <c r="B1507" s="357" t="s">
        <v>1829</v>
      </c>
      <c r="C1507" s="357" t="s">
        <v>1264</v>
      </c>
      <c r="D1507" s="357" t="s">
        <v>1769</v>
      </c>
      <c r="E1507" s="357" t="s">
        <v>1615</v>
      </c>
      <c r="F1507" s="357">
        <v>4523211</v>
      </c>
      <c r="G1507" s="357" t="s">
        <v>1386</v>
      </c>
      <c r="H1507" s="357">
        <v>452321101</v>
      </c>
      <c r="I1507" s="357" t="s">
        <v>3261</v>
      </c>
      <c r="J1507" s="357">
        <v>22295635</v>
      </c>
      <c r="K1507" s="357">
        <v>100</v>
      </c>
      <c r="L1507" s="357" t="s">
        <v>1077</v>
      </c>
      <c r="M1507" s="357" t="s">
        <v>1078</v>
      </c>
      <c r="N1507" s="357" t="s">
        <v>5025</v>
      </c>
      <c r="O1507" s="358">
        <v>1</v>
      </c>
      <c r="P1507" s="357">
        <v>12</v>
      </c>
      <c r="Q1507" s="357">
        <v>6622</v>
      </c>
      <c r="R1507" s="357">
        <v>5504.77</v>
      </c>
      <c r="S1507" s="357">
        <f t="shared" si="48"/>
        <v>1117.2299999999996</v>
      </c>
      <c r="T1507" s="359">
        <f t="shared" si="49"/>
        <v>0.16871488976140131</v>
      </c>
      <c r="U1507" s="357"/>
    </row>
    <row r="1508" spans="1:21" x14ac:dyDescent="0.25">
      <c r="A1508" s="357" t="s">
        <v>483</v>
      </c>
      <c r="B1508" s="357" t="s">
        <v>1829</v>
      </c>
      <c r="C1508" s="357" t="s">
        <v>1264</v>
      </c>
      <c r="D1508" s="357" t="s">
        <v>1769</v>
      </c>
      <c r="E1508" s="357" t="s">
        <v>1615</v>
      </c>
      <c r="F1508" s="357">
        <v>4523211</v>
      </c>
      <c r="G1508" s="357" t="s">
        <v>1386</v>
      </c>
      <c r="H1508" s="357">
        <v>452321101</v>
      </c>
      <c r="I1508" s="357" t="s">
        <v>3262</v>
      </c>
      <c r="J1508" s="357">
        <v>22295641</v>
      </c>
      <c r="K1508" s="357">
        <v>100</v>
      </c>
      <c r="L1508" s="357" t="s">
        <v>1077</v>
      </c>
      <c r="M1508" s="357" t="s">
        <v>1078</v>
      </c>
      <c r="N1508" s="357" t="s">
        <v>5025</v>
      </c>
      <c r="O1508" s="358">
        <v>1</v>
      </c>
      <c r="P1508" s="357">
        <v>86</v>
      </c>
      <c r="Q1508" s="357">
        <v>35417.199999999997</v>
      </c>
      <c r="R1508" s="357">
        <v>31594.01</v>
      </c>
      <c r="S1508" s="357">
        <f t="shared" si="48"/>
        <v>3823.1899999999987</v>
      </c>
      <c r="T1508" s="359">
        <f t="shared" si="49"/>
        <v>0.10794726855877933</v>
      </c>
      <c r="U1508" s="357"/>
    </row>
    <row r="1509" spans="1:21" x14ac:dyDescent="0.25">
      <c r="A1509" s="357" t="s">
        <v>483</v>
      </c>
      <c r="B1509" s="357" t="s">
        <v>921</v>
      </c>
      <c r="C1509" s="357" t="s">
        <v>1247</v>
      </c>
      <c r="D1509" s="357" t="s">
        <v>1754</v>
      </c>
      <c r="E1509" s="357" t="s">
        <v>1517</v>
      </c>
      <c r="F1509" s="357">
        <v>4421216</v>
      </c>
      <c r="G1509" s="357" t="s">
        <v>948</v>
      </c>
      <c r="H1509" s="357">
        <v>442121604</v>
      </c>
      <c r="I1509" s="357" t="s">
        <v>5185</v>
      </c>
      <c r="J1509" s="357">
        <v>20365613</v>
      </c>
      <c r="K1509" s="357">
        <v>250</v>
      </c>
      <c r="L1509" s="357" t="s">
        <v>1077</v>
      </c>
      <c r="M1509" s="357" t="s">
        <v>1078</v>
      </c>
      <c r="N1509" s="357" t="s">
        <v>5025</v>
      </c>
      <c r="O1509" s="358">
        <v>1</v>
      </c>
      <c r="P1509" s="357">
        <v>106</v>
      </c>
      <c r="Q1509" s="357">
        <v>64116.800000000003</v>
      </c>
      <c r="R1509" s="357">
        <v>33825.72</v>
      </c>
      <c r="S1509" s="357">
        <f t="shared" si="48"/>
        <v>30291.08</v>
      </c>
      <c r="T1509" s="359">
        <f t="shared" si="49"/>
        <v>0.47243592942879248</v>
      </c>
      <c r="U1509" s="357"/>
    </row>
    <row r="1510" spans="1:21" x14ac:dyDescent="0.25">
      <c r="A1510" s="357" t="s">
        <v>483</v>
      </c>
      <c r="B1510" s="357" t="s">
        <v>1829</v>
      </c>
      <c r="C1510" s="357" t="s">
        <v>1264</v>
      </c>
      <c r="D1510" s="357" t="s">
        <v>1769</v>
      </c>
      <c r="E1510" s="357" t="s">
        <v>1615</v>
      </c>
      <c r="F1510" s="357">
        <v>4523211</v>
      </c>
      <c r="G1510" s="357" t="s">
        <v>1386</v>
      </c>
      <c r="H1510" s="357">
        <v>452321101</v>
      </c>
      <c r="I1510" s="357" t="s">
        <v>3263</v>
      </c>
      <c r="J1510" s="357">
        <v>22295655</v>
      </c>
      <c r="K1510" s="357">
        <v>100</v>
      </c>
      <c r="L1510" s="357" t="s">
        <v>1077</v>
      </c>
      <c r="M1510" s="357" t="s">
        <v>1078</v>
      </c>
      <c r="N1510" s="357" t="s">
        <v>5025</v>
      </c>
      <c r="O1510" s="358">
        <v>1</v>
      </c>
      <c r="P1510" s="357">
        <v>54</v>
      </c>
      <c r="Q1510" s="357">
        <v>24467.199999999997</v>
      </c>
      <c r="R1510" s="357">
        <v>22992.82</v>
      </c>
      <c r="S1510" s="357">
        <f t="shared" si="48"/>
        <v>1474.3799999999974</v>
      </c>
      <c r="T1510" s="359">
        <f t="shared" si="49"/>
        <v>6.0259449385299403E-2</v>
      </c>
      <c r="U1510" s="357"/>
    </row>
    <row r="1511" spans="1:21" x14ac:dyDescent="0.25">
      <c r="A1511" s="357" t="s">
        <v>483</v>
      </c>
      <c r="B1511" s="357" t="s">
        <v>1829</v>
      </c>
      <c r="C1511" s="357" t="s">
        <v>1264</v>
      </c>
      <c r="D1511" s="357" t="s">
        <v>1769</v>
      </c>
      <c r="E1511" s="357" t="s">
        <v>1615</v>
      </c>
      <c r="F1511" s="357">
        <v>4523211</v>
      </c>
      <c r="G1511" s="357" t="s">
        <v>1386</v>
      </c>
      <c r="H1511" s="357">
        <v>452321101</v>
      </c>
      <c r="I1511" s="357" t="s">
        <v>3264</v>
      </c>
      <c r="J1511" s="357">
        <v>22295663</v>
      </c>
      <c r="K1511" s="357">
        <v>100</v>
      </c>
      <c r="L1511" s="357" t="s">
        <v>1077</v>
      </c>
      <c r="M1511" s="357" t="s">
        <v>1078</v>
      </c>
      <c r="N1511" s="357" t="s">
        <v>5025</v>
      </c>
      <c r="O1511" s="358">
        <v>1</v>
      </c>
      <c r="P1511" s="357">
        <v>76</v>
      </c>
      <c r="Q1511" s="357">
        <v>42828</v>
      </c>
      <c r="R1511" s="357">
        <v>38862.720000000001</v>
      </c>
      <c r="S1511" s="357">
        <f t="shared" si="48"/>
        <v>3965.2799999999988</v>
      </c>
      <c r="T1511" s="359">
        <f t="shared" si="49"/>
        <v>9.2586158587839709E-2</v>
      </c>
      <c r="U1511" s="357"/>
    </row>
    <row r="1512" spans="1:21" x14ac:dyDescent="0.25">
      <c r="A1512" s="357" t="s">
        <v>483</v>
      </c>
      <c r="B1512" s="357" t="s">
        <v>1829</v>
      </c>
      <c r="C1512" s="357" t="s">
        <v>1264</v>
      </c>
      <c r="D1512" s="357" t="s">
        <v>1769</v>
      </c>
      <c r="E1512" s="357" t="s">
        <v>1615</v>
      </c>
      <c r="F1512" s="357">
        <v>4523211</v>
      </c>
      <c r="G1512" s="357" t="s">
        <v>1386</v>
      </c>
      <c r="H1512" s="357">
        <v>452321101</v>
      </c>
      <c r="I1512" s="357" t="s">
        <v>3265</v>
      </c>
      <c r="J1512" s="357">
        <v>22295677</v>
      </c>
      <c r="K1512" s="357">
        <v>100</v>
      </c>
      <c r="L1512" s="357" t="s">
        <v>1077</v>
      </c>
      <c r="M1512" s="357" t="s">
        <v>1078</v>
      </c>
      <c r="N1512" s="357" t="s">
        <v>5025</v>
      </c>
      <c r="O1512" s="358">
        <v>1</v>
      </c>
      <c r="P1512" s="357">
        <v>74</v>
      </c>
      <c r="Q1512" s="357">
        <v>42232.800000000003</v>
      </c>
      <c r="R1512" s="357">
        <v>39369.81</v>
      </c>
      <c r="S1512" s="357">
        <f t="shared" si="48"/>
        <v>2862.9900000000052</v>
      </c>
      <c r="T1512" s="359">
        <f t="shared" si="49"/>
        <v>6.7790674546797866E-2</v>
      </c>
      <c r="U1512" s="357"/>
    </row>
    <row r="1513" spans="1:21" x14ac:dyDescent="0.25">
      <c r="A1513" s="357" t="s">
        <v>483</v>
      </c>
      <c r="B1513" s="357" t="s">
        <v>1829</v>
      </c>
      <c r="C1513" s="357" t="s">
        <v>1264</v>
      </c>
      <c r="D1513" s="357" t="s">
        <v>1769</v>
      </c>
      <c r="E1513" s="357" t="s">
        <v>1615</v>
      </c>
      <c r="F1513" s="357">
        <v>4523211</v>
      </c>
      <c r="G1513" s="357" t="s">
        <v>1386</v>
      </c>
      <c r="H1513" s="357">
        <v>452321101</v>
      </c>
      <c r="I1513" s="357" t="s">
        <v>3266</v>
      </c>
      <c r="J1513" s="357">
        <v>22295689</v>
      </c>
      <c r="K1513" s="357">
        <v>100</v>
      </c>
      <c r="L1513" s="357" t="s">
        <v>1077</v>
      </c>
      <c r="M1513" s="357" t="s">
        <v>1078</v>
      </c>
      <c r="N1513" s="357" t="s">
        <v>5025</v>
      </c>
      <c r="O1513" s="358">
        <v>1</v>
      </c>
      <c r="P1513" s="357">
        <v>74</v>
      </c>
      <c r="Q1513" s="357">
        <v>53416.000000000007</v>
      </c>
      <c r="R1513" s="357">
        <v>41183.68</v>
      </c>
      <c r="S1513" s="357">
        <f t="shared" si="48"/>
        <v>12232.320000000007</v>
      </c>
      <c r="T1513" s="359">
        <f t="shared" si="49"/>
        <v>0.22900104837501883</v>
      </c>
      <c r="U1513" s="357"/>
    </row>
    <row r="1514" spans="1:21" x14ac:dyDescent="0.25">
      <c r="A1514" s="357" t="s">
        <v>483</v>
      </c>
      <c r="B1514" s="357" t="s">
        <v>1829</v>
      </c>
      <c r="C1514" s="357" t="s">
        <v>1264</v>
      </c>
      <c r="D1514" s="357" t="s">
        <v>1769</v>
      </c>
      <c r="E1514" s="357" t="s">
        <v>1615</v>
      </c>
      <c r="F1514" s="357">
        <v>4523211</v>
      </c>
      <c r="G1514" s="357" t="s">
        <v>1386</v>
      </c>
      <c r="H1514" s="357">
        <v>452321101</v>
      </c>
      <c r="I1514" s="357" t="s">
        <v>3267</v>
      </c>
      <c r="J1514" s="357">
        <v>22295715</v>
      </c>
      <c r="K1514" s="357">
        <v>100</v>
      </c>
      <c r="L1514" s="357" t="s">
        <v>1077</v>
      </c>
      <c r="M1514" s="357" t="s">
        <v>1078</v>
      </c>
      <c r="N1514" s="357" t="s">
        <v>5025</v>
      </c>
      <c r="O1514" s="358">
        <v>1</v>
      </c>
      <c r="P1514" s="357">
        <v>117</v>
      </c>
      <c r="Q1514" s="357">
        <v>41410.800000000003</v>
      </c>
      <c r="R1514" s="357">
        <v>28893.47</v>
      </c>
      <c r="S1514" s="357">
        <f t="shared" si="48"/>
        <v>12517.330000000002</v>
      </c>
      <c r="T1514" s="359">
        <f t="shared" si="49"/>
        <v>0.30227211258898645</v>
      </c>
      <c r="U1514" s="357"/>
    </row>
    <row r="1515" spans="1:21" x14ac:dyDescent="0.25">
      <c r="A1515" s="357" t="s">
        <v>483</v>
      </c>
      <c r="B1515" s="357" t="s">
        <v>1829</v>
      </c>
      <c r="C1515" s="357" t="s">
        <v>1264</v>
      </c>
      <c r="D1515" s="357" t="s">
        <v>1769</v>
      </c>
      <c r="E1515" s="357" t="s">
        <v>1615</v>
      </c>
      <c r="F1515" s="357">
        <v>4523211</v>
      </c>
      <c r="G1515" s="357" t="s">
        <v>1386</v>
      </c>
      <c r="H1515" s="357">
        <v>452321101</v>
      </c>
      <c r="I1515" s="357" t="s">
        <v>3268</v>
      </c>
      <c r="J1515" s="357">
        <v>22295723</v>
      </c>
      <c r="K1515" s="357">
        <v>100</v>
      </c>
      <c r="L1515" s="357" t="s">
        <v>1077</v>
      </c>
      <c r="M1515" s="357" t="s">
        <v>1078</v>
      </c>
      <c r="N1515" s="357" t="s">
        <v>5025</v>
      </c>
      <c r="O1515" s="358">
        <v>1</v>
      </c>
      <c r="P1515" s="357">
        <v>111</v>
      </c>
      <c r="Q1515" s="357">
        <v>61084.800000000003</v>
      </c>
      <c r="R1515" s="357">
        <v>50587.130000000005</v>
      </c>
      <c r="S1515" s="357">
        <f t="shared" si="48"/>
        <v>10497.669999999998</v>
      </c>
      <c r="T1515" s="359">
        <f t="shared" si="49"/>
        <v>0.17185404552359995</v>
      </c>
      <c r="U1515" s="357"/>
    </row>
    <row r="1516" spans="1:21" x14ac:dyDescent="0.25">
      <c r="A1516" s="357" t="s">
        <v>483</v>
      </c>
      <c r="B1516" s="357" t="s">
        <v>1829</v>
      </c>
      <c r="C1516" s="357" t="s">
        <v>1264</v>
      </c>
      <c r="D1516" s="357" t="s">
        <v>1769</v>
      </c>
      <c r="E1516" s="357" t="s">
        <v>1615</v>
      </c>
      <c r="F1516" s="357">
        <v>4523211</v>
      </c>
      <c r="G1516" s="357" t="s">
        <v>1386</v>
      </c>
      <c r="H1516" s="357">
        <v>452321101</v>
      </c>
      <c r="I1516" s="357" t="s">
        <v>3269</v>
      </c>
      <c r="J1516" s="357">
        <v>22295747</v>
      </c>
      <c r="K1516" s="357">
        <v>100</v>
      </c>
      <c r="L1516" s="357" t="s">
        <v>1077</v>
      </c>
      <c r="M1516" s="357" t="s">
        <v>1078</v>
      </c>
      <c r="N1516" s="357" t="s">
        <v>5025</v>
      </c>
      <c r="O1516" s="358">
        <v>1</v>
      </c>
      <c r="P1516" s="357">
        <v>204</v>
      </c>
      <c r="Q1516" s="357">
        <v>96751.200000000012</v>
      </c>
      <c r="R1516" s="357">
        <v>77894.820000000007</v>
      </c>
      <c r="S1516" s="357">
        <f t="shared" si="48"/>
        <v>18856.380000000005</v>
      </c>
      <c r="T1516" s="359">
        <f t="shared" si="49"/>
        <v>0.1948955671867636</v>
      </c>
      <c r="U1516" s="357"/>
    </row>
    <row r="1517" spans="1:21" x14ac:dyDescent="0.25">
      <c r="A1517" s="357" t="s">
        <v>483</v>
      </c>
      <c r="B1517" s="357" t="s">
        <v>1829</v>
      </c>
      <c r="C1517" s="357" t="s">
        <v>1264</v>
      </c>
      <c r="D1517" s="357" t="s">
        <v>1769</v>
      </c>
      <c r="E1517" s="357" t="s">
        <v>1615</v>
      </c>
      <c r="F1517" s="357">
        <v>4523211</v>
      </c>
      <c r="G1517" s="357" t="s">
        <v>1386</v>
      </c>
      <c r="H1517" s="357">
        <v>452321101</v>
      </c>
      <c r="I1517" s="357" t="s">
        <v>3270</v>
      </c>
      <c r="J1517" s="357">
        <v>22295751</v>
      </c>
      <c r="K1517" s="357">
        <v>100</v>
      </c>
      <c r="L1517" s="357" t="s">
        <v>1077</v>
      </c>
      <c r="M1517" s="357" t="s">
        <v>1078</v>
      </c>
      <c r="N1517" s="357" t="s">
        <v>5025</v>
      </c>
      <c r="O1517" s="358">
        <v>1</v>
      </c>
      <c r="P1517" s="357">
        <v>126</v>
      </c>
      <c r="Q1517" s="357">
        <v>41156.400000000001</v>
      </c>
      <c r="R1517" s="357">
        <v>37782.509999999995</v>
      </c>
      <c r="S1517" s="357">
        <f t="shared" si="48"/>
        <v>3373.8900000000067</v>
      </c>
      <c r="T1517" s="359">
        <f t="shared" si="49"/>
        <v>8.1977286643146796E-2</v>
      </c>
      <c r="U1517" s="357"/>
    </row>
    <row r="1518" spans="1:21" x14ac:dyDescent="0.25">
      <c r="A1518" s="357" t="s">
        <v>483</v>
      </c>
      <c r="B1518" s="357" t="s">
        <v>1829</v>
      </c>
      <c r="C1518" s="357" t="s">
        <v>1264</v>
      </c>
      <c r="D1518" s="357" t="s">
        <v>1769</v>
      </c>
      <c r="E1518" s="357" t="s">
        <v>1615</v>
      </c>
      <c r="F1518" s="357">
        <v>4523211</v>
      </c>
      <c r="G1518" s="357" t="s">
        <v>1386</v>
      </c>
      <c r="H1518" s="357">
        <v>452321101</v>
      </c>
      <c r="I1518" s="357" t="s">
        <v>3271</v>
      </c>
      <c r="J1518" s="357">
        <v>22295757</v>
      </c>
      <c r="K1518" s="357">
        <v>100</v>
      </c>
      <c r="L1518" s="357" t="s">
        <v>1077</v>
      </c>
      <c r="M1518" s="357" t="s">
        <v>1078</v>
      </c>
      <c r="N1518" s="357" t="s">
        <v>5025</v>
      </c>
      <c r="O1518" s="358">
        <v>1</v>
      </c>
      <c r="P1518" s="357">
        <v>48</v>
      </c>
      <c r="Q1518" s="357">
        <v>30342</v>
      </c>
      <c r="R1518" s="357">
        <v>22846.85</v>
      </c>
      <c r="S1518" s="357">
        <f t="shared" si="48"/>
        <v>7495.1500000000015</v>
      </c>
      <c r="T1518" s="359">
        <f t="shared" si="49"/>
        <v>0.24702227934875753</v>
      </c>
      <c r="U1518" s="357"/>
    </row>
    <row r="1519" spans="1:21" x14ac:dyDescent="0.25">
      <c r="A1519" s="357" t="s">
        <v>483</v>
      </c>
      <c r="B1519" s="357" t="s">
        <v>1829</v>
      </c>
      <c r="C1519" s="357" t="s">
        <v>1264</v>
      </c>
      <c r="D1519" s="357" t="s">
        <v>1769</v>
      </c>
      <c r="E1519" s="357" t="s">
        <v>1615</v>
      </c>
      <c r="F1519" s="357">
        <v>4523211</v>
      </c>
      <c r="G1519" s="357" t="s">
        <v>1386</v>
      </c>
      <c r="H1519" s="357">
        <v>452321101</v>
      </c>
      <c r="I1519" s="357" t="s">
        <v>3272</v>
      </c>
      <c r="J1519" s="357">
        <v>22295773</v>
      </c>
      <c r="K1519" s="357">
        <v>100</v>
      </c>
      <c r="L1519" s="357" t="s">
        <v>1077</v>
      </c>
      <c r="M1519" s="357" t="s">
        <v>1078</v>
      </c>
      <c r="N1519" s="357" t="s">
        <v>5025</v>
      </c>
      <c r="O1519" s="358">
        <v>1</v>
      </c>
      <c r="P1519" s="357">
        <v>56</v>
      </c>
      <c r="Q1519" s="357">
        <v>47166</v>
      </c>
      <c r="R1519" s="357">
        <v>41213.58</v>
      </c>
      <c r="S1519" s="357">
        <f t="shared" si="48"/>
        <v>5952.4199999999983</v>
      </c>
      <c r="T1519" s="359">
        <f t="shared" si="49"/>
        <v>0.12620150108128733</v>
      </c>
      <c r="U1519" s="357"/>
    </row>
    <row r="1520" spans="1:21" x14ac:dyDescent="0.25">
      <c r="A1520" s="357" t="s">
        <v>483</v>
      </c>
      <c r="B1520" s="357" t="s">
        <v>1829</v>
      </c>
      <c r="C1520" s="357" t="s">
        <v>1264</v>
      </c>
      <c r="D1520" s="357" t="s">
        <v>1769</v>
      </c>
      <c r="E1520" s="357" t="s">
        <v>1615</v>
      </c>
      <c r="F1520" s="357">
        <v>4523211</v>
      </c>
      <c r="G1520" s="357" t="s">
        <v>1387</v>
      </c>
      <c r="H1520" s="357">
        <v>452321104</v>
      </c>
      <c r="I1520" s="357" t="s">
        <v>3273</v>
      </c>
      <c r="J1520" s="357">
        <v>22295793</v>
      </c>
      <c r="K1520" s="357">
        <v>100</v>
      </c>
      <c r="L1520" s="357" t="s">
        <v>1077</v>
      </c>
      <c r="M1520" s="357" t="s">
        <v>1078</v>
      </c>
      <c r="N1520" s="357" t="s">
        <v>5025</v>
      </c>
      <c r="O1520" s="358">
        <v>1</v>
      </c>
      <c r="P1520" s="357">
        <v>66</v>
      </c>
      <c r="Q1520" s="357">
        <v>20235.599999999999</v>
      </c>
      <c r="R1520" s="357">
        <v>15955.84</v>
      </c>
      <c r="S1520" s="357">
        <f t="shared" si="48"/>
        <v>4279.7599999999984</v>
      </c>
      <c r="T1520" s="359">
        <f t="shared" si="49"/>
        <v>0.21149657040067993</v>
      </c>
      <c r="U1520" s="357"/>
    </row>
    <row r="1521" spans="1:21" x14ac:dyDescent="0.25">
      <c r="A1521" s="357" t="s">
        <v>483</v>
      </c>
      <c r="B1521" s="357" t="s">
        <v>1829</v>
      </c>
      <c r="C1521" s="357" t="s">
        <v>1264</v>
      </c>
      <c r="D1521" s="357" t="s">
        <v>1769</v>
      </c>
      <c r="E1521" s="357" t="s">
        <v>1615</v>
      </c>
      <c r="F1521" s="357">
        <v>4523211</v>
      </c>
      <c r="G1521" s="357" t="s">
        <v>1387</v>
      </c>
      <c r="H1521" s="357">
        <v>452321104</v>
      </c>
      <c r="I1521" s="357" t="s">
        <v>3274</v>
      </c>
      <c r="J1521" s="357">
        <v>22295819</v>
      </c>
      <c r="K1521" s="357">
        <v>100</v>
      </c>
      <c r="L1521" s="357" t="s">
        <v>1077</v>
      </c>
      <c r="M1521" s="357" t="s">
        <v>1078</v>
      </c>
      <c r="N1521" s="357" t="s">
        <v>5025</v>
      </c>
      <c r="O1521" s="358">
        <v>1</v>
      </c>
      <c r="P1521" s="357">
        <v>53</v>
      </c>
      <c r="Q1521" s="357">
        <v>13191.6</v>
      </c>
      <c r="R1521" s="357">
        <v>10110.869999999999</v>
      </c>
      <c r="S1521" s="357">
        <f t="shared" si="48"/>
        <v>3080.7300000000014</v>
      </c>
      <c r="T1521" s="359">
        <f t="shared" si="49"/>
        <v>0.23353725097789513</v>
      </c>
      <c r="U1521" s="357"/>
    </row>
    <row r="1522" spans="1:21" x14ac:dyDescent="0.25">
      <c r="A1522" s="357" t="s">
        <v>483</v>
      </c>
      <c r="B1522" s="357" t="s">
        <v>1829</v>
      </c>
      <c r="C1522" s="357" t="s">
        <v>1264</v>
      </c>
      <c r="D1522" s="357" t="s">
        <v>1769</v>
      </c>
      <c r="E1522" s="357" t="s">
        <v>1615</v>
      </c>
      <c r="F1522" s="357">
        <v>4523211</v>
      </c>
      <c r="G1522" s="357" t="s">
        <v>1387</v>
      </c>
      <c r="H1522" s="357">
        <v>452321104</v>
      </c>
      <c r="I1522" s="357" t="s">
        <v>3275</v>
      </c>
      <c r="J1522" s="357">
        <v>22295855</v>
      </c>
      <c r="K1522" s="357">
        <v>100</v>
      </c>
      <c r="L1522" s="357" t="s">
        <v>1077</v>
      </c>
      <c r="M1522" s="357" t="s">
        <v>1078</v>
      </c>
      <c r="N1522" s="357" t="s">
        <v>5025</v>
      </c>
      <c r="O1522" s="358">
        <v>1</v>
      </c>
      <c r="P1522" s="357">
        <v>63</v>
      </c>
      <c r="Q1522" s="357">
        <v>13113.2</v>
      </c>
      <c r="R1522" s="357">
        <v>7543.53</v>
      </c>
      <c r="S1522" s="357">
        <f t="shared" si="48"/>
        <v>5569.670000000001</v>
      </c>
      <c r="T1522" s="359">
        <f t="shared" si="49"/>
        <v>0.42473766891376635</v>
      </c>
      <c r="U1522" s="357"/>
    </row>
    <row r="1523" spans="1:21" x14ac:dyDescent="0.25">
      <c r="A1523" s="357" t="s">
        <v>483</v>
      </c>
      <c r="B1523" s="357" t="s">
        <v>1829</v>
      </c>
      <c r="C1523" s="357" t="s">
        <v>1264</v>
      </c>
      <c r="D1523" s="357" t="s">
        <v>1769</v>
      </c>
      <c r="E1523" s="357" t="s">
        <v>1615</v>
      </c>
      <c r="F1523" s="357">
        <v>4523211</v>
      </c>
      <c r="G1523" s="357" t="s">
        <v>1387</v>
      </c>
      <c r="H1523" s="357">
        <v>452321104</v>
      </c>
      <c r="I1523" s="357" t="s">
        <v>3276</v>
      </c>
      <c r="J1523" s="357">
        <v>22295945</v>
      </c>
      <c r="K1523" s="357">
        <v>100</v>
      </c>
      <c r="L1523" s="357" t="s">
        <v>1077</v>
      </c>
      <c r="M1523" s="357" t="s">
        <v>1078</v>
      </c>
      <c r="N1523" s="357" t="s">
        <v>5025</v>
      </c>
      <c r="O1523" s="358">
        <v>1</v>
      </c>
      <c r="P1523" s="357">
        <v>32</v>
      </c>
      <c r="Q1523" s="357">
        <v>3253.6000000000004</v>
      </c>
      <c r="R1523" s="357">
        <v>2211.1799999999998</v>
      </c>
      <c r="S1523" s="357">
        <f t="shared" si="48"/>
        <v>1042.4200000000005</v>
      </c>
      <c r="T1523" s="359">
        <f t="shared" si="49"/>
        <v>0.32038972215392192</v>
      </c>
      <c r="U1523" s="357"/>
    </row>
    <row r="1524" spans="1:21" x14ac:dyDescent="0.25">
      <c r="A1524" s="357" t="s">
        <v>483</v>
      </c>
      <c r="B1524" s="357" t="s">
        <v>1829</v>
      </c>
      <c r="C1524" s="357" t="s">
        <v>1264</v>
      </c>
      <c r="D1524" s="357" t="s">
        <v>1769</v>
      </c>
      <c r="E1524" s="357" t="s">
        <v>1615</v>
      </c>
      <c r="F1524" s="357">
        <v>4523211</v>
      </c>
      <c r="G1524" s="357" t="s">
        <v>1387</v>
      </c>
      <c r="H1524" s="357">
        <v>452321104</v>
      </c>
      <c r="I1524" s="357" t="s">
        <v>3277</v>
      </c>
      <c r="J1524" s="357">
        <v>22296031</v>
      </c>
      <c r="K1524" s="357">
        <v>100</v>
      </c>
      <c r="L1524" s="357" t="s">
        <v>1077</v>
      </c>
      <c r="M1524" s="357" t="s">
        <v>1078</v>
      </c>
      <c r="N1524" s="357" t="s">
        <v>5025</v>
      </c>
      <c r="O1524" s="358">
        <v>1</v>
      </c>
      <c r="P1524" s="357">
        <v>147</v>
      </c>
      <c r="Q1524" s="357">
        <v>37360.800000000003</v>
      </c>
      <c r="R1524" s="357">
        <v>31668.9</v>
      </c>
      <c r="S1524" s="357">
        <f t="shared" si="48"/>
        <v>5691.9000000000015</v>
      </c>
      <c r="T1524" s="359">
        <f t="shared" si="49"/>
        <v>0.15234952142352415</v>
      </c>
      <c r="U1524" s="357"/>
    </row>
    <row r="1525" spans="1:21" x14ac:dyDescent="0.25">
      <c r="A1525" s="357" t="s">
        <v>483</v>
      </c>
      <c r="B1525" s="357" t="s">
        <v>1829</v>
      </c>
      <c r="C1525" s="357" t="s">
        <v>1264</v>
      </c>
      <c r="D1525" s="357" t="s">
        <v>1769</v>
      </c>
      <c r="E1525" s="357" t="s">
        <v>1615</v>
      </c>
      <c r="F1525" s="357">
        <v>4523211</v>
      </c>
      <c r="G1525" s="357" t="s">
        <v>1387</v>
      </c>
      <c r="H1525" s="357">
        <v>452321104</v>
      </c>
      <c r="I1525" s="357" t="s">
        <v>3278</v>
      </c>
      <c r="J1525" s="357">
        <v>22296045</v>
      </c>
      <c r="K1525" s="357">
        <v>100</v>
      </c>
      <c r="L1525" s="357" t="s">
        <v>1077</v>
      </c>
      <c r="M1525" s="357" t="s">
        <v>1078</v>
      </c>
      <c r="N1525" s="357" t="s">
        <v>5025</v>
      </c>
      <c r="O1525" s="358">
        <v>1</v>
      </c>
      <c r="P1525" s="357">
        <v>68</v>
      </c>
      <c r="Q1525" s="357">
        <v>18984.800000000003</v>
      </c>
      <c r="R1525" s="357">
        <v>17900.690000000002</v>
      </c>
      <c r="S1525" s="357">
        <f t="shared" si="48"/>
        <v>1084.1100000000006</v>
      </c>
      <c r="T1525" s="359">
        <f t="shared" si="49"/>
        <v>5.7104104336100484E-2</v>
      </c>
      <c r="U1525" s="357"/>
    </row>
    <row r="1526" spans="1:21" x14ac:dyDescent="0.25">
      <c r="A1526" s="357" t="s">
        <v>483</v>
      </c>
      <c r="B1526" s="357" t="s">
        <v>1829</v>
      </c>
      <c r="C1526" s="357" t="s">
        <v>1264</v>
      </c>
      <c r="D1526" s="357" t="s">
        <v>1769</v>
      </c>
      <c r="E1526" s="357" t="s">
        <v>1615</v>
      </c>
      <c r="F1526" s="357">
        <v>4523211</v>
      </c>
      <c r="G1526" s="357" t="s">
        <v>1386</v>
      </c>
      <c r="H1526" s="357">
        <v>452321101</v>
      </c>
      <c r="I1526" s="357" t="s">
        <v>3279</v>
      </c>
      <c r="J1526" s="357">
        <v>22296133</v>
      </c>
      <c r="K1526" s="357">
        <v>100</v>
      </c>
      <c r="L1526" s="357" t="s">
        <v>1077</v>
      </c>
      <c r="M1526" s="357" t="s">
        <v>1078</v>
      </c>
      <c r="N1526" s="357" t="s">
        <v>5025</v>
      </c>
      <c r="O1526" s="358">
        <v>1</v>
      </c>
      <c r="P1526" s="357">
        <v>110</v>
      </c>
      <c r="Q1526" s="357">
        <v>59614.799999999996</v>
      </c>
      <c r="R1526" s="357">
        <v>37661.160000000003</v>
      </c>
      <c r="S1526" s="357">
        <f t="shared" si="48"/>
        <v>21953.639999999992</v>
      </c>
      <c r="T1526" s="359">
        <f t="shared" si="49"/>
        <v>0.36825821775800632</v>
      </c>
      <c r="U1526" s="357"/>
    </row>
    <row r="1527" spans="1:21" x14ac:dyDescent="0.25">
      <c r="A1527" s="357" t="s">
        <v>483</v>
      </c>
      <c r="B1527" s="357" t="s">
        <v>1829</v>
      </c>
      <c r="C1527" s="357" t="s">
        <v>1264</v>
      </c>
      <c r="D1527" s="357" t="s">
        <v>1769</v>
      </c>
      <c r="E1527" s="357" t="s">
        <v>1615</v>
      </c>
      <c r="F1527" s="357">
        <v>4523211</v>
      </c>
      <c r="G1527" s="357" t="s">
        <v>1386</v>
      </c>
      <c r="H1527" s="357">
        <v>452321101</v>
      </c>
      <c r="I1527" s="357" t="s">
        <v>3280</v>
      </c>
      <c r="J1527" s="357">
        <v>22296139</v>
      </c>
      <c r="K1527" s="357">
        <v>100</v>
      </c>
      <c r="L1527" s="357" t="s">
        <v>1077</v>
      </c>
      <c r="M1527" s="357" t="s">
        <v>1078</v>
      </c>
      <c r="N1527" s="357" t="s">
        <v>5025</v>
      </c>
      <c r="O1527" s="358">
        <v>1</v>
      </c>
      <c r="P1527" s="357">
        <v>59</v>
      </c>
      <c r="Q1527" s="357">
        <v>65746.399999999994</v>
      </c>
      <c r="R1527" s="357">
        <v>39034.54</v>
      </c>
      <c r="S1527" s="357">
        <f t="shared" si="48"/>
        <v>26711.859999999993</v>
      </c>
      <c r="T1527" s="359">
        <f t="shared" si="49"/>
        <v>0.40628627575045928</v>
      </c>
      <c r="U1527" s="357"/>
    </row>
    <row r="1528" spans="1:21" x14ac:dyDescent="0.25">
      <c r="A1528" s="357" t="s">
        <v>483</v>
      </c>
      <c r="B1528" s="357" t="s">
        <v>1829</v>
      </c>
      <c r="C1528" s="357" t="s">
        <v>1264</v>
      </c>
      <c r="D1528" s="357" t="s">
        <v>1769</v>
      </c>
      <c r="E1528" s="357" t="s">
        <v>1615</v>
      </c>
      <c r="F1528" s="357">
        <v>4523211</v>
      </c>
      <c r="G1528" s="357" t="s">
        <v>1388</v>
      </c>
      <c r="H1528" s="357">
        <v>452321102</v>
      </c>
      <c r="I1528" s="357" t="s">
        <v>3281</v>
      </c>
      <c r="J1528" s="357">
        <v>22296169</v>
      </c>
      <c r="K1528" s="357">
        <v>100</v>
      </c>
      <c r="L1528" s="357" t="s">
        <v>1077</v>
      </c>
      <c r="M1528" s="357" t="s">
        <v>1078</v>
      </c>
      <c r="N1528" s="357" t="s">
        <v>5025</v>
      </c>
      <c r="O1528" s="358">
        <v>1</v>
      </c>
      <c r="P1528" s="357">
        <v>67</v>
      </c>
      <c r="Q1528" s="357">
        <v>29749.599999999999</v>
      </c>
      <c r="R1528" s="357">
        <v>24503.94</v>
      </c>
      <c r="S1528" s="357">
        <f t="shared" si="48"/>
        <v>5245.66</v>
      </c>
      <c r="T1528" s="359">
        <f t="shared" si="49"/>
        <v>0.17632707666657704</v>
      </c>
      <c r="U1528" s="357"/>
    </row>
    <row r="1529" spans="1:21" x14ac:dyDescent="0.25">
      <c r="A1529" s="357" t="s">
        <v>483</v>
      </c>
      <c r="B1529" s="357" t="s">
        <v>1829</v>
      </c>
      <c r="C1529" s="357" t="s">
        <v>1264</v>
      </c>
      <c r="D1529" s="357" t="s">
        <v>1769</v>
      </c>
      <c r="E1529" s="357" t="s">
        <v>1615</v>
      </c>
      <c r="F1529" s="357">
        <v>4523211</v>
      </c>
      <c r="G1529" s="357" t="s">
        <v>1388</v>
      </c>
      <c r="H1529" s="357">
        <v>452321102</v>
      </c>
      <c r="I1529" s="357" t="s">
        <v>3282</v>
      </c>
      <c r="J1529" s="357">
        <v>22296189</v>
      </c>
      <c r="K1529" s="357">
        <v>100</v>
      </c>
      <c r="L1529" s="357" t="s">
        <v>1077</v>
      </c>
      <c r="M1529" s="357" t="s">
        <v>1078</v>
      </c>
      <c r="N1529" s="357" t="s">
        <v>5025</v>
      </c>
      <c r="O1529" s="358">
        <v>1</v>
      </c>
      <c r="P1529" s="357">
        <v>76</v>
      </c>
      <c r="Q1529" s="357">
        <v>70687.600000000006</v>
      </c>
      <c r="R1529" s="357">
        <v>53695.119999999995</v>
      </c>
      <c r="S1529" s="357">
        <f t="shared" si="48"/>
        <v>16992.48000000001</v>
      </c>
      <c r="T1529" s="359">
        <f t="shared" si="49"/>
        <v>0.2403884132436242</v>
      </c>
      <c r="U1529" s="357"/>
    </row>
    <row r="1530" spans="1:21" x14ac:dyDescent="0.25">
      <c r="A1530" s="357" t="s">
        <v>483</v>
      </c>
      <c r="B1530" s="357" t="s">
        <v>1829</v>
      </c>
      <c r="C1530" s="357" t="s">
        <v>1264</v>
      </c>
      <c r="D1530" s="357" t="s">
        <v>1769</v>
      </c>
      <c r="E1530" s="357" t="s">
        <v>1615</v>
      </c>
      <c r="F1530" s="357">
        <v>4523211</v>
      </c>
      <c r="G1530" s="357" t="s">
        <v>1129</v>
      </c>
      <c r="H1530" s="357">
        <v>452321103</v>
      </c>
      <c r="I1530" s="357" t="s">
        <v>3283</v>
      </c>
      <c r="J1530" s="357">
        <v>23739564</v>
      </c>
      <c r="K1530" s="357">
        <v>100</v>
      </c>
      <c r="L1530" s="357" t="s">
        <v>1077</v>
      </c>
      <c r="M1530" s="357" t="s">
        <v>1078</v>
      </c>
      <c r="N1530" s="357" t="s">
        <v>5025</v>
      </c>
      <c r="O1530" s="358">
        <v>1</v>
      </c>
      <c r="P1530" s="357">
        <v>96</v>
      </c>
      <c r="Q1530" s="357">
        <v>21676.400000000001</v>
      </c>
      <c r="R1530" s="357">
        <v>17150.88</v>
      </c>
      <c r="S1530" s="357">
        <f t="shared" si="48"/>
        <v>4525.5200000000004</v>
      </c>
      <c r="T1530" s="359">
        <f t="shared" si="49"/>
        <v>0.20877636507907218</v>
      </c>
      <c r="U1530" s="357"/>
    </row>
    <row r="1531" spans="1:21" x14ac:dyDescent="0.25">
      <c r="A1531" s="357" t="s">
        <v>483</v>
      </c>
      <c r="B1531" s="357" t="s">
        <v>1829</v>
      </c>
      <c r="C1531" s="357" t="s">
        <v>1264</v>
      </c>
      <c r="D1531" s="357" t="s">
        <v>1769</v>
      </c>
      <c r="E1531" s="357" t="s">
        <v>1615</v>
      </c>
      <c r="F1531" s="357">
        <v>4523211</v>
      </c>
      <c r="G1531" s="357" t="s">
        <v>1129</v>
      </c>
      <c r="H1531" s="357">
        <v>452321103</v>
      </c>
      <c r="I1531" s="357" t="s">
        <v>3284</v>
      </c>
      <c r="J1531" s="357">
        <v>23739598</v>
      </c>
      <c r="K1531" s="357">
        <v>100</v>
      </c>
      <c r="L1531" s="357" t="s">
        <v>1077</v>
      </c>
      <c r="M1531" s="357" t="s">
        <v>1078</v>
      </c>
      <c r="N1531" s="357" t="s">
        <v>5025</v>
      </c>
      <c r="O1531" s="358">
        <v>1</v>
      </c>
      <c r="P1531" s="357">
        <v>53</v>
      </c>
      <c r="Q1531" s="357">
        <v>10519.6</v>
      </c>
      <c r="R1531" s="357">
        <v>8172.6699999999992</v>
      </c>
      <c r="S1531" s="357">
        <f t="shared" si="48"/>
        <v>2346.9300000000012</v>
      </c>
      <c r="T1531" s="359">
        <f t="shared" si="49"/>
        <v>0.22310068823909665</v>
      </c>
      <c r="U1531" s="357"/>
    </row>
    <row r="1532" spans="1:21" x14ac:dyDescent="0.25">
      <c r="A1532" s="357" t="s">
        <v>483</v>
      </c>
      <c r="B1532" s="357" t="s">
        <v>1829</v>
      </c>
      <c r="C1532" s="357" t="s">
        <v>1264</v>
      </c>
      <c r="D1532" s="357" t="s">
        <v>1769</v>
      </c>
      <c r="E1532" s="357" t="s">
        <v>1615</v>
      </c>
      <c r="F1532" s="357">
        <v>4523211</v>
      </c>
      <c r="G1532" s="357" t="s">
        <v>1129</v>
      </c>
      <c r="H1532" s="357">
        <v>452321103</v>
      </c>
      <c r="I1532" s="357" t="s">
        <v>3285</v>
      </c>
      <c r="J1532" s="357">
        <v>23739614</v>
      </c>
      <c r="K1532" s="357">
        <v>100</v>
      </c>
      <c r="L1532" s="357" t="s">
        <v>1077</v>
      </c>
      <c r="M1532" s="357" t="s">
        <v>1078</v>
      </c>
      <c r="N1532" s="357" t="s">
        <v>5025</v>
      </c>
      <c r="O1532" s="358">
        <v>1</v>
      </c>
      <c r="P1532" s="357">
        <v>124</v>
      </c>
      <c r="Q1532" s="357">
        <v>16763.199999999997</v>
      </c>
      <c r="R1532" s="357">
        <v>14369.05</v>
      </c>
      <c r="S1532" s="357">
        <f t="shared" si="48"/>
        <v>2394.1499999999978</v>
      </c>
      <c r="T1532" s="359">
        <f t="shared" si="49"/>
        <v>0.14282177627183343</v>
      </c>
      <c r="U1532" s="357"/>
    </row>
    <row r="1533" spans="1:21" x14ac:dyDescent="0.25">
      <c r="A1533" s="357" t="s">
        <v>483</v>
      </c>
      <c r="B1533" s="357" t="s">
        <v>1829</v>
      </c>
      <c r="C1533" s="357" t="s">
        <v>1264</v>
      </c>
      <c r="D1533" s="357" t="s">
        <v>1769</v>
      </c>
      <c r="E1533" s="357" t="s">
        <v>1615</v>
      </c>
      <c r="F1533" s="357">
        <v>4523211</v>
      </c>
      <c r="G1533" s="357" t="s">
        <v>1129</v>
      </c>
      <c r="H1533" s="357">
        <v>452321103</v>
      </c>
      <c r="I1533" s="357" t="s">
        <v>3286</v>
      </c>
      <c r="J1533" s="357">
        <v>23739640</v>
      </c>
      <c r="K1533" s="357">
        <v>100</v>
      </c>
      <c r="L1533" s="357" t="s">
        <v>1077</v>
      </c>
      <c r="M1533" s="357" t="s">
        <v>1078</v>
      </c>
      <c r="N1533" s="357" t="s">
        <v>5025</v>
      </c>
      <c r="O1533" s="358">
        <v>1</v>
      </c>
      <c r="P1533" s="357">
        <v>81</v>
      </c>
      <c r="Q1533" s="357">
        <v>21376</v>
      </c>
      <c r="R1533" s="357">
        <v>18183.870000000003</v>
      </c>
      <c r="S1533" s="357">
        <f t="shared" si="48"/>
        <v>3192.1299999999974</v>
      </c>
      <c r="T1533" s="359">
        <f t="shared" si="49"/>
        <v>0.14933242889221546</v>
      </c>
      <c r="U1533" s="357"/>
    </row>
    <row r="1534" spans="1:21" x14ac:dyDescent="0.25">
      <c r="A1534" s="357" t="s">
        <v>483</v>
      </c>
      <c r="B1534" s="357" t="s">
        <v>1829</v>
      </c>
      <c r="C1534" s="357" t="s">
        <v>1264</v>
      </c>
      <c r="D1534" s="357" t="s">
        <v>1769</v>
      </c>
      <c r="E1534" s="357" t="s">
        <v>1615</v>
      </c>
      <c r="F1534" s="357">
        <v>4523211</v>
      </c>
      <c r="G1534" s="357" t="s">
        <v>1129</v>
      </c>
      <c r="H1534" s="357">
        <v>452321103</v>
      </c>
      <c r="I1534" s="357" t="s">
        <v>3287</v>
      </c>
      <c r="J1534" s="357">
        <v>23740074</v>
      </c>
      <c r="K1534" s="357">
        <v>100</v>
      </c>
      <c r="L1534" s="357" t="s">
        <v>1077</v>
      </c>
      <c r="M1534" s="357" t="s">
        <v>1078</v>
      </c>
      <c r="N1534" s="357" t="s">
        <v>5025</v>
      </c>
      <c r="O1534" s="358">
        <v>1</v>
      </c>
      <c r="P1534" s="357">
        <v>130</v>
      </c>
      <c r="Q1534" s="357">
        <v>27734.399999999998</v>
      </c>
      <c r="R1534" s="357">
        <v>21665.46</v>
      </c>
      <c r="S1534" s="357">
        <f t="shared" si="48"/>
        <v>6068.9399999999987</v>
      </c>
      <c r="T1534" s="359">
        <f t="shared" si="49"/>
        <v>0.21882355486327446</v>
      </c>
      <c r="U1534" s="357"/>
    </row>
    <row r="1535" spans="1:21" x14ac:dyDescent="0.25">
      <c r="A1535" s="357" t="s">
        <v>483</v>
      </c>
      <c r="B1535" s="357" t="s">
        <v>1829</v>
      </c>
      <c r="C1535" s="357" t="s">
        <v>1264</v>
      </c>
      <c r="D1535" s="357" t="s">
        <v>1769</v>
      </c>
      <c r="E1535" s="357" t="s">
        <v>1615</v>
      </c>
      <c r="F1535" s="357">
        <v>4523211</v>
      </c>
      <c r="G1535" s="357" t="s">
        <v>1127</v>
      </c>
      <c r="H1535" s="357">
        <v>452321105</v>
      </c>
      <c r="I1535" s="357" t="s">
        <v>3288</v>
      </c>
      <c r="J1535" s="357">
        <v>23740134</v>
      </c>
      <c r="K1535" s="357">
        <v>100</v>
      </c>
      <c r="L1535" s="357" t="s">
        <v>1077</v>
      </c>
      <c r="M1535" s="357" t="s">
        <v>1078</v>
      </c>
      <c r="N1535" s="357" t="s">
        <v>5025</v>
      </c>
      <c r="O1535" s="358">
        <v>1</v>
      </c>
      <c r="P1535" s="357">
        <v>46</v>
      </c>
      <c r="Q1535" s="357">
        <v>9657.2000000000007</v>
      </c>
      <c r="R1535" s="357">
        <v>8279</v>
      </c>
      <c r="S1535" s="357">
        <f t="shared" si="48"/>
        <v>1378.2000000000007</v>
      </c>
      <c r="T1535" s="359">
        <f t="shared" si="49"/>
        <v>0.14271217330074976</v>
      </c>
      <c r="U1535" s="357"/>
    </row>
    <row r="1536" spans="1:21" x14ac:dyDescent="0.25">
      <c r="A1536" s="357" t="s">
        <v>483</v>
      </c>
      <c r="B1536" s="357" t="s">
        <v>1829</v>
      </c>
      <c r="C1536" s="357" t="s">
        <v>1264</v>
      </c>
      <c r="D1536" s="357" t="s">
        <v>1769</v>
      </c>
      <c r="E1536" s="357" t="s">
        <v>1615</v>
      </c>
      <c r="F1536" s="357">
        <v>4523211</v>
      </c>
      <c r="G1536" s="357" t="s">
        <v>1127</v>
      </c>
      <c r="H1536" s="357">
        <v>452321105</v>
      </c>
      <c r="I1536" s="357" t="s">
        <v>3289</v>
      </c>
      <c r="J1536" s="357">
        <v>23740156</v>
      </c>
      <c r="K1536" s="357">
        <v>100</v>
      </c>
      <c r="L1536" s="357" t="s">
        <v>1077</v>
      </c>
      <c r="M1536" s="357" t="s">
        <v>1078</v>
      </c>
      <c r="N1536" s="357" t="s">
        <v>5025</v>
      </c>
      <c r="O1536" s="358">
        <v>1</v>
      </c>
      <c r="P1536" s="357">
        <v>42</v>
      </c>
      <c r="Q1536" s="357">
        <v>6886.7999999999993</v>
      </c>
      <c r="R1536" s="357">
        <v>3995.17</v>
      </c>
      <c r="S1536" s="357">
        <f t="shared" si="48"/>
        <v>2891.6299999999992</v>
      </c>
      <c r="T1536" s="359">
        <f t="shared" si="49"/>
        <v>0.4198800604054132</v>
      </c>
      <c r="U1536" s="357"/>
    </row>
    <row r="1537" spans="1:21" x14ac:dyDescent="0.25">
      <c r="A1537" s="357" t="s">
        <v>483</v>
      </c>
      <c r="B1537" s="357" t="s">
        <v>1829</v>
      </c>
      <c r="C1537" s="357" t="s">
        <v>1264</v>
      </c>
      <c r="D1537" s="357" t="s">
        <v>1769</v>
      </c>
      <c r="E1537" s="357" t="s">
        <v>1615</v>
      </c>
      <c r="F1537" s="357">
        <v>4523211</v>
      </c>
      <c r="G1537" s="357" t="s">
        <v>1127</v>
      </c>
      <c r="H1537" s="357">
        <v>452321105</v>
      </c>
      <c r="I1537" s="357" t="s">
        <v>3290</v>
      </c>
      <c r="J1537" s="357">
        <v>23740218</v>
      </c>
      <c r="K1537" s="357">
        <v>100</v>
      </c>
      <c r="L1537" s="357" t="s">
        <v>1077</v>
      </c>
      <c r="M1537" s="357" t="s">
        <v>1078</v>
      </c>
      <c r="N1537" s="357" t="s">
        <v>5025</v>
      </c>
      <c r="O1537" s="358">
        <v>1</v>
      </c>
      <c r="P1537" s="357">
        <v>34</v>
      </c>
      <c r="Q1537" s="357">
        <v>7172.7999999999993</v>
      </c>
      <c r="R1537" s="357">
        <v>5277.7</v>
      </c>
      <c r="S1537" s="357">
        <f t="shared" si="48"/>
        <v>1895.0999999999995</v>
      </c>
      <c r="T1537" s="359">
        <f t="shared" si="49"/>
        <v>0.26420644657595355</v>
      </c>
      <c r="U1537" s="357"/>
    </row>
    <row r="1538" spans="1:21" x14ac:dyDescent="0.25">
      <c r="A1538" s="357" t="s">
        <v>483</v>
      </c>
      <c r="B1538" s="357" t="s">
        <v>1829</v>
      </c>
      <c r="C1538" s="357" t="s">
        <v>1264</v>
      </c>
      <c r="D1538" s="357" t="s">
        <v>1769</v>
      </c>
      <c r="E1538" s="357" t="s">
        <v>1615</v>
      </c>
      <c r="F1538" s="357">
        <v>4523211</v>
      </c>
      <c r="G1538" s="357" t="s">
        <v>1127</v>
      </c>
      <c r="H1538" s="357">
        <v>452321105</v>
      </c>
      <c r="I1538" s="357" t="s">
        <v>3291</v>
      </c>
      <c r="J1538" s="357">
        <v>23740346</v>
      </c>
      <c r="K1538" s="357">
        <v>100</v>
      </c>
      <c r="L1538" s="357" t="s">
        <v>1077</v>
      </c>
      <c r="M1538" s="357" t="s">
        <v>1078</v>
      </c>
      <c r="N1538" s="357" t="s">
        <v>5025</v>
      </c>
      <c r="O1538" s="358">
        <v>1</v>
      </c>
      <c r="P1538" s="357">
        <v>116</v>
      </c>
      <c r="Q1538" s="357">
        <v>15033.2</v>
      </c>
      <c r="R1538" s="357">
        <v>11635.99</v>
      </c>
      <c r="S1538" s="357">
        <f t="shared" si="48"/>
        <v>3397.2100000000009</v>
      </c>
      <c r="T1538" s="359">
        <f t="shared" si="49"/>
        <v>0.22598049650107765</v>
      </c>
      <c r="U1538" s="357"/>
    </row>
    <row r="1539" spans="1:21" x14ac:dyDescent="0.25">
      <c r="A1539" s="357" t="s">
        <v>483</v>
      </c>
      <c r="B1539" s="357" t="s">
        <v>1829</v>
      </c>
      <c r="C1539" s="357" t="s">
        <v>1264</v>
      </c>
      <c r="D1539" s="357" t="s">
        <v>1769</v>
      </c>
      <c r="E1539" s="357" t="s">
        <v>1615</v>
      </c>
      <c r="F1539" s="357">
        <v>4523211</v>
      </c>
      <c r="G1539" s="357" t="s">
        <v>1127</v>
      </c>
      <c r="H1539" s="357">
        <v>452321105</v>
      </c>
      <c r="I1539" s="357" t="s">
        <v>3292</v>
      </c>
      <c r="J1539" s="357">
        <v>23740374</v>
      </c>
      <c r="K1539" s="357">
        <v>100</v>
      </c>
      <c r="L1539" s="357" t="s">
        <v>1077</v>
      </c>
      <c r="M1539" s="357" t="s">
        <v>1078</v>
      </c>
      <c r="N1539" s="357" t="s">
        <v>5025</v>
      </c>
      <c r="O1539" s="358">
        <v>1</v>
      </c>
      <c r="P1539" s="357">
        <v>111</v>
      </c>
      <c r="Q1539" s="357">
        <v>13771.199999999999</v>
      </c>
      <c r="R1539" s="357">
        <v>12112.95</v>
      </c>
      <c r="S1539" s="357">
        <f t="shared" si="48"/>
        <v>1658.2499999999982</v>
      </c>
      <c r="T1539" s="359">
        <f t="shared" si="49"/>
        <v>0.1204143429766468</v>
      </c>
      <c r="U1539" s="357"/>
    </row>
    <row r="1540" spans="1:21" x14ac:dyDescent="0.25">
      <c r="A1540" s="357" t="s">
        <v>483</v>
      </c>
      <c r="B1540" s="357" t="s">
        <v>1829</v>
      </c>
      <c r="C1540" s="357" t="s">
        <v>1264</v>
      </c>
      <c r="D1540" s="357" t="s">
        <v>1769</v>
      </c>
      <c r="E1540" s="357" t="s">
        <v>1615</v>
      </c>
      <c r="F1540" s="357">
        <v>4523211</v>
      </c>
      <c r="G1540" s="357" t="s">
        <v>1127</v>
      </c>
      <c r="H1540" s="357">
        <v>452321105</v>
      </c>
      <c r="I1540" s="357" t="s">
        <v>3293</v>
      </c>
      <c r="J1540" s="357">
        <v>23740436</v>
      </c>
      <c r="K1540" s="357">
        <v>100</v>
      </c>
      <c r="L1540" s="357" t="s">
        <v>1077</v>
      </c>
      <c r="M1540" s="357" t="s">
        <v>1078</v>
      </c>
      <c r="N1540" s="357" t="s">
        <v>5025</v>
      </c>
      <c r="O1540" s="358">
        <v>1</v>
      </c>
      <c r="P1540" s="357">
        <v>119</v>
      </c>
      <c r="Q1540" s="357">
        <v>27600.400000000001</v>
      </c>
      <c r="R1540" s="357">
        <v>21480.78</v>
      </c>
      <c r="S1540" s="357">
        <f t="shared" si="48"/>
        <v>6119.6200000000026</v>
      </c>
      <c r="T1540" s="359">
        <f t="shared" si="49"/>
        <v>0.22172214895436307</v>
      </c>
      <c r="U1540" s="357"/>
    </row>
    <row r="1541" spans="1:21" x14ac:dyDescent="0.25">
      <c r="A1541" s="357" t="s">
        <v>483</v>
      </c>
      <c r="B1541" s="357" t="s">
        <v>1829</v>
      </c>
      <c r="C1541" s="357" t="s">
        <v>1264</v>
      </c>
      <c r="D1541" s="357" t="s">
        <v>1769</v>
      </c>
      <c r="E1541" s="357" t="s">
        <v>902</v>
      </c>
      <c r="F1541" s="357">
        <v>4523232</v>
      </c>
      <c r="G1541" s="357" t="s">
        <v>902</v>
      </c>
      <c r="H1541" s="357">
        <v>452323204</v>
      </c>
      <c r="I1541" s="357" t="s">
        <v>3294</v>
      </c>
      <c r="J1541" s="357">
        <v>22255580</v>
      </c>
      <c r="K1541" s="357">
        <v>100</v>
      </c>
      <c r="L1541" s="357" t="s">
        <v>1077</v>
      </c>
      <c r="M1541" s="357" t="s">
        <v>1078</v>
      </c>
      <c r="N1541" s="357" t="s">
        <v>5025</v>
      </c>
      <c r="O1541" s="358">
        <v>1</v>
      </c>
      <c r="P1541" s="357">
        <v>86</v>
      </c>
      <c r="Q1541" s="357">
        <v>12518.4</v>
      </c>
      <c r="R1541" s="357">
        <v>6967.82</v>
      </c>
      <c r="S1541" s="357">
        <f t="shared" si="48"/>
        <v>5550.58</v>
      </c>
      <c r="T1541" s="359">
        <f t="shared" si="49"/>
        <v>0.44339372443762781</v>
      </c>
      <c r="U1541" s="357"/>
    </row>
    <row r="1542" spans="1:21" x14ac:dyDescent="0.25">
      <c r="A1542" s="357" t="s">
        <v>483</v>
      </c>
      <c r="B1542" s="357" t="s">
        <v>1829</v>
      </c>
      <c r="C1542" s="357" t="s">
        <v>1264</v>
      </c>
      <c r="D1542" s="357" t="s">
        <v>1769</v>
      </c>
      <c r="E1542" s="357" t="s">
        <v>902</v>
      </c>
      <c r="F1542" s="357">
        <v>4523232</v>
      </c>
      <c r="G1542" s="357" t="s">
        <v>902</v>
      </c>
      <c r="H1542" s="357">
        <v>452323204</v>
      </c>
      <c r="I1542" s="357" t="s">
        <v>3295</v>
      </c>
      <c r="J1542" s="357">
        <v>22255628</v>
      </c>
      <c r="K1542" s="357">
        <v>100</v>
      </c>
      <c r="L1542" s="357" t="s">
        <v>1077</v>
      </c>
      <c r="M1542" s="357" t="s">
        <v>1078</v>
      </c>
      <c r="N1542" s="357" t="s">
        <v>5025</v>
      </c>
      <c r="O1542" s="358">
        <v>1</v>
      </c>
      <c r="P1542" s="357">
        <v>74</v>
      </c>
      <c r="Q1542" s="357">
        <v>37787.599999999999</v>
      </c>
      <c r="R1542" s="357">
        <v>32169.46</v>
      </c>
      <c r="S1542" s="357">
        <f t="shared" si="48"/>
        <v>5618.1399999999994</v>
      </c>
      <c r="T1542" s="359">
        <f t="shared" si="49"/>
        <v>0.148676814616435</v>
      </c>
      <c r="U1542" s="357"/>
    </row>
    <row r="1543" spans="1:21" x14ac:dyDescent="0.25">
      <c r="A1543" s="357" t="s">
        <v>483</v>
      </c>
      <c r="B1543" s="357" t="s">
        <v>1829</v>
      </c>
      <c r="C1543" s="357" t="s">
        <v>1264</v>
      </c>
      <c r="D1543" s="357" t="s">
        <v>1769</v>
      </c>
      <c r="E1543" s="357" t="s">
        <v>902</v>
      </c>
      <c r="F1543" s="357">
        <v>4523232</v>
      </c>
      <c r="G1543" s="357" t="s">
        <v>902</v>
      </c>
      <c r="H1543" s="357">
        <v>452323204</v>
      </c>
      <c r="I1543" s="357" t="s">
        <v>3296</v>
      </c>
      <c r="J1543" s="357">
        <v>22255646</v>
      </c>
      <c r="K1543" s="357">
        <v>100</v>
      </c>
      <c r="L1543" s="357" t="s">
        <v>1077</v>
      </c>
      <c r="M1543" s="357" t="s">
        <v>1078</v>
      </c>
      <c r="N1543" s="357" t="s">
        <v>5025</v>
      </c>
      <c r="O1543" s="358">
        <v>1</v>
      </c>
      <c r="P1543" s="357">
        <v>118</v>
      </c>
      <c r="Q1543" s="357">
        <v>44632</v>
      </c>
      <c r="R1543" s="357">
        <v>35230.270000000004</v>
      </c>
      <c r="S1543" s="357">
        <f t="shared" si="48"/>
        <v>9401.7299999999959</v>
      </c>
      <c r="T1543" s="359">
        <f t="shared" si="49"/>
        <v>0.2106499820756407</v>
      </c>
      <c r="U1543" s="357"/>
    </row>
    <row r="1544" spans="1:21" x14ac:dyDescent="0.25">
      <c r="A1544" s="357" t="s">
        <v>483</v>
      </c>
      <c r="B1544" s="357" t="s">
        <v>1829</v>
      </c>
      <c r="C1544" s="357" t="s">
        <v>1264</v>
      </c>
      <c r="D1544" s="357" t="s">
        <v>1769</v>
      </c>
      <c r="E1544" s="357" t="s">
        <v>902</v>
      </c>
      <c r="F1544" s="357">
        <v>4523232</v>
      </c>
      <c r="G1544" s="357" t="s">
        <v>902</v>
      </c>
      <c r="H1544" s="357">
        <v>452323204</v>
      </c>
      <c r="I1544" s="357" t="s">
        <v>3297</v>
      </c>
      <c r="J1544" s="357">
        <v>22255648</v>
      </c>
      <c r="K1544" s="357">
        <v>100</v>
      </c>
      <c r="L1544" s="357" t="s">
        <v>1077</v>
      </c>
      <c r="M1544" s="357" t="s">
        <v>1078</v>
      </c>
      <c r="N1544" s="357" t="s">
        <v>5025</v>
      </c>
      <c r="O1544" s="358">
        <v>1</v>
      </c>
      <c r="P1544" s="357">
        <v>113</v>
      </c>
      <c r="Q1544" s="357">
        <v>68711.200000000012</v>
      </c>
      <c r="R1544" s="357">
        <v>40385.130000000005</v>
      </c>
      <c r="S1544" s="357">
        <f t="shared" si="48"/>
        <v>28326.070000000007</v>
      </c>
      <c r="T1544" s="359">
        <f t="shared" si="49"/>
        <v>0.41224822154175744</v>
      </c>
      <c r="U1544" s="357"/>
    </row>
    <row r="1545" spans="1:21" x14ac:dyDescent="0.25">
      <c r="A1545" s="357" t="s">
        <v>483</v>
      </c>
      <c r="B1545" s="357" t="s">
        <v>921</v>
      </c>
      <c r="C1545" s="357" t="s">
        <v>1247</v>
      </c>
      <c r="D1545" s="357" t="s">
        <v>1754</v>
      </c>
      <c r="E1545" s="357" t="s">
        <v>1251</v>
      </c>
      <c r="F1545" s="357">
        <v>4421222</v>
      </c>
      <c r="G1545" s="357" t="s">
        <v>1252</v>
      </c>
      <c r="H1545" s="357">
        <v>442122202</v>
      </c>
      <c r="I1545" s="357" t="s">
        <v>5186</v>
      </c>
      <c r="J1545" s="357">
        <v>23415647</v>
      </c>
      <c r="K1545" s="357">
        <v>100</v>
      </c>
      <c r="L1545" s="357" t="s">
        <v>1077</v>
      </c>
      <c r="M1545" s="357" t="s">
        <v>1078</v>
      </c>
      <c r="N1545" s="357" t="s">
        <v>5025</v>
      </c>
      <c r="O1545" s="358">
        <v>1</v>
      </c>
      <c r="P1545" s="357">
        <v>45</v>
      </c>
      <c r="Q1545" s="357">
        <v>31319.599999999999</v>
      </c>
      <c r="R1545" s="357">
        <v>16455.91</v>
      </c>
      <c r="S1545" s="357">
        <f t="shared" si="48"/>
        <v>14863.689999999999</v>
      </c>
      <c r="T1545" s="359">
        <f t="shared" si="49"/>
        <v>0.47458109298969331</v>
      </c>
      <c r="U1545" s="357"/>
    </row>
    <row r="1546" spans="1:21" x14ac:dyDescent="0.25">
      <c r="A1546" s="357" t="s">
        <v>483</v>
      </c>
      <c r="B1546" s="357" t="s">
        <v>1829</v>
      </c>
      <c r="C1546" s="357" t="s">
        <v>1264</v>
      </c>
      <c r="D1546" s="357" t="s">
        <v>1769</v>
      </c>
      <c r="E1546" s="357" t="s">
        <v>902</v>
      </c>
      <c r="F1546" s="357">
        <v>4523232</v>
      </c>
      <c r="G1546" s="357" t="s">
        <v>1389</v>
      </c>
      <c r="H1546" s="357">
        <v>452323203</v>
      </c>
      <c r="I1546" s="357" t="s">
        <v>3298</v>
      </c>
      <c r="J1546" s="357">
        <v>23737710</v>
      </c>
      <c r="K1546" s="357">
        <v>100</v>
      </c>
      <c r="L1546" s="357" t="s">
        <v>1077</v>
      </c>
      <c r="M1546" s="357" t="s">
        <v>1078</v>
      </c>
      <c r="N1546" s="357" t="s">
        <v>5025</v>
      </c>
      <c r="O1546" s="358">
        <v>1</v>
      </c>
      <c r="P1546" s="357">
        <v>18</v>
      </c>
      <c r="Q1546" s="357">
        <v>1275.1999999999998</v>
      </c>
      <c r="R1546" s="357">
        <v>1194.2</v>
      </c>
      <c r="S1546" s="357">
        <f t="shared" si="48"/>
        <v>80.999999999999773</v>
      </c>
      <c r="T1546" s="359">
        <f t="shared" si="49"/>
        <v>6.3519447929736336E-2</v>
      </c>
      <c r="U1546" s="357"/>
    </row>
    <row r="1547" spans="1:21" x14ac:dyDescent="0.25">
      <c r="A1547" s="357" t="s">
        <v>483</v>
      </c>
      <c r="B1547" s="357" t="s">
        <v>1829</v>
      </c>
      <c r="C1547" s="357" t="s">
        <v>1264</v>
      </c>
      <c r="D1547" s="357" t="s">
        <v>1769</v>
      </c>
      <c r="E1547" s="357" t="s">
        <v>902</v>
      </c>
      <c r="F1547" s="357">
        <v>4523232</v>
      </c>
      <c r="G1547" s="357" t="s">
        <v>1389</v>
      </c>
      <c r="H1547" s="357">
        <v>452323203</v>
      </c>
      <c r="I1547" s="357" t="s">
        <v>3299</v>
      </c>
      <c r="J1547" s="357">
        <v>23737764</v>
      </c>
      <c r="K1547" s="357">
        <v>100</v>
      </c>
      <c r="L1547" s="357" t="s">
        <v>1077</v>
      </c>
      <c r="M1547" s="357" t="s">
        <v>1078</v>
      </c>
      <c r="N1547" s="357" t="s">
        <v>5025</v>
      </c>
      <c r="O1547" s="358">
        <v>1</v>
      </c>
      <c r="P1547" s="357">
        <v>131</v>
      </c>
      <c r="Q1547" s="357">
        <v>44413.2</v>
      </c>
      <c r="R1547" s="357">
        <v>36036.380000000005</v>
      </c>
      <c r="S1547" s="357">
        <f t="shared" si="48"/>
        <v>8376.8199999999924</v>
      </c>
      <c r="T1547" s="359">
        <f t="shared" si="49"/>
        <v>0.18861104356362507</v>
      </c>
      <c r="U1547" s="357"/>
    </row>
    <row r="1548" spans="1:21" x14ac:dyDescent="0.25">
      <c r="A1548" s="357" t="s">
        <v>483</v>
      </c>
      <c r="B1548" s="357" t="s">
        <v>1829</v>
      </c>
      <c r="C1548" s="357" t="s">
        <v>1264</v>
      </c>
      <c r="D1548" s="357" t="s">
        <v>1769</v>
      </c>
      <c r="E1548" s="357" t="s">
        <v>902</v>
      </c>
      <c r="F1548" s="357">
        <v>4523232</v>
      </c>
      <c r="G1548" s="357" t="s">
        <v>902</v>
      </c>
      <c r="H1548" s="357">
        <v>452323204</v>
      </c>
      <c r="I1548" s="357" t="s">
        <v>3300</v>
      </c>
      <c r="J1548" s="357">
        <v>26285748</v>
      </c>
      <c r="K1548" s="357">
        <v>100</v>
      </c>
      <c r="L1548" s="357" t="s">
        <v>1077</v>
      </c>
      <c r="M1548" s="357" t="s">
        <v>1078</v>
      </c>
      <c r="N1548" s="357" t="s">
        <v>5025</v>
      </c>
      <c r="O1548" s="358">
        <v>1</v>
      </c>
      <c r="P1548" s="357">
        <v>109</v>
      </c>
      <c r="Q1548" s="357">
        <v>9261.6</v>
      </c>
      <c r="R1548" s="357">
        <v>6017.0599999999995</v>
      </c>
      <c r="S1548" s="357">
        <f t="shared" si="48"/>
        <v>3244.5400000000009</v>
      </c>
      <c r="T1548" s="359">
        <f t="shared" si="49"/>
        <v>0.35032175865941101</v>
      </c>
      <c r="U1548" s="357"/>
    </row>
    <row r="1549" spans="1:21" x14ac:dyDescent="0.25">
      <c r="A1549" s="357" t="s">
        <v>483</v>
      </c>
      <c r="B1549" s="357" t="s">
        <v>1829</v>
      </c>
      <c r="C1549" s="357" t="s">
        <v>1264</v>
      </c>
      <c r="D1549" s="357" t="s">
        <v>1769</v>
      </c>
      <c r="E1549" s="357" t="s">
        <v>902</v>
      </c>
      <c r="F1549" s="357">
        <v>4523232</v>
      </c>
      <c r="G1549" s="357" t="s">
        <v>1390</v>
      </c>
      <c r="H1549" s="357">
        <v>452323201</v>
      </c>
      <c r="I1549" s="357" t="s">
        <v>3301</v>
      </c>
      <c r="J1549" s="357">
        <v>26285754</v>
      </c>
      <c r="K1549" s="357">
        <v>100</v>
      </c>
      <c r="L1549" s="357" t="s">
        <v>1077</v>
      </c>
      <c r="M1549" s="357" t="s">
        <v>1078</v>
      </c>
      <c r="N1549" s="357" t="s">
        <v>5025</v>
      </c>
      <c r="O1549" s="358">
        <v>1</v>
      </c>
      <c r="P1549" s="357">
        <v>56</v>
      </c>
      <c r="Q1549" s="357">
        <v>8976</v>
      </c>
      <c r="R1549" s="357">
        <v>5089.91</v>
      </c>
      <c r="S1549" s="357">
        <f t="shared" si="48"/>
        <v>3886.09</v>
      </c>
      <c r="T1549" s="359">
        <f t="shared" si="49"/>
        <v>0.43294229055258471</v>
      </c>
      <c r="U1549" s="357"/>
    </row>
    <row r="1550" spans="1:21" x14ac:dyDescent="0.25">
      <c r="A1550" s="357" t="s">
        <v>483</v>
      </c>
      <c r="B1550" s="357" t="s">
        <v>921</v>
      </c>
      <c r="C1550" s="357" t="s">
        <v>1247</v>
      </c>
      <c r="D1550" s="357" t="s">
        <v>1754</v>
      </c>
      <c r="E1550" s="357" t="s">
        <v>1251</v>
      </c>
      <c r="F1550" s="357">
        <v>4421222</v>
      </c>
      <c r="G1550" s="357" t="s">
        <v>1252</v>
      </c>
      <c r="H1550" s="357">
        <v>442122202</v>
      </c>
      <c r="I1550" s="357" t="s">
        <v>5187</v>
      </c>
      <c r="J1550" s="357">
        <v>23415759</v>
      </c>
      <c r="K1550" s="357">
        <v>100</v>
      </c>
      <c r="L1550" s="357" t="s">
        <v>1077</v>
      </c>
      <c r="M1550" s="357" t="s">
        <v>1078</v>
      </c>
      <c r="N1550" s="357" t="s">
        <v>5025</v>
      </c>
      <c r="O1550" s="358">
        <v>1</v>
      </c>
      <c r="P1550" s="357">
        <v>52</v>
      </c>
      <c r="Q1550" s="357">
        <v>24898.800000000003</v>
      </c>
      <c r="R1550" s="357">
        <v>12775.619999999999</v>
      </c>
      <c r="S1550" s="357">
        <f t="shared" si="48"/>
        <v>12123.180000000004</v>
      </c>
      <c r="T1550" s="359">
        <f t="shared" si="49"/>
        <v>0.48689816376692863</v>
      </c>
      <c r="U1550" s="357"/>
    </row>
    <row r="1551" spans="1:21" x14ac:dyDescent="0.25">
      <c r="A1551" s="357" t="s">
        <v>483</v>
      </c>
      <c r="B1551" s="357" t="s">
        <v>1829</v>
      </c>
      <c r="C1551" s="357" t="s">
        <v>1264</v>
      </c>
      <c r="D1551" s="357" t="s">
        <v>1768</v>
      </c>
      <c r="E1551" s="357" t="s">
        <v>1613</v>
      </c>
      <c r="F1551" s="357">
        <v>4523115</v>
      </c>
      <c r="G1551" s="357" t="s">
        <v>1394</v>
      </c>
      <c r="H1551" s="357">
        <v>452311502</v>
      </c>
      <c r="I1551" s="357" t="s">
        <v>3302</v>
      </c>
      <c r="J1551" s="357">
        <v>15596774</v>
      </c>
      <c r="K1551" s="357">
        <v>63</v>
      </c>
      <c r="L1551" s="357" t="s">
        <v>1077</v>
      </c>
      <c r="M1551" s="357" t="s">
        <v>1078</v>
      </c>
      <c r="N1551" s="357" t="s">
        <v>5025</v>
      </c>
      <c r="O1551" s="358">
        <v>1</v>
      </c>
      <c r="P1551" s="357">
        <v>75</v>
      </c>
      <c r="Q1551" s="357">
        <v>22877.599999999999</v>
      </c>
      <c r="R1551" s="357">
        <v>14428.439999999999</v>
      </c>
      <c r="S1551" s="357">
        <f t="shared" si="48"/>
        <v>8449.16</v>
      </c>
      <c r="T1551" s="359">
        <f t="shared" si="49"/>
        <v>0.36932020841346996</v>
      </c>
      <c r="U1551" s="357"/>
    </row>
    <row r="1552" spans="1:21" x14ac:dyDescent="0.25">
      <c r="A1552" s="357" t="s">
        <v>483</v>
      </c>
      <c r="B1552" s="357" t="s">
        <v>1829</v>
      </c>
      <c r="C1552" s="357" t="s">
        <v>1264</v>
      </c>
      <c r="D1552" s="357" t="s">
        <v>1770</v>
      </c>
      <c r="E1552" s="357" t="s">
        <v>1616</v>
      </c>
      <c r="F1552" s="357">
        <v>4523311</v>
      </c>
      <c r="G1552" s="357" t="s">
        <v>1903</v>
      </c>
      <c r="H1552" s="357">
        <v>452331102</v>
      </c>
      <c r="I1552" s="357" t="s">
        <v>3303</v>
      </c>
      <c r="J1552" s="357">
        <v>15596976</v>
      </c>
      <c r="K1552" s="357">
        <v>63</v>
      </c>
      <c r="L1552" s="357" t="s">
        <v>1077</v>
      </c>
      <c r="M1552" s="357" t="s">
        <v>1078</v>
      </c>
      <c r="N1552" s="357" t="s">
        <v>5025</v>
      </c>
      <c r="O1552" s="358">
        <v>1</v>
      </c>
      <c r="P1552" s="357">
        <v>103</v>
      </c>
      <c r="Q1552" s="357">
        <v>23274.400000000001</v>
      </c>
      <c r="R1552" s="357">
        <v>13376.12</v>
      </c>
      <c r="S1552" s="357">
        <f t="shared" si="48"/>
        <v>9898.2800000000007</v>
      </c>
      <c r="T1552" s="359">
        <f t="shared" si="49"/>
        <v>0.42528615130787473</v>
      </c>
      <c r="U1552" s="357"/>
    </row>
    <row r="1553" spans="1:21" x14ac:dyDescent="0.25">
      <c r="A1553" s="357" t="s">
        <v>483</v>
      </c>
      <c r="B1553" s="357" t="s">
        <v>1829</v>
      </c>
      <c r="C1553" s="357" t="s">
        <v>1264</v>
      </c>
      <c r="D1553" s="357" t="s">
        <v>1770</v>
      </c>
      <c r="E1553" s="357" t="s">
        <v>1620</v>
      </c>
      <c r="F1553" s="357">
        <v>4523335</v>
      </c>
      <c r="G1553" s="357" t="s">
        <v>1396</v>
      </c>
      <c r="H1553" s="357">
        <v>452333502</v>
      </c>
      <c r="I1553" s="357" t="s">
        <v>3304</v>
      </c>
      <c r="J1553" s="357">
        <v>17636741</v>
      </c>
      <c r="K1553" s="357">
        <v>100</v>
      </c>
      <c r="L1553" s="357" t="s">
        <v>1077</v>
      </c>
      <c r="M1553" s="357" t="s">
        <v>1078</v>
      </c>
      <c r="N1553" s="357" t="s">
        <v>5025</v>
      </c>
      <c r="O1553" s="358">
        <v>1</v>
      </c>
      <c r="P1553" s="357">
        <v>57</v>
      </c>
      <c r="Q1553" s="357">
        <v>29222.799999999996</v>
      </c>
      <c r="R1553" s="357">
        <v>18725.71</v>
      </c>
      <c r="S1553" s="357">
        <f t="shared" si="48"/>
        <v>10497.089999999997</v>
      </c>
      <c r="T1553" s="359">
        <f t="shared" si="49"/>
        <v>0.35920890537525485</v>
      </c>
      <c r="U1553" s="357"/>
    </row>
    <row r="1554" spans="1:21" x14ac:dyDescent="0.25">
      <c r="A1554" s="357" t="s">
        <v>483</v>
      </c>
      <c r="B1554" s="357" t="s">
        <v>1829</v>
      </c>
      <c r="C1554" s="357" t="s">
        <v>1264</v>
      </c>
      <c r="D1554" s="357" t="s">
        <v>1770</v>
      </c>
      <c r="E1554" s="357" t="s">
        <v>1620</v>
      </c>
      <c r="F1554" s="357">
        <v>4523335</v>
      </c>
      <c r="G1554" s="357" t="s">
        <v>1397</v>
      </c>
      <c r="H1554" s="357">
        <v>452333503</v>
      </c>
      <c r="I1554" s="357" t="s">
        <v>3305</v>
      </c>
      <c r="J1554" s="357">
        <v>17636807</v>
      </c>
      <c r="K1554" s="357">
        <v>100</v>
      </c>
      <c r="L1554" s="357" t="s">
        <v>1077</v>
      </c>
      <c r="M1554" s="357" t="s">
        <v>1078</v>
      </c>
      <c r="N1554" s="357" t="s">
        <v>5025</v>
      </c>
      <c r="O1554" s="358">
        <v>1</v>
      </c>
      <c r="P1554" s="357">
        <v>98</v>
      </c>
      <c r="Q1554" s="357">
        <v>21343.599999999999</v>
      </c>
      <c r="R1554" s="357">
        <v>16786.39</v>
      </c>
      <c r="S1554" s="357">
        <f t="shared" si="48"/>
        <v>4557.2099999999991</v>
      </c>
      <c r="T1554" s="359">
        <f t="shared" si="49"/>
        <v>0.21351646395172322</v>
      </c>
      <c r="U1554" s="357"/>
    </row>
    <row r="1555" spans="1:21" x14ac:dyDescent="0.25">
      <c r="A1555" s="357" t="s">
        <v>483</v>
      </c>
      <c r="B1555" s="357" t="s">
        <v>1829</v>
      </c>
      <c r="C1555" s="357" t="s">
        <v>1264</v>
      </c>
      <c r="D1555" s="357" t="s">
        <v>1770</v>
      </c>
      <c r="E1555" s="357" t="s">
        <v>1620</v>
      </c>
      <c r="F1555" s="357">
        <v>4523335</v>
      </c>
      <c r="G1555" s="357" t="s">
        <v>1621</v>
      </c>
      <c r="H1555" s="357">
        <v>452333501</v>
      </c>
      <c r="I1555" s="357" t="s">
        <v>3306</v>
      </c>
      <c r="J1555" s="357">
        <v>18132581</v>
      </c>
      <c r="K1555" s="357">
        <v>100</v>
      </c>
      <c r="L1555" s="357" t="s">
        <v>1077</v>
      </c>
      <c r="M1555" s="357" t="s">
        <v>1078</v>
      </c>
      <c r="N1555" s="357" t="s">
        <v>5025</v>
      </c>
      <c r="O1555" s="358">
        <v>1</v>
      </c>
      <c r="P1555" s="357">
        <v>101</v>
      </c>
      <c r="Q1555" s="357">
        <v>41106.400000000001</v>
      </c>
      <c r="R1555" s="357">
        <v>27779.69</v>
      </c>
      <c r="S1555" s="357">
        <f t="shared" si="48"/>
        <v>13326.710000000003</v>
      </c>
      <c r="T1555" s="359">
        <f t="shared" si="49"/>
        <v>0.3242003678259347</v>
      </c>
      <c r="U1555" s="357"/>
    </row>
    <row r="1556" spans="1:21" x14ac:dyDescent="0.25">
      <c r="A1556" s="357" t="s">
        <v>483</v>
      </c>
      <c r="B1556" s="357" t="s">
        <v>1829</v>
      </c>
      <c r="C1556" s="357" t="s">
        <v>1264</v>
      </c>
      <c r="D1556" s="357" t="s">
        <v>1770</v>
      </c>
      <c r="E1556" s="357" t="s">
        <v>1616</v>
      </c>
      <c r="F1556" s="357">
        <v>4523311</v>
      </c>
      <c r="G1556" s="357" t="s">
        <v>1904</v>
      </c>
      <c r="H1556" s="357">
        <v>452331106</v>
      </c>
      <c r="I1556" s="357" t="s">
        <v>3307</v>
      </c>
      <c r="J1556" s="357">
        <v>23738206</v>
      </c>
      <c r="K1556" s="357">
        <v>63</v>
      </c>
      <c r="L1556" s="357" t="s">
        <v>1077</v>
      </c>
      <c r="M1556" s="357" t="s">
        <v>1078</v>
      </c>
      <c r="N1556" s="357" t="s">
        <v>5025</v>
      </c>
      <c r="O1556" s="358">
        <v>1</v>
      </c>
      <c r="P1556" s="357">
        <v>28</v>
      </c>
      <c r="Q1556" s="357">
        <v>10894.4</v>
      </c>
      <c r="R1556" s="357">
        <v>6153.2</v>
      </c>
      <c r="S1556" s="357">
        <f t="shared" si="48"/>
        <v>4741.2</v>
      </c>
      <c r="T1556" s="359">
        <f t="shared" si="49"/>
        <v>0.43519606403289762</v>
      </c>
      <c r="U1556" s="357"/>
    </row>
    <row r="1557" spans="1:21" x14ac:dyDescent="0.25">
      <c r="A1557" s="357" t="s">
        <v>483</v>
      </c>
      <c r="B1557" s="357" t="s">
        <v>1829</v>
      </c>
      <c r="C1557" s="357" t="s">
        <v>1264</v>
      </c>
      <c r="D1557" s="357" t="s">
        <v>1768</v>
      </c>
      <c r="E1557" s="357" t="s">
        <v>904</v>
      </c>
      <c r="F1557" s="357">
        <v>4523122</v>
      </c>
      <c r="G1557" s="357" t="s">
        <v>1125</v>
      </c>
      <c r="H1557" s="357">
        <v>452312201</v>
      </c>
      <c r="I1557" s="357" t="s">
        <v>3308</v>
      </c>
      <c r="J1557" s="357">
        <v>17020041</v>
      </c>
      <c r="K1557" s="357">
        <v>63</v>
      </c>
      <c r="L1557" s="357" t="s">
        <v>1077</v>
      </c>
      <c r="M1557" s="357" t="s">
        <v>1078</v>
      </c>
      <c r="N1557" s="357" t="s">
        <v>5025</v>
      </c>
      <c r="O1557" s="358">
        <v>1</v>
      </c>
      <c r="P1557" s="357">
        <v>102</v>
      </c>
      <c r="Q1557" s="357">
        <v>18749.599999999999</v>
      </c>
      <c r="R1557" s="357">
        <v>17209.36</v>
      </c>
      <c r="S1557" s="357">
        <f t="shared" si="48"/>
        <v>1540.239999999998</v>
      </c>
      <c r="T1557" s="359">
        <f t="shared" si="49"/>
        <v>8.2147885821564084E-2</v>
      </c>
      <c r="U1557" s="357"/>
    </row>
    <row r="1558" spans="1:21" x14ac:dyDescent="0.25">
      <c r="A1558" s="357" t="s">
        <v>483</v>
      </c>
      <c r="B1558" s="357" t="s">
        <v>1829</v>
      </c>
      <c r="C1558" s="357" t="s">
        <v>1264</v>
      </c>
      <c r="D1558" s="357" t="s">
        <v>1770</v>
      </c>
      <c r="E1558" s="357" t="s">
        <v>1620</v>
      </c>
      <c r="F1558" s="357">
        <v>4523335</v>
      </c>
      <c r="G1558" s="357" t="s">
        <v>1397</v>
      </c>
      <c r="H1558" s="357">
        <v>452333503</v>
      </c>
      <c r="I1558" s="357" t="s">
        <v>3309</v>
      </c>
      <c r="J1558" s="357">
        <v>17637085</v>
      </c>
      <c r="K1558" s="357">
        <v>63</v>
      </c>
      <c r="L1558" s="357" t="s">
        <v>1077</v>
      </c>
      <c r="M1558" s="357" t="s">
        <v>1078</v>
      </c>
      <c r="N1558" s="357" t="s">
        <v>5025</v>
      </c>
      <c r="O1558" s="358">
        <v>1</v>
      </c>
      <c r="P1558" s="357">
        <v>24</v>
      </c>
      <c r="Q1558" s="357">
        <v>8375.6</v>
      </c>
      <c r="R1558" s="357">
        <v>4689.6100000000006</v>
      </c>
      <c r="S1558" s="357">
        <f t="shared" si="48"/>
        <v>3685.99</v>
      </c>
      <c r="T1558" s="359">
        <f t="shared" si="49"/>
        <v>0.44008668035722809</v>
      </c>
      <c r="U1558" s="357"/>
    </row>
    <row r="1559" spans="1:21" x14ac:dyDescent="0.25">
      <c r="A1559" s="357" t="s">
        <v>483</v>
      </c>
      <c r="B1559" s="357" t="s">
        <v>1829</v>
      </c>
      <c r="C1559" s="357" t="s">
        <v>1264</v>
      </c>
      <c r="D1559" s="357" t="s">
        <v>1771</v>
      </c>
      <c r="E1559" s="357" t="s">
        <v>5039</v>
      </c>
      <c r="F1559" s="357">
        <v>4523431</v>
      </c>
      <c r="G1559" s="357" t="s">
        <v>1265</v>
      </c>
      <c r="H1559" s="357">
        <v>452343102</v>
      </c>
      <c r="I1559" s="357" t="s">
        <v>3310</v>
      </c>
      <c r="J1559" s="357">
        <v>19991473</v>
      </c>
      <c r="K1559" s="357">
        <v>100</v>
      </c>
      <c r="L1559" s="357" t="s">
        <v>1077</v>
      </c>
      <c r="M1559" s="357" t="s">
        <v>1078</v>
      </c>
      <c r="N1559" s="357" t="s">
        <v>5025</v>
      </c>
      <c r="O1559" s="358">
        <v>1</v>
      </c>
      <c r="P1559" s="357">
        <v>73</v>
      </c>
      <c r="Q1559" s="357">
        <v>44233.2</v>
      </c>
      <c r="R1559" s="357">
        <v>34190.869999999995</v>
      </c>
      <c r="S1559" s="357">
        <f t="shared" si="48"/>
        <v>10042.330000000002</v>
      </c>
      <c r="T1559" s="359">
        <f t="shared" si="49"/>
        <v>0.22703150574681466</v>
      </c>
      <c r="U1559" s="357"/>
    </row>
    <row r="1560" spans="1:21" x14ac:dyDescent="0.25">
      <c r="A1560" s="357" t="s">
        <v>483</v>
      </c>
      <c r="B1560" s="357" t="s">
        <v>1829</v>
      </c>
      <c r="C1560" s="357" t="s">
        <v>1264</v>
      </c>
      <c r="D1560" s="357" t="s">
        <v>1771</v>
      </c>
      <c r="E1560" s="357" t="s">
        <v>5039</v>
      </c>
      <c r="F1560" s="357">
        <v>4523431</v>
      </c>
      <c r="G1560" s="357" t="s">
        <v>1265</v>
      </c>
      <c r="H1560" s="357">
        <v>452343102</v>
      </c>
      <c r="I1560" s="357" t="s">
        <v>3311</v>
      </c>
      <c r="J1560" s="357">
        <v>19991479</v>
      </c>
      <c r="K1560" s="357">
        <v>100</v>
      </c>
      <c r="L1560" s="357" t="s">
        <v>1077</v>
      </c>
      <c r="M1560" s="357" t="s">
        <v>1078</v>
      </c>
      <c r="N1560" s="357" t="s">
        <v>5025</v>
      </c>
      <c r="O1560" s="358">
        <v>1</v>
      </c>
      <c r="P1560" s="357">
        <v>142</v>
      </c>
      <c r="Q1560" s="357">
        <v>100818.4</v>
      </c>
      <c r="R1560" s="357">
        <v>70870.790000000008</v>
      </c>
      <c r="S1560" s="357">
        <f t="shared" si="48"/>
        <v>29947.609999999986</v>
      </c>
      <c r="T1560" s="359">
        <f t="shared" si="49"/>
        <v>0.29704508304039728</v>
      </c>
      <c r="U1560" s="357"/>
    </row>
    <row r="1561" spans="1:21" x14ac:dyDescent="0.25">
      <c r="A1561" s="357" t="s">
        <v>483</v>
      </c>
      <c r="B1561" s="357" t="s">
        <v>1829</v>
      </c>
      <c r="C1561" s="357" t="s">
        <v>1264</v>
      </c>
      <c r="D1561" s="357" t="s">
        <v>1771</v>
      </c>
      <c r="E1561" s="357" t="s">
        <v>1622</v>
      </c>
      <c r="F1561" s="357">
        <v>4523424</v>
      </c>
      <c r="G1561" s="357" t="s">
        <v>1267</v>
      </c>
      <c r="H1561" s="357">
        <v>452342403</v>
      </c>
      <c r="I1561" s="357" t="s">
        <v>3312</v>
      </c>
      <c r="J1561" s="357">
        <v>23739470</v>
      </c>
      <c r="K1561" s="357">
        <v>250</v>
      </c>
      <c r="L1561" s="357" t="s">
        <v>1077</v>
      </c>
      <c r="M1561" s="357" t="s">
        <v>1078</v>
      </c>
      <c r="N1561" s="357" t="s">
        <v>5025</v>
      </c>
      <c r="O1561" s="358">
        <v>1</v>
      </c>
      <c r="P1561" s="357">
        <v>152</v>
      </c>
      <c r="Q1561" s="357">
        <v>88170.4</v>
      </c>
      <c r="R1561" s="357">
        <v>75432.860000000015</v>
      </c>
      <c r="S1561" s="357">
        <f t="shared" ref="S1561:S1624" si="50">Q1561-R1561</f>
        <v>12737.539999999979</v>
      </c>
      <c r="T1561" s="359">
        <f t="shared" ref="T1561:T1624" si="51">S1561/Q1561</f>
        <v>0.14446503588505871</v>
      </c>
      <c r="U1561" s="357"/>
    </row>
    <row r="1562" spans="1:21" x14ac:dyDescent="0.25">
      <c r="A1562" s="357" t="s">
        <v>483</v>
      </c>
      <c r="B1562" s="357" t="s">
        <v>1829</v>
      </c>
      <c r="C1562" s="357" t="s">
        <v>1264</v>
      </c>
      <c r="D1562" s="357" t="s">
        <v>1771</v>
      </c>
      <c r="E1562" s="357" t="s">
        <v>1622</v>
      </c>
      <c r="F1562" s="357">
        <v>4523424</v>
      </c>
      <c r="G1562" s="357" t="s">
        <v>1267</v>
      </c>
      <c r="H1562" s="357">
        <v>452342403</v>
      </c>
      <c r="I1562" s="357" t="s">
        <v>3313</v>
      </c>
      <c r="J1562" s="357">
        <v>23739508</v>
      </c>
      <c r="K1562" s="357">
        <v>100</v>
      </c>
      <c r="L1562" s="357" t="s">
        <v>1077</v>
      </c>
      <c r="M1562" s="357" t="s">
        <v>1078</v>
      </c>
      <c r="N1562" s="357" t="s">
        <v>5025</v>
      </c>
      <c r="O1562" s="358">
        <v>1</v>
      </c>
      <c r="P1562" s="357">
        <v>81</v>
      </c>
      <c r="Q1562" s="357">
        <v>52450</v>
      </c>
      <c r="R1562" s="357">
        <v>32824.959999999999</v>
      </c>
      <c r="S1562" s="357">
        <f t="shared" si="50"/>
        <v>19625.04</v>
      </c>
      <c r="T1562" s="359">
        <f t="shared" si="51"/>
        <v>0.37416663489037177</v>
      </c>
      <c r="U1562" s="357"/>
    </row>
    <row r="1563" spans="1:21" x14ac:dyDescent="0.25">
      <c r="A1563" s="357" t="s">
        <v>483</v>
      </c>
      <c r="B1563" s="357" t="s">
        <v>921</v>
      </c>
      <c r="C1563" s="357" t="s">
        <v>1247</v>
      </c>
      <c r="D1563" s="357" t="s">
        <v>1754</v>
      </c>
      <c r="E1563" s="357" t="s">
        <v>1251</v>
      </c>
      <c r="F1563" s="357">
        <v>4421222</v>
      </c>
      <c r="G1563" s="357" t="s">
        <v>1251</v>
      </c>
      <c r="H1563" s="357">
        <v>442122201</v>
      </c>
      <c r="I1563" s="357" t="s">
        <v>5188</v>
      </c>
      <c r="J1563" s="357">
        <v>26065859</v>
      </c>
      <c r="K1563" s="357">
        <v>100</v>
      </c>
      <c r="L1563" s="357" t="s">
        <v>1077</v>
      </c>
      <c r="M1563" s="357" t="s">
        <v>1078</v>
      </c>
      <c r="N1563" s="357" t="s">
        <v>5025</v>
      </c>
      <c r="O1563" s="358">
        <v>1</v>
      </c>
      <c r="P1563" s="357">
        <v>90</v>
      </c>
      <c r="Q1563" s="357">
        <v>74728</v>
      </c>
      <c r="R1563" s="357">
        <v>40088.590000000004</v>
      </c>
      <c r="S1563" s="357">
        <f t="shared" si="50"/>
        <v>34639.409999999996</v>
      </c>
      <c r="T1563" s="359">
        <f t="shared" si="51"/>
        <v>0.46353990472112189</v>
      </c>
      <c r="U1563" s="357"/>
    </row>
    <row r="1564" spans="1:21" x14ac:dyDescent="0.25">
      <c r="A1564" s="357" t="s">
        <v>483</v>
      </c>
      <c r="B1564" s="357" t="s">
        <v>1829</v>
      </c>
      <c r="C1564" s="357" t="s">
        <v>1264</v>
      </c>
      <c r="D1564" s="357" t="s">
        <v>1771</v>
      </c>
      <c r="E1564" s="357" t="s">
        <v>1625</v>
      </c>
      <c r="F1564" s="357">
        <v>4523432</v>
      </c>
      <c r="G1564" s="357" t="s">
        <v>1266</v>
      </c>
      <c r="H1564" s="357">
        <v>452343201</v>
      </c>
      <c r="I1564" s="357" t="s">
        <v>3314</v>
      </c>
      <c r="J1564" s="357">
        <v>21971051</v>
      </c>
      <c r="K1564" s="357">
        <v>100</v>
      </c>
      <c r="L1564" s="357" t="s">
        <v>1077</v>
      </c>
      <c r="M1564" s="357" t="s">
        <v>1078</v>
      </c>
      <c r="N1564" s="357" t="s">
        <v>5025</v>
      </c>
      <c r="O1564" s="358">
        <v>1</v>
      </c>
      <c r="P1564" s="357">
        <v>82</v>
      </c>
      <c r="Q1564" s="357">
        <v>32084.799999999999</v>
      </c>
      <c r="R1564" s="357">
        <v>22201.45</v>
      </c>
      <c r="S1564" s="357">
        <f t="shared" si="50"/>
        <v>9883.3499999999985</v>
      </c>
      <c r="T1564" s="359">
        <f t="shared" si="51"/>
        <v>0.30803838577768911</v>
      </c>
      <c r="U1564" s="357"/>
    </row>
    <row r="1565" spans="1:21" x14ac:dyDescent="0.25">
      <c r="A1565" s="357" t="s">
        <v>483</v>
      </c>
      <c r="B1565" s="357" t="s">
        <v>1829</v>
      </c>
      <c r="C1565" s="357" t="s">
        <v>1264</v>
      </c>
      <c r="D1565" s="357" t="s">
        <v>1771</v>
      </c>
      <c r="E1565" s="357" t="s">
        <v>1625</v>
      </c>
      <c r="F1565" s="357">
        <v>4523432</v>
      </c>
      <c r="G1565" s="357" t="s">
        <v>1266</v>
      </c>
      <c r="H1565" s="357">
        <v>452343201</v>
      </c>
      <c r="I1565" s="357" t="s">
        <v>3315</v>
      </c>
      <c r="J1565" s="357">
        <v>21971069</v>
      </c>
      <c r="K1565" s="357">
        <v>100</v>
      </c>
      <c r="L1565" s="357" t="s">
        <v>1077</v>
      </c>
      <c r="M1565" s="357" t="s">
        <v>1078</v>
      </c>
      <c r="N1565" s="357" t="s">
        <v>5025</v>
      </c>
      <c r="O1565" s="358">
        <v>1</v>
      </c>
      <c r="P1565" s="357">
        <v>65</v>
      </c>
      <c r="Q1565" s="357">
        <v>26445.200000000001</v>
      </c>
      <c r="R1565" s="357">
        <v>18524.47</v>
      </c>
      <c r="S1565" s="357">
        <f t="shared" si="50"/>
        <v>7920.73</v>
      </c>
      <c r="T1565" s="359">
        <f t="shared" si="51"/>
        <v>0.2995148457943218</v>
      </c>
      <c r="U1565" s="357"/>
    </row>
    <row r="1566" spans="1:21" x14ac:dyDescent="0.25">
      <c r="A1566" s="357" t="s">
        <v>483</v>
      </c>
      <c r="B1566" s="357" t="s">
        <v>1829</v>
      </c>
      <c r="C1566" s="357" t="s">
        <v>1263</v>
      </c>
      <c r="D1566" s="357" t="s">
        <v>1766</v>
      </c>
      <c r="E1566" s="357" t="s">
        <v>920</v>
      </c>
      <c r="F1566" s="357">
        <v>4522114</v>
      </c>
      <c r="G1566" s="357" t="s">
        <v>1399</v>
      </c>
      <c r="H1566" s="357">
        <v>452211405</v>
      </c>
      <c r="I1566" s="357" t="s">
        <v>3316</v>
      </c>
      <c r="J1566" s="357">
        <v>17853474</v>
      </c>
      <c r="K1566" s="357">
        <v>100</v>
      </c>
      <c r="L1566" s="357" t="s">
        <v>1077</v>
      </c>
      <c r="M1566" s="357" t="s">
        <v>1078</v>
      </c>
      <c r="N1566" s="357" t="s">
        <v>5025</v>
      </c>
      <c r="O1566" s="358">
        <v>1</v>
      </c>
      <c r="P1566" s="357">
        <v>43</v>
      </c>
      <c r="Q1566" s="357">
        <v>23980</v>
      </c>
      <c r="R1566" s="357">
        <v>16620.03</v>
      </c>
      <c r="S1566" s="357">
        <f t="shared" si="50"/>
        <v>7359.9700000000012</v>
      </c>
      <c r="T1566" s="359">
        <f t="shared" si="51"/>
        <v>0.30692118432026694</v>
      </c>
      <c r="U1566" s="357"/>
    </row>
    <row r="1567" spans="1:21" x14ac:dyDescent="0.25">
      <c r="A1567" s="357" t="s">
        <v>483</v>
      </c>
      <c r="B1567" s="357" t="s">
        <v>1829</v>
      </c>
      <c r="C1567" s="357" t="s">
        <v>1263</v>
      </c>
      <c r="D1567" s="357" t="s">
        <v>1766</v>
      </c>
      <c r="E1567" s="357" t="s">
        <v>920</v>
      </c>
      <c r="F1567" s="357">
        <v>4522114</v>
      </c>
      <c r="G1567" s="357" t="s">
        <v>1399</v>
      </c>
      <c r="H1567" s="357">
        <v>452211405</v>
      </c>
      <c r="I1567" s="357" t="s">
        <v>3317</v>
      </c>
      <c r="J1567" s="357">
        <v>17853530</v>
      </c>
      <c r="K1567" s="357">
        <v>100</v>
      </c>
      <c r="L1567" s="357" t="s">
        <v>1077</v>
      </c>
      <c r="M1567" s="357" t="s">
        <v>1078</v>
      </c>
      <c r="N1567" s="357" t="s">
        <v>5025</v>
      </c>
      <c r="O1567" s="358">
        <v>1</v>
      </c>
      <c r="P1567" s="357">
        <v>84</v>
      </c>
      <c r="Q1567" s="357">
        <v>55632.800000000003</v>
      </c>
      <c r="R1567" s="357">
        <v>46486.61</v>
      </c>
      <c r="S1567" s="357">
        <f t="shared" si="50"/>
        <v>9146.1900000000023</v>
      </c>
      <c r="T1567" s="359">
        <f t="shared" si="51"/>
        <v>0.16440283429919045</v>
      </c>
      <c r="U1567" s="357"/>
    </row>
    <row r="1568" spans="1:21" x14ac:dyDescent="0.25">
      <c r="A1568" s="357" t="s">
        <v>483</v>
      </c>
      <c r="B1568" s="357" t="s">
        <v>921</v>
      </c>
      <c r="C1568" s="357" t="s">
        <v>1247</v>
      </c>
      <c r="D1568" s="357" t="s">
        <v>1754</v>
      </c>
      <c r="E1568" s="357" t="s">
        <v>1521</v>
      </c>
      <c r="F1568" s="357">
        <v>4421234</v>
      </c>
      <c r="G1568" s="357" t="s">
        <v>1522</v>
      </c>
      <c r="H1568" s="357">
        <v>442123404</v>
      </c>
      <c r="I1568" s="357" t="s">
        <v>2725</v>
      </c>
      <c r="J1568" s="357">
        <v>19189315</v>
      </c>
      <c r="K1568" s="357">
        <v>100</v>
      </c>
      <c r="L1568" s="357" t="s">
        <v>1077</v>
      </c>
      <c r="M1568" s="357" t="s">
        <v>1078</v>
      </c>
      <c r="N1568" s="357" t="s">
        <v>5025</v>
      </c>
      <c r="O1568" s="358">
        <v>1</v>
      </c>
      <c r="P1568" s="357">
        <v>53</v>
      </c>
      <c r="Q1568" s="357">
        <v>32482.799999999999</v>
      </c>
      <c r="R1568" s="357">
        <v>17549.730000000003</v>
      </c>
      <c r="S1568" s="357">
        <f t="shared" si="50"/>
        <v>14933.069999999996</v>
      </c>
      <c r="T1568" s="359">
        <f t="shared" si="51"/>
        <v>0.45972237614983918</v>
      </c>
      <c r="U1568" s="357"/>
    </row>
    <row r="1569" spans="1:21" x14ac:dyDescent="0.25">
      <c r="A1569" s="357" t="s">
        <v>483</v>
      </c>
      <c r="B1569" s="357" t="s">
        <v>1829</v>
      </c>
      <c r="C1569" s="357" t="s">
        <v>1263</v>
      </c>
      <c r="D1569" s="357" t="s">
        <v>1766</v>
      </c>
      <c r="E1569" s="357" t="s">
        <v>920</v>
      </c>
      <c r="F1569" s="357">
        <v>4522114</v>
      </c>
      <c r="G1569" s="357" t="s">
        <v>1400</v>
      </c>
      <c r="H1569" s="357">
        <v>452211403</v>
      </c>
      <c r="I1569" s="357" t="s">
        <v>3318</v>
      </c>
      <c r="J1569" s="357">
        <v>17853534</v>
      </c>
      <c r="K1569" s="357">
        <v>100</v>
      </c>
      <c r="L1569" s="357" t="s">
        <v>1077</v>
      </c>
      <c r="M1569" s="357" t="s">
        <v>1078</v>
      </c>
      <c r="N1569" s="357" t="s">
        <v>5025</v>
      </c>
      <c r="O1569" s="358">
        <v>1</v>
      </c>
      <c r="P1569" s="357">
        <v>24</v>
      </c>
      <c r="Q1569" s="357">
        <v>21889.200000000001</v>
      </c>
      <c r="R1569" s="357">
        <v>16602.68</v>
      </c>
      <c r="S1569" s="357">
        <f t="shared" si="50"/>
        <v>5286.52</v>
      </c>
      <c r="T1569" s="359">
        <f t="shared" si="51"/>
        <v>0.24151270946402795</v>
      </c>
      <c r="U1569" s="357"/>
    </row>
    <row r="1570" spans="1:21" x14ac:dyDescent="0.25">
      <c r="A1570" s="357" t="s">
        <v>483</v>
      </c>
      <c r="B1570" s="357" t="s">
        <v>1829</v>
      </c>
      <c r="C1570" s="357" t="s">
        <v>1263</v>
      </c>
      <c r="D1570" s="357" t="s">
        <v>1766</v>
      </c>
      <c r="E1570" s="357" t="s">
        <v>920</v>
      </c>
      <c r="F1570" s="357">
        <v>4522114</v>
      </c>
      <c r="G1570" s="357" t="s">
        <v>1400</v>
      </c>
      <c r="H1570" s="357">
        <v>452211403</v>
      </c>
      <c r="I1570" s="357" t="s">
        <v>3319</v>
      </c>
      <c r="J1570" s="357">
        <v>17853546</v>
      </c>
      <c r="K1570" s="357">
        <v>100</v>
      </c>
      <c r="L1570" s="357" t="s">
        <v>1077</v>
      </c>
      <c r="M1570" s="357" t="s">
        <v>1078</v>
      </c>
      <c r="N1570" s="357" t="s">
        <v>5025</v>
      </c>
      <c r="O1570" s="358">
        <v>1</v>
      </c>
      <c r="P1570" s="357">
        <v>68</v>
      </c>
      <c r="Q1570" s="357">
        <v>49069.2</v>
      </c>
      <c r="R1570" s="357">
        <v>44180.770000000004</v>
      </c>
      <c r="S1570" s="357">
        <f t="shared" si="50"/>
        <v>4888.429999999993</v>
      </c>
      <c r="T1570" s="359">
        <f t="shared" si="51"/>
        <v>9.9623185215980556E-2</v>
      </c>
      <c r="U1570" s="357"/>
    </row>
    <row r="1571" spans="1:21" x14ac:dyDescent="0.25">
      <c r="A1571" s="357" t="s">
        <v>483</v>
      </c>
      <c r="B1571" s="357" t="s">
        <v>1829</v>
      </c>
      <c r="C1571" s="357" t="s">
        <v>1263</v>
      </c>
      <c r="D1571" s="357" t="s">
        <v>1766</v>
      </c>
      <c r="E1571" s="357" t="s">
        <v>920</v>
      </c>
      <c r="F1571" s="357">
        <v>4522114</v>
      </c>
      <c r="G1571" s="357" t="s">
        <v>1400</v>
      </c>
      <c r="H1571" s="357">
        <v>452211403</v>
      </c>
      <c r="I1571" s="357" t="s">
        <v>3320</v>
      </c>
      <c r="J1571" s="357">
        <v>17853570</v>
      </c>
      <c r="K1571" s="357">
        <v>100</v>
      </c>
      <c r="L1571" s="357" t="s">
        <v>1077</v>
      </c>
      <c r="M1571" s="357" t="s">
        <v>1078</v>
      </c>
      <c r="N1571" s="357" t="s">
        <v>5025</v>
      </c>
      <c r="O1571" s="358">
        <v>1</v>
      </c>
      <c r="P1571" s="357">
        <v>94</v>
      </c>
      <c r="Q1571" s="357">
        <v>58768.399999999994</v>
      </c>
      <c r="R1571" s="357">
        <v>54104.93</v>
      </c>
      <c r="S1571" s="357">
        <f t="shared" si="50"/>
        <v>4663.4699999999939</v>
      </c>
      <c r="T1571" s="359">
        <f t="shared" si="51"/>
        <v>7.9353359968962811E-2</v>
      </c>
      <c r="U1571" s="357"/>
    </row>
    <row r="1572" spans="1:21" x14ac:dyDescent="0.25">
      <c r="A1572" s="357" t="s">
        <v>483</v>
      </c>
      <c r="B1572" s="357" t="s">
        <v>1829</v>
      </c>
      <c r="C1572" s="357" t="s">
        <v>1263</v>
      </c>
      <c r="D1572" s="357" t="s">
        <v>1766</v>
      </c>
      <c r="E1572" s="357" t="s">
        <v>920</v>
      </c>
      <c r="F1572" s="357">
        <v>4522114</v>
      </c>
      <c r="G1572" s="357" t="s">
        <v>1400</v>
      </c>
      <c r="H1572" s="357">
        <v>452211403</v>
      </c>
      <c r="I1572" s="357" t="s">
        <v>3321</v>
      </c>
      <c r="J1572" s="357">
        <v>17853584</v>
      </c>
      <c r="K1572" s="357">
        <v>250</v>
      </c>
      <c r="L1572" s="357" t="s">
        <v>1077</v>
      </c>
      <c r="M1572" s="357" t="s">
        <v>1078</v>
      </c>
      <c r="N1572" s="357" t="s">
        <v>5025</v>
      </c>
      <c r="O1572" s="358">
        <v>1</v>
      </c>
      <c r="P1572" s="357">
        <v>38</v>
      </c>
      <c r="Q1572" s="357">
        <v>58928.800000000003</v>
      </c>
      <c r="R1572" s="357">
        <v>49490.520000000004</v>
      </c>
      <c r="S1572" s="357">
        <f t="shared" si="50"/>
        <v>9438.2799999999988</v>
      </c>
      <c r="T1572" s="359">
        <f t="shared" si="51"/>
        <v>0.16016413027246437</v>
      </c>
      <c r="U1572" s="357"/>
    </row>
    <row r="1573" spans="1:21" x14ac:dyDescent="0.25">
      <c r="A1573" s="357" t="s">
        <v>483</v>
      </c>
      <c r="B1573" s="357" t="s">
        <v>1829</v>
      </c>
      <c r="C1573" s="357" t="s">
        <v>1263</v>
      </c>
      <c r="D1573" s="357" t="s">
        <v>1766</v>
      </c>
      <c r="E1573" s="357" t="s">
        <v>920</v>
      </c>
      <c r="F1573" s="357">
        <v>4522114</v>
      </c>
      <c r="G1573" s="357" t="s">
        <v>1400</v>
      </c>
      <c r="H1573" s="357">
        <v>452211403</v>
      </c>
      <c r="I1573" s="357" t="s">
        <v>3322</v>
      </c>
      <c r="J1573" s="357">
        <v>17853592</v>
      </c>
      <c r="K1573" s="357">
        <v>100</v>
      </c>
      <c r="L1573" s="357" t="s">
        <v>1077</v>
      </c>
      <c r="M1573" s="357" t="s">
        <v>1078</v>
      </c>
      <c r="N1573" s="357" t="s">
        <v>5025</v>
      </c>
      <c r="O1573" s="358">
        <v>1</v>
      </c>
      <c r="P1573" s="357">
        <v>83</v>
      </c>
      <c r="Q1573" s="357">
        <v>79766.8</v>
      </c>
      <c r="R1573" s="357">
        <v>70256.94</v>
      </c>
      <c r="S1573" s="357">
        <f t="shared" si="50"/>
        <v>9509.86</v>
      </c>
      <c r="T1573" s="359">
        <f t="shared" si="51"/>
        <v>0.11922077856953019</v>
      </c>
      <c r="U1573" s="357"/>
    </row>
    <row r="1574" spans="1:21" x14ac:dyDescent="0.25">
      <c r="A1574" s="357" t="s">
        <v>483</v>
      </c>
      <c r="B1574" s="357" t="s">
        <v>1829</v>
      </c>
      <c r="C1574" s="357" t="s">
        <v>1263</v>
      </c>
      <c r="D1574" s="357" t="s">
        <v>1766</v>
      </c>
      <c r="E1574" s="357" t="s">
        <v>920</v>
      </c>
      <c r="F1574" s="357">
        <v>4522114</v>
      </c>
      <c r="G1574" s="357" t="s">
        <v>920</v>
      </c>
      <c r="H1574" s="357">
        <v>452211401</v>
      </c>
      <c r="I1574" s="357" t="s">
        <v>3323</v>
      </c>
      <c r="J1574" s="357">
        <v>17853606</v>
      </c>
      <c r="K1574" s="357">
        <v>100</v>
      </c>
      <c r="L1574" s="357" t="s">
        <v>1077</v>
      </c>
      <c r="M1574" s="357" t="s">
        <v>1078</v>
      </c>
      <c r="N1574" s="357" t="s">
        <v>5025</v>
      </c>
      <c r="O1574" s="358">
        <v>1</v>
      </c>
      <c r="P1574" s="357">
        <v>80</v>
      </c>
      <c r="Q1574" s="357">
        <v>84660</v>
      </c>
      <c r="R1574" s="357">
        <v>64278.319999999992</v>
      </c>
      <c r="S1574" s="357">
        <f t="shared" si="50"/>
        <v>20381.680000000008</v>
      </c>
      <c r="T1574" s="359">
        <f t="shared" si="51"/>
        <v>0.24074746042995521</v>
      </c>
      <c r="U1574" s="357"/>
    </row>
    <row r="1575" spans="1:21" x14ac:dyDescent="0.25">
      <c r="A1575" s="357" t="s">
        <v>483</v>
      </c>
      <c r="B1575" s="357" t="s">
        <v>1829</v>
      </c>
      <c r="C1575" s="357" t="s">
        <v>1263</v>
      </c>
      <c r="D1575" s="357" t="s">
        <v>1766</v>
      </c>
      <c r="E1575" s="357" t="s">
        <v>920</v>
      </c>
      <c r="F1575" s="357">
        <v>4522114</v>
      </c>
      <c r="G1575" s="357" t="s">
        <v>1400</v>
      </c>
      <c r="H1575" s="357">
        <v>452211403</v>
      </c>
      <c r="I1575" s="357" t="s">
        <v>3324</v>
      </c>
      <c r="J1575" s="357">
        <v>17853622</v>
      </c>
      <c r="K1575" s="357">
        <v>100</v>
      </c>
      <c r="L1575" s="357" t="s">
        <v>1077</v>
      </c>
      <c r="M1575" s="357" t="s">
        <v>1078</v>
      </c>
      <c r="N1575" s="357" t="s">
        <v>5025</v>
      </c>
      <c r="O1575" s="358">
        <v>1</v>
      </c>
      <c r="P1575" s="357">
        <v>79</v>
      </c>
      <c r="Q1575" s="357">
        <v>61098.399999999994</v>
      </c>
      <c r="R1575" s="357">
        <v>49227.4</v>
      </c>
      <c r="S1575" s="357">
        <f t="shared" si="50"/>
        <v>11870.999999999993</v>
      </c>
      <c r="T1575" s="359">
        <f t="shared" si="51"/>
        <v>0.19429314024589833</v>
      </c>
      <c r="U1575" s="357"/>
    </row>
    <row r="1576" spans="1:21" x14ac:dyDescent="0.25">
      <c r="A1576" s="357" t="s">
        <v>483</v>
      </c>
      <c r="B1576" s="357" t="s">
        <v>1829</v>
      </c>
      <c r="C1576" s="357" t="s">
        <v>1263</v>
      </c>
      <c r="D1576" s="357" t="s">
        <v>1766</v>
      </c>
      <c r="E1576" s="357" t="s">
        <v>920</v>
      </c>
      <c r="F1576" s="357">
        <v>4522114</v>
      </c>
      <c r="G1576" s="357" t="s">
        <v>1400</v>
      </c>
      <c r="H1576" s="357">
        <v>452211403</v>
      </c>
      <c r="I1576" s="357" t="s">
        <v>3325</v>
      </c>
      <c r="J1576" s="357">
        <v>17853624</v>
      </c>
      <c r="K1576" s="357">
        <v>100</v>
      </c>
      <c r="L1576" s="357" t="s">
        <v>1077</v>
      </c>
      <c r="M1576" s="357" t="s">
        <v>1078</v>
      </c>
      <c r="N1576" s="357" t="s">
        <v>5025</v>
      </c>
      <c r="O1576" s="358">
        <v>1</v>
      </c>
      <c r="P1576" s="357">
        <v>144</v>
      </c>
      <c r="Q1576" s="357">
        <v>107964</v>
      </c>
      <c r="R1576" s="357">
        <v>89177.09</v>
      </c>
      <c r="S1576" s="357">
        <f t="shared" si="50"/>
        <v>18786.910000000003</v>
      </c>
      <c r="T1576" s="359">
        <f t="shared" si="51"/>
        <v>0.17401087399503543</v>
      </c>
      <c r="U1576" s="357"/>
    </row>
    <row r="1577" spans="1:21" x14ac:dyDescent="0.25">
      <c r="A1577" s="357" t="s">
        <v>483</v>
      </c>
      <c r="B1577" s="357" t="s">
        <v>1829</v>
      </c>
      <c r="C1577" s="357" t="s">
        <v>1263</v>
      </c>
      <c r="D1577" s="357" t="s">
        <v>1766</v>
      </c>
      <c r="E1577" s="357" t="s">
        <v>920</v>
      </c>
      <c r="F1577" s="357">
        <v>4522114</v>
      </c>
      <c r="G1577" s="357" t="s">
        <v>1400</v>
      </c>
      <c r="H1577" s="357">
        <v>452211403</v>
      </c>
      <c r="I1577" s="357" t="s">
        <v>3326</v>
      </c>
      <c r="J1577" s="357">
        <v>17853632</v>
      </c>
      <c r="K1577" s="357">
        <v>100</v>
      </c>
      <c r="L1577" s="357" t="s">
        <v>1077</v>
      </c>
      <c r="M1577" s="357" t="s">
        <v>1078</v>
      </c>
      <c r="N1577" s="357" t="s">
        <v>5025</v>
      </c>
      <c r="O1577" s="358">
        <v>1</v>
      </c>
      <c r="P1577" s="357">
        <v>138</v>
      </c>
      <c r="Q1577" s="357">
        <v>90100</v>
      </c>
      <c r="R1577" s="357">
        <v>60993.84</v>
      </c>
      <c r="S1577" s="357">
        <f t="shared" si="50"/>
        <v>29106.160000000003</v>
      </c>
      <c r="T1577" s="359">
        <f t="shared" si="51"/>
        <v>0.32304284128745842</v>
      </c>
      <c r="U1577" s="357"/>
    </row>
    <row r="1578" spans="1:21" x14ac:dyDescent="0.25">
      <c r="A1578" s="357" t="s">
        <v>483</v>
      </c>
      <c r="B1578" s="357" t="s">
        <v>1829</v>
      </c>
      <c r="C1578" s="357" t="s">
        <v>1263</v>
      </c>
      <c r="D1578" s="357" t="s">
        <v>1766</v>
      </c>
      <c r="E1578" s="357" t="s">
        <v>920</v>
      </c>
      <c r="F1578" s="357">
        <v>4522114</v>
      </c>
      <c r="G1578" s="357" t="s">
        <v>1399</v>
      </c>
      <c r="H1578" s="357">
        <v>452211405</v>
      </c>
      <c r="I1578" s="357" t="s">
        <v>3327</v>
      </c>
      <c r="J1578" s="357">
        <v>17853670</v>
      </c>
      <c r="K1578" s="357">
        <v>400</v>
      </c>
      <c r="L1578" s="357" t="s">
        <v>1077</v>
      </c>
      <c r="M1578" s="357" t="s">
        <v>1078</v>
      </c>
      <c r="N1578" s="357" t="s">
        <v>5025</v>
      </c>
      <c r="O1578" s="358">
        <v>1</v>
      </c>
      <c r="P1578" s="357">
        <v>155</v>
      </c>
      <c r="Q1578" s="357">
        <v>136789.20000000001</v>
      </c>
      <c r="R1578" s="357">
        <v>90956.43</v>
      </c>
      <c r="S1578" s="357">
        <f t="shared" si="50"/>
        <v>45832.770000000019</v>
      </c>
      <c r="T1578" s="359">
        <f t="shared" si="51"/>
        <v>0.3350613206305762</v>
      </c>
      <c r="U1578" s="357"/>
    </row>
    <row r="1579" spans="1:21" x14ac:dyDescent="0.25">
      <c r="A1579" s="357" t="s">
        <v>483</v>
      </c>
      <c r="B1579" s="357" t="s">
        <v>1829</v>
      </c>
      <c r="C1579" s="357" t="s">
        <v>1263</v>
      </c>
      <c r="D1579" s="357" t="s">
        <v>1766</v>
      </c>
      <c r="E1579" s="357" t="s">
        <v>920</v>
      </c>
      <c r="F1579" s="357">
        <v>4522114</v>
      </c>
      <c r="G1579" s="357" t="s">
        <v>1400</v>
      </c>
      <c r="H1579" s="357">
        <v>452211403</v>
      </c>
      <c r="I1579" s="357" t="s">
        <v>3328</v>
      </c>
      <c r="J1579" s="357">
        <v>17853680</v>
      </c>
      <c r="K1579" s="357">
        <v>100</v>
      </c>
      <c r="L1579" s="357" t="s">
        <v>1077</v>
      </c>
      <c r="M1579" s="357" t="s">
        <v>1078</v>
      </c>
      <c r="N1579" s="357" t="s">
        <v>5025</v>
      </c>
      <c r="O1579" s="358">
        <v>1</v>
      </c>
      <c r="P1579" s="357">
        <v>45</v>
      </c>
      <c r="Q1579" s="357">
        <v>45279.199999999997</v>
      </c>
      <c r="R1579" s="357">
        <v>39947.39</v>
      </c>
      <c r="S1579" s="357">
        <f t="shared" si="50"/>
        <v>5331.8099999999977</v>
      </c>
      <c r="T1579" s="359">
        <f t="shared" si="51"/>
        <v>0.1177540680930758</v>
      </c>
      <c r="U1579" s="357"/>
    </row>
    <row r="1580" spans="1:21" x14ac:dyDescent="0.25">
      <c r="A1580" s="357" t="s">
        <v>483</v>
      </c>
      <c r="B1580" s="357" t="s">
        <v>1829</v>
      </c>
      <c r="C1580" s="357" t="s">
        <v>1263</v>
      </c>
      <c r="D1580" s="357" t="s">
        <v>1766</v>
      </c>
      <c r="E1580" s="357" t="s">
        <v>920</v>
      </c>
      <c r="F1580" s="357">
        <v>4522114</v>
      </c>
      <c r="G1580" s="357" t="s">
        <v>920</v>
      </c>
      <c r="H1580" s="357">
        <v>452211401</v>
      </c>
      <c r="I1580" s="357" t="s">
        <v>3329</v>
      </c>
      <c r="J1580" s="357">
        <v>17853684</v>
      </c>
      <c r="K1580" s="357">
        <v>100</v>
      </c>
      <c r="L1580" s="357" t="s">
        <v>1077</v>
      </c>
      <c r="M1580" s="357" t="s">
        <v>1078</v>
      </c>
      <c r="N1580" s="357" t="s">
        <v>5025</v>
      </c>
      <c r="O1580" s="358">
        <v>1</v>
      </c>
      <c r="P1580" s="357">
        <v>54</v>
      </c>
      <c r="Q1580" s="357">
        <v>53152</v>
      </c>
      <c r="R1580" s="357">
        <v>32418.67</v>
      </c>
      <c r="S1580" s="357">
        <f t="shared" si="50"/>
        <v>20733.330000000002</v>
      </c>
      <c r="T1580" s="359">
        <f t="shared" si="51"/>
        <v>0.39007619656833237</v>
      </c>
      <c r="U1580" s="357"/>
    </row>
    <row r="1581" spans="1:21" x14ac:dyDescent="0.25">
      <c r="A1581" s="357" t="s">
        <v>483</v>
      </c>
      <c r="B1581" s="357" t="s">
        <v>1829</v>
      </c>
      <c r="C1581" s="357" t="s">
        <v>1263</v>
      </c>
      <c r="D1581" s="357" t="s">
        <v>1766</v>
      </c>
      <c r="E1581" s="357" t="s">
        <v>920</v>
      </c>
      <c r="F1581" s="357">
        <v>4522114</v>
      </c>
      <c r="G1581" s="357" t="s">
        <v>920</v>
      </c>
      <c r="H1581" s="357">
        <v>452211401</v>
      </c>
      <c r="I1581" s="357" t="s">
        <v>3330</v>
      </c>
      <c r="J1581" s="357">
        <v>17853702</v>
      </c>
      <c r="K1581" s="357">
        <v>250</v>
      </c>
      <c r="L1581" s="357" t="s">
        <v>1077</v>
      </c>
      <c r="M1581" s="357" t="s">
        <v>1078</v>
      </c>
      <c r="N1581" s="357" t="s">
        <v>5025</v>
      </c>
      <c r="O1581" s="358">
        <v>1</v>
      </c>
      <c r="P1581" s="357">
        <v>164</v>
      </c>
      <c r="Q1581" s="357">
        <v>145436</v>
      </c>
      <c r="R1581" s="357">
        <v>112118.83</v>
      </c>
      <c r="S1581" s="357">
        <f t="shared" si="50"/>
        <v>33317.17</v>
      </c>
      <c r="T1581" s="359">
        <f t="shared" si="51"/>
        <v>0.2290847520558871</v>
      </c>
      <c r="U1581" s="357"/>
    </row>
    <row r="1582" spans="1:21" x14ac:dyDescent="0.25">
      <c r="A1582" s="357" t="s">
        <v>483</v>
      </c>
      <c r="B1582" s="357" t="s">
        <v>1829</v>
      </c>
      <c r="C1582" s="357" t="s">
        <v>1263</v>
      </c>
      <c r="D1582" s="357" t="s">
        <v>1766</v>
      </c>
      <c r="E1582" s="357" t="s">
        <v>920</v>
      </c>
      <c r="F1582" s="357">
        <v>4522114</v>
      </c>
      <c r="G1582" s="357" t="s">
        <v>1400</v>
      </c>
      <c r="H1582" s="357">
        <v>452211403</v>
      </c>
      <c r="I1582" s="357" t="s">
        <v>3331</v>
      </c>
      <c r="J1582" s="357">
        <v>17853722</v>
      </c>
      <c r="K1582" s="357">
        <v>100</v>
      </c>
      <c r="L1582" s="357" t="s">
        <v>1077</v>
      </c>
      <c r="M1582" s="357" t="s">
        <v>1078</v>
      </c>
      <c r="N1582" s="357" t="s">
        <v>5025</v>
      </c>
      <c r="O1582" s="358">
        <v>1</v>
      </c>
      <c r="P1582" s="357">
        <v>98</v>
      </c>
      <c r="Q1582" s="357">
        <v>40577.599999999999</v>
      </c>
      <c r="R1582" s="357">
        <v>31170.789999999997</v>
      </c>
      <c r="S1582" s="357">
        <f t="shared" si="50"/>
        <v>9406.8100000000013</v>
      </c>
      <c r="T1582" s="359">
        <f t="shared" si="51"/>
        <v>0.23182272978194871</v>
      </c>
      <c r="U1582" s="357"/>
    </row>
    <row r="1583" spans="1:21" x14ac:dyDescent="0.25">
      <c r="A1583" s="357" t="s">
        <v>483</v>
      </c>
      <c r="B1583" s="357" t="s">
        <v>1829</v>
      </c>
      <c r="C1583" s="357" t="s">
        <v>1263</v>
      </c>
      <c r="D1583" s="357" t="s">
        <v>1766</v>
      </c>
      <c r="E1583" s="357" t="s">
        <v>920</v>
      </c>
      <c r="F1583" s="357">
        <v>4522114</v>
      </c>
      <c r="G1583" s="357" t="s">
        <v>920</v>
      </c>
      <c r="H1583" s="357">
        <v>452211401</v>
      </c>
      <c r="I1583" s="357" t="s">
        <v>3332</v>
      </c>
      <c r="J1583" s="357">
        <v>17853728</v>
      </c>
      <c r="K1583" s="357">
        <v>100</v>
      </c>
      <c r="L1583" s="357" t="s">
        <v>1077</v>
      </c>
      <c r="M1583" s="357" t="s">
        <v>1078</v>
      </c>
      <c r="N1583" s="357" t="s">
        <v>5025</v>
      </c>
      <c r="O1583" s="358">
        <v>1</v>
      </c>
      <c r="P1583" s="357">
        <v>44</v>
      </c>
      <c r="Q1583" s="357">
        <v>32854</v>
      </c>
      <c r="R1583" s="357">
        <v>23788.55</v>
      </c>
      <c r="S1583" s="357">
        <f t="shared" si="50"/>
        <v>9065.4500000000007</v>
      </c>
      <c r="T1583" s="359">
        <f t="shared" si="51"/>
        <v>0.27593139343763318</v>
      </c>
      <c r="U1583" s="357"/>
    </row>
    <row r="1584" spans="1:21" x14ac:dyDescent="0.25">
      <c r="A1584" s="357" t="s">
        <v>483</v>
      </c>
      <c r="B1584" s="357" t="s">
        <v>921</v>
      </c>
      <c r="C1584" s="357" t="s">
        <v>1247</v>
      </c>
      <c r="D1584" s="357" t="s">
        <v>1754</v>
      </c>
      <c r="E1584" s="357" t="s">
        <v>1520</v>
      </c>
      <c r="F1584" s="357">
        <v>4421233</v>
      </c>
      <c r="G1584" s="357" t="s">
        <v>942</v>
      </c>
      <c r="H1584" s="357">
        <v>442123302</v>
      </c>
      <c r="I1584" s="357" t="s">
        <v>5189</v>
      </c>
      <c r="J1584" s="357">
        <v>21354994</v>
      </c>
      <c r="K1584" s="357">
        <v>100</v>
      </c>
      <c r="L1584" s="357" t="s">
        <v>1077</v>
      </c>
      <c r="M1584" s="357" t="s">
        <v>1078</v>
      </c>
      <c r="N1584" s="357" t="s">
        <v>5025</v>
      </c>
      <c r="O1584" s="358">
        <v>1</v>
      </c>
      <c r="P1584" s="357">
        <v>32</v>
      </c>
      <c r="Q1584" s="357">
        <v>21041.200000000001</v>
      </c>
      <c r="R1584" s="357">
        <v>11214.25</v>
      </c>
      <c r="S1584" s="357">
        <f t="shared" si="50"/>
        <v>9826.9500000000007</v>
      </c>
      <c r="T1584" s="359">
        <f t="shared" si="51"/>
        <v>0.46703372431230161</v>
      </c>
      <c r="U1584" s="357"/>
    </row>
    <row r="1585" spans="1:21" x14ac:dyDescent="0.25">
      <c r="A1585" s="357" t="s">
        <v>483</v>
      </c>
      <c r="B1585" s="357" t="s">
        <v>1829</v>
      </c>
      <c r="C1585" s="357" t="s">
        <v>1263</v>
      </c>
      <c r="D1585" s="357" t="s">
        <v>1766</v>
      </c>
      <c r="E1585" s="357" t="s">
        <v>920</v>
      </c>
      <c r="F1585" s="357">
        <v>4522114</v>
      </c>
      <c r="G1585" s="357" t="s">
        <v>920</v>
      </c>
      <c r="H1585" s="357">
        <v>452211401</v>
      </c>
      <c r="I1585" s="357" t="s">
        <v>3333</v>
      </c>
      <c r="J1585" s="357">
        <v>17853740</v>
      </c>
      <c r="K1585" s="357">
        <v>100</v>
      </c>
      <c r="L1585" s="357" t="s">
        <v>1077</v>
      </c>
      <c r="M1585" s="357" t="s">
        <v>1078</v>
      </c>
      <c r="N1585" s="357" t="s">
        <v>5025</v>
      </c>
      <c r="O1585" s="358">
        <v>1</v>
      </c>
      <c r="P1585" s="357">
        <v>62</v>
      </c>
      <c r="Q1585" s="357">
        <v>45546</v>
      </c>
      <c r="R1585" s="357">
        <v>35314.009999999995</v>
      </c>
      <c r="S1585" s="357">
        <f t="shared" si="50"/>
        <v>10231.990000000005</v>
      </c>
      <c r="T1585" s="359">
        <f t="shared" si="51"/>
        <v>0.22465178061739791</v>
      </c>
      <c r="U1585" s="357"/>
    </row>
    <row r="1586" spans="1:21" x14ac:dyDescent="0.25">
      <c r="A1586" s="357" t="s">
        <v>483</v>
      </c>
      <c r="B1586" s="357" t="s">
        <v>1829</v>
      </c>
      <c r="C1586" s="357" t="s">
        <v>1263</v>
      </c>
      <c r="D1586" s="357" t="s">
        <v>1766</v>
      </c>
      <c r="E1586" s="357" t="s">
        <v>920</v>
      </c>
      <c r="F1586" s="357">
        <v>4522114</v>
      </c>
      <c r="G1586" s="357" t="s">
        <v>920</v>
      </c>
      <c r="H1586" s="357">
        <v>452211401</v>
      </c>
      <c r="I1586" s="357" t="s">
        <v>3334</v>
      </c>
      <c r="J1586" s="357">
        <v>17853742</v>
      </c>
      <c r="K1586" s="357">
        <v>100</v>
      </c>
      <c r="L1586" s="357" t="s">
        <v>1077</v>
      </c>
      <c r="M1586" s="357" t="s">
        <v>1078</v>
      </c>
      <c r="N1586" s="357" t="s">
        <v>5025</v>
      </c>
      <c r="O1586" s="358">
        <v>1</v>
      </c>
      <c r="P1586" s="357">
        <v>81</v>
      </c>
      <c r="Q1586" s="357">
        <v>59517.599999999999</v>
      </c>
      <c r="R1586" s="357">
        <v>46405.83</v>
      </c>
      <c r="S1586" s="357">
        <f t="shared" si="50"/>
        <v>13111.769999999997</v>
      </c>
      <c r="T1586" s="359">
        <f t="shared" si="51"/>
        <v>0.22030071777087781</v>
      </c>
      <c r="U1586" s="357"/>
    </row>
    <row r="1587" spans="1:21" x14ac:dyDescent="0.25">
      <c r="A1587" s="357" t="s">
        <v>483</v>
      </c>
      <c r="B1587" s="357" t="s">
        <v>1829</v>
      </c>
      <c r="C1587" s="357" t="s">
        <v>1263</v>
      </c>
      <c r="D1587" s="357" t="s">
        <v>1766</v>
      </c>
      <c r="E1587" s="357" t="s">
        <v>920</v>
      </c>
      <c r="F1587" s="357">
        <v>4522114</v>
      </c>
      <c r="G1587" s="357" t="s">
        <v>920</v>
      </c>
      <c r="H1587" s="357">
        <v>452211401</v>
      </c>
      <c r="I1587" s="357" t="s">
        <v>3335</v>
      </c>
      <c r="J1587" s="357">
        <v>17853748</v>
      </c>
      <c r="K1587" s="357">
        <v>100</v>
      </c>
      <c r="L1587" s="357" t="s">
        <v>1077</v>
      </c>
      <c r="M1587" s="357" t="s">
        <v>1078</v>
      </c>
      <c r="N1587" s="357" t="s">
        <v>5025</v>
      </c>
      <c r="O1587" s="358">
        <v>1</v>
      </c>
      <c r="P1587" s="357">
        <v>150</v>
      </c>
      <c r="Q1587" s="357">
        <v>90324</v>
      </c>
      <c r="R1587" s="357">
        <v>82126.02</v>
      </c>
      <c r="S1587" s="357">
        <f t="shared" si="50"/>
        <v>8197.9799999999959</v>
      </c>
      <c r="T1587" s="359">
        <f t="shared" si="51"/>
        <v>9.0761923741198305E-2</v>
      </c>
      <c r="U1587" s="357"/>
    </row>
    <row r="1588" spans="1:21" x14ac:dyDescent="0.25">
      <c r="A1588" s="357" t="s">
        <v>483</v>
      </c>
      <c r="B1588" s="357" t="s">
        <v>1829</v>
      </c>
      <c r="C1588" s="357" t="s">
        <v>1263</v>
      </c>
      <c r="D1588" s="357" t="s">
        <v>1766</v>
      </c>
      <c r="E1588" s="357" t="s">
        <v>920</v>
      </c>
      <c r="F1588" s="357">
        <v>4522114</v>
      </c>
      <c r="G1588" s="357" t="s">
        <v>920</v>
      </c>
      <c r="H1588" s="357">
        <v>452211401</v>
      </c>
      <c r="I1588" s="357" t="s">
        <v>3336</v>
      </c>
      <c r="J1588" s="357">
        <v>17853750</v>
      </c>
      <c r="K1588" s="357">
        <v>100</v>
      </c>
      <c r="L1588" s="357" t="s">
        <v>1077</v>
      </c>
      <c r="M1588" s="357" t="s">
        <v>1078</v>
      </c>
      <c r="N1588" s="357" t="s">
        <v>5025</v>
      </c>
      <c r="O1588" s="358">
        <v>1</v>
      </c>
      <c r="P1588" s="357">
        <v>122</v>
      </c>
      <c r="Q1588" s="357">
        <v>84702.8</v>
      </c>
      <c r="R1588" s="357">
        <v>71989.859999999986</v>
      </c>
      <c r="S1588" s="357">
        <f t="shared" si="50"/>
        <v>12712.940000000017</v>
      </c>
      <c r="T1588" s="359">
        <f t="shared" si="51"/>
        <v>0.15008878100842021</v>
      </c>
      <c r="U1588" s="357"/>
    </row>
    <row r="1589" spans="1:21" x14ac:dyDescent="0.25">
      <c r="A1589" s="357" t="s">
        <v>483</v>
      </c>
      <c r="B1589" s="357" t="s">
        <v>1829</v>
      </c>
      <c r="C1589" s="357" t="s">
        <v>1263</v>
      </c>
      <c r="D1589" s="357" t="s">
        <v>1766</v>
      </c>
      <c r="E1589" s="357" t="s">
        <v>920</v>
      </c>
      <c r="F1589" s="357">
        <v>4522114</v>
      </c>
      <c r="G1589" s="357" t="s">
        <v>920</v>
      </c>
      <c r="H1589" s="357">
        <v>452211401</v>
      </c>
      <c r="I1589" s="357" t="s">
        <v>3337</v>
      </c>
      <c r="J1589" s="357">
        <v>17853772</v>
      </c>
      <c r="K1589" s="357">
        <v>100</v>
      </c>
      <c r="L1589" s="357" t="s">
        <v>1077</v>
      </c>
      <c r="M1589" s="357" t="s">
        <v>1078</v>
      </c>
      <c r="N1589" s="357" t="s">
        <v>5025</v>
      </c>
      <c r="O1589" s="358">
        <v>1</v>
      </c>
      <c r="P1589" s="357">
        <v>248</v>
      </c>
      <c r="Q1589" s="357">
        <v>103099.20000000001</v>
      </c>
      <c r="R1589" s="357">
        <v>94418.989999999991</v>
      </c>
      <c r="S1589" s="357">
        <f t="shared" si="50"/>
        <v>8680.210000000021</v>
      </c>
      <c r="T1589" s="359">
        <f t="shared" si="51"/>
        <v>8.4192796840324852E-2</v>
      </c>
      <c r="U1589" s="357"/>
    </row>
    <row r="1590" spans="1:21" x14ac:dyDescent="0.25">
      <c r="A1590" s="357" t="s">
        <v>483</v>
      </c>
      <c r="B1590" s="357" t="s">
        <v>1829</v>
      </c>
      <c r="C1590" s="357" t="s">
        <v>1263</v>
      </c>
      <c r="D1590" s="357" t="s">
        <v>1766</v>
      </c>
      <c r="E1590" s="357" t="s">
        <v>920</v>
      </c>
      <c r="F1590" s="357">
        <v>4522114</v>
      </c>
      <c r="G1590" s="357" t="s">
        <v>920</v>
      </c>
      <c r="H1590" s="357">
        <v>452211401</v>
      </c>
      <c r="I1590" s="357" t="s">
        <v>3338</v>
      </c>
      <c r="J1590" s="357">
        <v>17853786</v>
      </c>
      <c r="K1590" s="357">
        <v>100</v>
      </c>
      <c r="L1590" s="357" t="s">
        <v>1077</v>
      </c>
      <c r="M1590" s="357" t="s">
        <v>1078</v>
      </c>
      <c r="N1590" s="357" t="s">
        <v>5025</v>
      </c>
      <c r="O1590" s="358">
        <v>1</v>
      </c>
      <c r="P1590" s="357">
        <v>64</v>
      </c>
      <c r="Q1590" s="357">
        <v>36803.599999999999</v>
      </c>
      <c r="R1590" s="357">
        <v>30941.279999999999</v>
      </c>
      <c r="S1590" s="357">
        <f t="shared" si="50"/>
        <v>5862.32</v>
      </c>
      <c r="T1590" s="359">
        <f t="shared" si="51"/>
        <v>0.15928659152908956</v>
      </c>
      <c r="U1590" s="357"/>
    </row>
    <row r="1591" spans="1:21" x14ac:dyDescent="0.25">
      <c r="A1591" s="357" t="s">
        <v>483</v>
      </c>
      <c r="B1591" s="357" t="s">
        <v>1829</v>
      </c>
      <c r="C1591" s="357" t="s">
        <v>1263</v>
      </c>
      <c r="D1591" s="357" t="s">
        <v>1766</v>
      </c>
      <c r="E1591" s="357" t="s">
        <v>920</v>
      </c>
      <c r="F1591" s="357">
        <v>4522114</v>
      </c>
      <c r="G1591" s="357" t="s">
        <v>920</v>
      </c>
      <c r="H1591" s="357">
        <v>452211401</v>
      </c>
      <c r="I1591" s="357" t="s">
        <v>3339</v>
      </c>
      <c r="J1591" s="357">
        <v>17853802</v>
      </c>
      <c r="K1591" s="357">
        <v>100</v>
      </c>
      <c r="L1591" s="357" t="s">
        <v>1077</v>
      </c>
      <c r="M1591" s="357" t="s">
        <v>1078</v>
      </c>
      <c r="N1591" s="357" t="s">
        <v>5025</v>
      </c>
      <c r="O1591" s="358">
        <v>1</v>
      </c>
      <c r="P1591" s="357">
        <v>118</v>
      </c>
      <c r="Q1591" s="357">
        <v>77684</v>
      </c>
      <c r="R1591" s="357">
        <v>63561.14</v>
      </c>
      <c r="S1591" s="357">
        <f t="shared" si="50"/>
        <v>14122.86</v>
      </c>
      <c r="T1591" s="359">
        <f t="shared" si="51"/>
        <v>0.18179882601307865</v>
      </c>
      <c r="U1591" s="357"/>
    </row>
    <row r="1592" spans="1:21" x14ac:dyDescent="0.25">
      <c r="A1592" s="357" t="s">
        <v>483</v>
      </c>
      <c r="B1592" s="357" t="s">
        <v>1829</v>
      </c>
      <c r="C1592" s="357" t="s">
        <v>1263</v>
      </c>
      <c r="D1592" s="357" t="s">
        <v>1766</v>
      </c>
      <c r="E1592" s="357" t="s">
        <v>920</v>
      </c>
      <c r="F1592" s="357">
        <v>4522114</v>
      </c>
      <c r="G1592" s="357" t="s">
        <v>920</v>
      </c>
      <c r="H1592" s="357">
        <v>452211401</v>
      </c>
      <c r="I1592" s="357" t="s">
        <v>3340</v>
      </c>
      <c r="J1592" s="357">
        <v>17853826</v>
      </c>
      <c r="K1592" s="357">
        <v>100</v>
      </c>
      <c r="L1592" s="357" t="s">
        <v>1077</v>
      </c>
      <c r="M1592" s="357" t="s">
        <v>1078</v>
      </c>
      <c r="N1592" s="357" t="s">
        <v>5025</v>
      </c>
      <c r="O1592" s="358">
        <v>1</v>
      </c>
      <c r="P1592" s="357">
        <v>81</v>
      </c>
      <c r="Q1592" s="357">
        <v>89555.6</v>
      </c>
      <c r="R1592" s="357">
        <v>58355.45</v>
      </c>
      <c r="S1592" s="357">
        <f t="shared" si="50"/>
        <v>31200.150000000009</v>
      </c>
      <c r="T1592" s="359">
        <f t="shared" si="51"/>
        <v>0.34838859881459122</v>
      </c>
      <c r="U1592" s="357"/>
    </row>
    <row r="1593" spans="1:21" x14ac:dyDescent="0.25">
      <c r="A1593" s="357" t="s">
        <v>483</v>
      </c>
      <c r="B1593" s="357" t="s">
        <v>1829</v>
      </c>
      <c r="C1593" s="357" t="s">
        <v>1263</v>
      </c>
      <c r="D1593" s="357" t="s">
        <v>1766</v>
      </c>
      <c r="E1593" s="357" t="s">
        <v>920</v>
      </c>
      <c r="F1593" s="357">
        <v>4522114</v>
      </c>
      <c r="G1593" s="357" t="s">
        <v>1131</v>
      </c>
      <c r="H1593" s="357">
        <v>452211402</v>
      </c>
      <c r="I1593" s="357" t="s">
        <v>3341</v>
      </c>
      <c r="J1593" s="357">
        <v>17909838</v>
      </c>
      <c r="K1593" s="357">
        <v>63</v>
      </c>
      <c r="L1593" s="357" t="s">
        <v>1077</v>
      </c>
      <c r="M1593" s="357" t="s">
        <v>1078</v>
      </c>
      <c r="N1593" s="357" t="s">
        <v>5025</v>
      </c>
      <c r="O1593" s="358">
        <v>1</v>
      </c>
      <c r="P1593" s="357">
        <v>86</v>
      </c>
      <c r="Q1593" s="357">
        <v>22041.599999999999</v>
      </c>
      <c r="R1593" s="357">
        <v>16918.510000000002</v>
      </c>
      <c r="S1593" s="357">
        <f t="shared" si="50"/>
        <v>5123.0899999999965</v>
      </c>
      <c r="T1593" s="359">
        <f t="shared" si="51"/>
        <v>0.23242822662601612</v>
      </c>
      <c r="U1593" s="357"/>
    </row>
    <row r="1594" spans="1:21" x14ac:dyDescent="0.25">
      <c r="A1594" s="357" t="s">
        <v>483</v>
      </c>
      <c r="B1594" s="357" t="s">
        <v>1829</v>
      </c>
      <c r="C1594" s="357" t="s">
        <v>1263</v>
      </c>
      <c r="D1594" s="357" t="s">
        <v>1766</v>
      </c>
      <c r="E1594" s="357" t="s">
        <v>1597</v>
      </c>
      <c r="F1594" s="357">
        <v>4522112</v>
      </c>
      <c r="G1594" s="357" t="s">
        <v>919</v>
      </c>
      <c r="H1594" s="357">
        <v>452211204</v>
      </c>
      <c r="I1594" s="357" t="s">
        <v>3342</v>
      </c>
      <c r="J1594" s="357">
        <v>22402068</v>
      </c>
      <c r="K1594" s="357">
        <v>100</v>
      </c>
      <c r="L1594" s="357" t="s">
        <v>1077</v>
      </c>
      <c r="M1594" s="357" t="s">
        <v>1078</v>
      </c>
      <c r="N1594" s="357" t="s">
        <v>5025</v>
      </c>
      <c r="O1594" s="358">
        <v>1</v>
      </c>
      <c r="P1594" s="357">
        <v>71</v>
      </c>
      <c r="Q1594" s="357">
        <v>37753.600000000006</v>
      </c>
      <c r="R1594" s="357">
        <v>24874.04</v>
      </c>
      <c r="S1594" s="357">
        <f t="shared" si="50"/>
        <v>12879.560000000005</v>
      </c>
      <c r="T1594" s="359">
        <f t="shared" si="51"/>
        <v>0.34114786404475345</v>
      </c>
      <c r="U1594" s="357"/>
    </row>
    <row r="1595" spans="1:21" x14ac:dyDescent="0.25">
      <c r="A1595" s="357" t="s">
        <v>483</v>
      </c>
      <c r="B1595" s="357" t="s">
        <v>1829</v>
      </c>
      <c r="C1595" s="357" t="s">
        <v>1263</v>
      </c>
      <c r="D1595" s="357" t="s">
        <v>1766</v>
      </c>
      <c r="E1595" s="357" t="s">
        <v>920</v>
      </c>
      <c r="F1595" s="357">
        <v>4522114</v>
      </c>
      <c r="G1595" s="357" t="s">
        <v>1327</v>
      </c>
      <c r="H1595" s="357">
        <v>452211404</v>
      </c>
      <c r="I1595" s="357" t="s">
        <v>3343</v>
      </c>
      <c r="J1595" s="357">
        <v>22666621</v>
      </c>
      <c r="K1595" s="357">
        <v>100</v>
      </c>
      <c r="L1595" s="357" t="s">
        <v>1077</v>
      </c>
      <c r="M1595" s="357" t="s">
        <v>1078</v>
      </c>
      <c r="N1595" s="357" t="s">
        <v>5025</v>
      </c>
      <c r="O1595" s="358">
        <v>1</v>
      </c>
      <c r="P1595" s="357">
        <v>66</v>
      </c>
      <c r="Q1595" s="357">
        <v>27183.200000000004</v>
      </c>
      <c r="R1595" s="357">
        <v>24993.86</v>
      </c>
      <c r="S1595" s="357">
        <f t="shared" si="50"/>
        <v>2189.3400000000038</v>
      </c>
      <c r="T1595" s="359">
        <f t="shared" si="51"/>
        <v>8.0540186585832549E-2</v>
      </c>
      <c r="U1595" s="357"/>
    </row>
    <row r="1596" spans="1:21" x14ac:dyDescent="0.25">
      <c r="A1596" s="357" t="s">
        <v>483</v>
      </c>
      <c r="B1596" s="357" t="s">
        <v>1829</v>
      </c>
      <c r="C1596" s="357" t="s">
        <v>1263</v>
      </c>
      <c r="D1596" s="357" t="s">
        <v>1766</v>
      </c>
      <c r="E1596" s="357" t="s">
        <v>920</v>
      </c>
      <c r="F1596" s="357">
        <v>4522114</v>
      </c>
      <c r="G1596" s="357" t="s">
        <v>1327</v>
      </c>
      <c r="H1596" s="357">
        <v>452211404</v>
      </c>
      <c r="I1596" s="357" t="s">
        <v>3344</v>
      </c>
      <c r="J1596" s="357">
        <v>22666729</v>
      </c>
      <c r="K1596" s="357">
        <v>100</v>
      </c>
      <c r="L1596" s="357" t="s">
        <v>1077</v>
      </c>
      <c r="M1596" s="357" t="s">
        <v>1078</v>
      </c>
      <c r="N1596" s="357" t="s">
        <v>5025</v>
      </c>
      <c r="O1596" s="358">
        <v>1</v>
      </c>
      <c r="P1596" s="357">
        <v>66</v>
      </c>
      <c r="Q1596" s="357">
        <v>23571.200000000001</v>
      </c>
      <c r="R1596" s="357">
        <v>17624.96</v>
      </c>
      <c r="S1596" s="357">
        <f t="shared" si="50"/>
        <v>5946.2400000000016</v>
      </c>
      <c r="T1596" s="359">
        <f t="shared" si="51"/>
        <v>0.25226717349986433</v>
      </c>
      <c r="U1596" s="357"/>
    </row>
    <row r="1597" spans="1:21" x14ac:dyDescent="0.25">
      <c r="A1597" s="357" t="s">
        <v>483</v>
      </c>
      <c r="B1597" s="357" t="s">
        <v>921</v>
      </c>
      <c r="C1597" s="357" t="s">
        <v>1247</v>
      </c>
      <c r="D1597" s="357" t="s">
        <v>1754</v>
      </c>
      <c r="E1597" s="357" t="s">
        <v>1520</v>
      </c>
      <c r="F1597" s="357">
        <v>4421233</v>
      </c>
      <c r="G1597" s="357" t="s">
        <v>1138</v>
      </c>
      <c r="H1597" s="357">
        <v>442123303</v>
      </c>
      <c r="I1597" s="357" t="s">
        <v>5190</v>
      </c>
      <c r="J1597" s="357">
        <v>21355472</v>
      </c>
      <c r="K1597" s="357">
        <v>100</v>
      </c>
      <c r="L1597" s="357" t="s">
        <v>1077</v>
      </c>
      <c r="M1597" s="357" t="s">
        <v>1078</v>
      </c>
      <c r="N1597" s="357" t="s">
        <v>5025</v>
      </c>
      <c r="O1597" s="358">
        <v>1</v>
      </c>
      <c r="P1597" s="357">
        <v>97</v>
      </c>
      <c r="Q1597" s="357">
        <v>61690.799999999996</v>
      </c>
      <c r="R1597" s="357">
        <v>32955.03</v>
      </c>
      <c r="S1597" s="357">
        <f t="shared" si="50"/>
        <v>28735.769999999997</v>
      </c>
      <c r="T1597" s="359">
        <f t="shared" si="51"/>
        <v>0.4658031667606839</v>
      </c>
      <c r="U1597" s="357"/>
    </row>
    <row r="1598" spans="1:21" x14ac:dyDescent="0.25">
      <c r="A1598" s="357" t="s">
        <v>483</v>
      </c>
      <c r="B1598" s="357" t="s">
        <v>1829</v>
      </c>
      <c r="C1598" s="357" t="s">
        <v>1263</v>
      </c>
      <c r="D1598" s="357" t="s">
        <v>1766</v>
      </c>
      <c r="E1598" s="357" t="s">
        <v>920</v>
      </c>
      <c r="F1598" s="357">
        <v>4522114</v>
      </c>
      <c r="G1598" s="357" t="s">
        <v>1327</v>
      </c>
      <c r="H1598" s="357">
        <v>452211404</v>
      </c>
      <c r="I1598" s="357" t="s">
        <v>3345</v>
      </c>
      <c r="J1598" s="357">
        <v>22666747</v>
      </c>
      <c r="K1598" s="357">
        <v>100</v>
      </c>
      <c r="L1598" s="357" t="s">
        <v>1077</v>
      </c>
      <c r="M1598" s="357" t="s">
        <v>1078</v>
      </c>
      <c r="N1598" s="357" t="s">
        <v>5025</v>
      </c>
      <c r="O1598" s="358">
        <v>1</v>
      </c>
      <c r="P1598" s="357">
        <v>110</v>
      </c>
      <c r="Q1598" s="357">
        <v>44682.399999999994</v>
      </c>
      <c r="R1598" s="357">
        <v>32732.870000000003</v>
      </c>
      <c r="S1598" s="357">
        <f t="shared" si="50"/>
        <v>11949.529999999992</v>
      </c>
      <c r="T1598" s="359">
        <f t="shared" si="51"/>
        <v>0.26743259090827692</v>
      </c>
      <c r="U1598" s="357"/>
    </row>
    <row r="1599" spans="1:21" x14ac:dyDescent="0.25">
      <c r="A1599" s="357" t="s">
        <v>483</v>
      </c>
      <c r="B1599" s="357" t="s">
        <v>1829</v>
      </c>
      <c r="C1599" s="357" t="s">
        <v>1263</v>
      </c>
      <c r="D1599" s="357" t="s">
        <v>1766</v>
      </c>
      <c r="E1599" s="357" t="s">
        <v>1597</v>
      </c>
      <c r="F1599" s="357">
        <v>4522112</v>
      </c>
      <c r="G1599" s="357" t="s">
        <v>1599</v>
      </c>
      <c r="H1599" s="357">
        <v>452211203</v>
      </c>
      <c r="I1599" s="357" t="s">
        <v>3346</v>
      </c>
      <c r="J1599" s="357">
        <v>22666761</v>
      </c>
      <c r="K1599" s="357">
        <v>100</v>
      </c>
      <c r="L1599" s="357" t="s">
        <v>1077</v>
      </c>
      <c r="M1599" s="357" t="s">
        <v>1078</v>
      </c>
      <c r="N1599" s="357" t="s">
        <v>5025</v>
      </c>
      <c r="O1599" s="358">
        <v>1</v>
      </c>
      <c r="P1599" s="357">
        <v>49</v>
      </c>
      <c r="Q1599" s="357">
        <v>27336.400000000001</v>
      </c>
      <c r="R1599" s="357">
        <v>18872.73</v>
      </c>
      <c r="S1599" s="357">
        <f t="shared" si="50"/>
        <v>8463.6700000000019</v>
      </c>
      <c r="T1599" s="359">
        <f t="shared" si="51"/>
        <v>0.30961172648922319</v>
      </c>
      <c r="U1599" s="357"/>
    </row>
    <row r="1600" spans="1:21" x14ac:dyDescent="0.25">
      <c r="A1600" s="357" t="s">
        <v>483</v>
      </c>
      <c r="B1600" s="357" t="s">
        <v>1829</v>
      </c>
      <c r="C1600" s="357" t="s">
        <v>1263</v>
      </c>
      <c r="D1600" s="357" t="s">
        <v>1766</v>
      </c>
      <c r="E1600" s="357" t="s">
        <v>1597</v>
      </c>
      <c r="F1600" s="357">
        <v>4522112</v>
      </c>
      <c r="G1600" s="357" t="s">
        <v>1599</v>
      </c>
      <c r="H1600" s="357">
        <v>452211203</v>
      </c>
      <c r="I1600" s="357" t="s">
        <v>3347</v>
      </c>
      <c r="J1600" s="357">
        <v>22666771</v>
      </c>
      <c r="K1600" s="357">
        <v>63</v>
      </c>
      <c r="L1600" s="357" t="s">
        <v>1077</v>
      </c>
      <c r="M1600" s="357" t="s">
        <v>1078</v>
      </c>
      <c r="N1600" s="357" t="s">
        <v>5025</v>
      </c>
      <c r="O1600" s="358">
        <v>1</v>
      </c>
      <c r="P1600" s="357">
        <v>41</v>
      </c>
      <c r="Q1600" s="357">
        <v>18927.2</v>
      </c>
      <c r="R1600" s="357">
        <v>15579.529999999999</v>
      </c>
      <c r="S1600" s="357">
        <f t="shared" si="50"/>
        <v>3347.6700000000019</v>
      </c>
      <c r="T1600" s="359">
        <f t="shared" si="51"/>
        <v>0.17687085252969281</v>
      </c>
      <c r="U1600" s="357"/>
    </row>
    <row r="1601" spans="1:21" x14ac:dyDescent="0.25">
      <c r="A1601" s="357" t="s">
        <v>483</v>
      </c>
      <c r="B1601" s="357" t="s">
        <v>1829</v>
      </c>
      <c r="C1601" s="357" t="s">
        <v>1263</v>
      </c>
      <c r="D1601" s="357" t="s">
        <v>1766</v>
      </c>
      <c r="E1601" s="357" t="s">
        <v>5040</v>
      </c>
      <c r="F1601" s="357">
        <v>4522121</v>
      </c>
      <c r="G1601" s="357" t="s">
        <v>5041</v>
      </c>
      <c r="H1601" s="357">
        <v>452212102</v>
      </c>
      <c r="I1601" s="357" t="s">
        <v>3348</v>
      </c>
      <c r="J1601" s="357">
        <v>22666775</v>
      </c>
      <c r="K1601" s="357">
        <v>100</v>
      </c>
      <c r="L1601" s="357" t="s">
        <v>1077</v>
      </c>
      <c r="M1601" s="357" t="s">
        <v>1078</v>
      </c>
      <c r="N1601" s="357" t="s">
        <v>5025</v>
      </c>
      <c r="O1601" s="358">
        <v>1</v>
      </c>
      <c r="P1601" s="357">
        <v>106</v>
      </c>
      <c r="Q1601" s="357">
        <v>56984.800000000003</v>
      </c>
      <c r="R1601" s="357">
        <v>41021.729999999996</v>
      </c>
      <c r="S1601" s="357">
        <f t="shared" si="50"/>
        <v>15963.070000000007</v>
      </c>
      <c r="T1601" s="359">
        <f t="shared" si="51"/>
        <v>0.28012856059861591</v>
      </c>
      <c r="U1601" s="357"/>
    </row>
    <row r="1602" spans="1:21" x14ac:dyDescent="0.25">
      <c r="A1602" s="357" t="s">
        <v>483</v>
      </c>
      <c r="B1602" s="357" t="s">
        <v>1829</v>
      </c>
      <c r="C1602" s="357" t="s">
        <v>1263</v>
      </c>
      <c r="D1602" s="357" t="s">
        <v>1766</v>
      </c>
      <c r="E1602" s="357" t="s">
        <v>1597</v>
      </c>
      <c r="F1602" s="357">
        <v>4522112</v>
      </c>
      <c r="G1602" s="357" t="s">
        <v>1599</v>
      </c>
      <c r="H1602" s="357">
        <v>452211203</v>
      </c>
      <c r="I1602" s="357" t="s">
        <v>3349</v>
      </c>
      <c r="J1602" s="357">
        <v>22666793</v>
      </c>
      <c r="K1602" s="357">
        <v>100</v>
      </c>
      <c r="L1602" s="357" t="s">
        <v>1077</v>
      </c>
      <c r="M1602" s="357" t="s">
        <v>1078</v>
      </c>
      <c r="N1602" s="357" t="s">
        <v>5025</v>
      </c>
      <c r="O1602" s="358">
        <v>1</v>
      </c>
      <c r="P1602" s="357">
        <v>74</v>
      </c>
      <c r="Q1602" s="357">
        <v>33620</v>
      </c>
      <c r="R1602" s="357">
        <v>22299.940000000002</v>
      </c>
      <c r="S1602" s="357">
        <f t="shared" si="50"/>
        <v>11320.059999999998</v>
      </c>
      <c r="T1602" s="359">
        <f t="shared" si="51"/>
        <v>0.33670612730517541</v>
      </c>
      <c r="U1602" s="357"/>
    </row>
    <row r="1603" spans="1:21" x14ac:dyDescent="0.25">
      <c r="A1603" s="357" t="s">
        <v>483</v>
      </c>
      <c r="B1603" s="357" t="s">
        <v>1829</v>
      </c>
      <c r="C1603" s="357" t="s">
        <v>1263</v>
      </c>
      <c r="D1603" s="357" t="s">
        <v>1766</v>
      </c>
      <c r="E1603" s="357" t="s">
        <v>1597</v>
      </c>
      <c r="F1603" s="357">
        <v>4522112</v>
      </c>
      <c r="G1603" s="357" t="s">
        <v>1599</v>
      </c>
      <c r="H1603" s="357">
        <v>452211203</v>
      </c>
      <c r="I1603" s="357" t="s">
        <v>3349</v>
      </c>
      <c r="J1603" s="357">
        <v>22666795</v>
      </c>
      <c r="K1603" s="357">
        <v>100</v>
      </c>
      <c r="L1603" s="357" t="s">
        <v>1077</v>
      </c>
      <c r="M1603" s="357" t="s">
        <v>1078</v>
      </c>
      <c r="N1603" s="357" t="s">
        <v>5025</v>
      </c>
      <c r="O1603" s="358">
        <v>1</v>
      </c>
      <c r="P1603" s="357">
        <v>95</v>
      </c>
      <c r="Q1603" s="357">
        <v>46436.399999999994</v>
      </c>
      <c r="R1603" s="357">
        <v>26917.8</v>
      </c>
      <c r="S1603" s="357">
        <f t="shared" si="50"/>
        <v>19518.599999999995</v>
      </c>
      <c r="T1603" s="359">
        <f t="shared" si="51"/>
        <v>0.42032974132361678</v>
      </c>
      <c r="U1603" s="357"/>
    </row>
    <row r="1604" spans="1:21" x14ac:dyDescent="0.25">
      <c r="A1604" s="357" t="s">
        <v>483</v>
      </c>
      <c r="B1604" s="357" t="s">
        <v>1829</v>
      </c>
      <c r="C1604" s="357" t="s">
        <v>1263</v>
      </c>
      <c r="D1604" s="357" t="s">
        <v>1766</v>
      </c>
      <c r="E1604" s="357" t="s">
        <v>5040</v>
      </c>
      <c r="F1604" s="357">
        <v>4522121</v>
      </c>
      <c r="G1604" s="357" t="s">
        <v>5041</v>
      </c>
      <c r="H1604" s="357">
        <v>452212102</v>
      </c>
      <c r="I1604" s="357" t="s">
        <v>3350</v>
      </c>
      <c r="J1604" s="357">
        <v>22666805</v>
      </c>
      <c r="K1604" s="357">
        <v>100</v>
      </c>
      <c r="L1604" s="357" t="s">
        <v>1077</v>
      </c>
      <c r="M1604" s="357" t="s">
        <v>1078</v>
      </c>
      <c r="N1604" s="357" t="s">
        <v>5025</v>
      </c>
      <c r="O1604" s="358">
        <v>1</v>
      </c>
      <c r="P1604" s="357">
        <v>33</v>
      </c>
      <c r="Q1604" s="357">
        <v>54554.400000000001</v>
      </c>
      <c r="R1604" s="357">
        <v>39328.42</v>
      </c>
      <c r="S1604" s="357">
        <f t="shared" si="50"/>
        <v>15225.980000000003</v>
      </c>
      <c r="T1604" s="359">
        <f t="shared" si="51"/>
        <v>0.27909719472673156</v>
      </c>
      <c r="U1604" s="357"/>
    </row>
    <row r="1605" spans="1:21" x14ac:dyDescent="0.25">
      <c r="A1605" s="357" t="s">
        <v>483</v>
      </c>
      <c r="B1605" s="357" t="s">
        <v>1829</v>
      </c>
      <c r="C1605" s="357" t="s">
        <v>1263</v>
      </c>
      <c r="D1605" s="357" t="s">
        <v>1766</v>
      </c>
      <c r="E1605" s="357" t="s">
        <v>5040</v>
      </c>
      <c r="F1605" s="357">
        <v>4522121</v>
      </c>
      <c r="G1605" s="357" t="s">
        <v>1328</v>
      </c>
      <c r="H1605" s="357">
        <v>452212101</v>
      </c>
      <c r="I1605" s="357" t="s">
        <v>3351</v>
      </c>
      <c r="J1605" s="357">
        <v>15997970</v>
      </c>
      <c r="K1605" s="357">
        <v>100</v>
      </c>
      <c r="L1605" s="357" t="s">
        <v>1077</v>
      </c>
      <c r="M1605" s="357" t="s">
        <v>1078</v>
      </c>
      <c r="N1605" s="357" t="s">
        <v>5025</v>
      </c>
      <c r="O1605" s="358">
        <v>1</v>
      </c>
      <c r="P1605" s="357">
        <v>86</v>
      </c>
      <c r="Q1605" s="357">
        <v>42491.199999999997</v>
      </c>
      <c r="R1605" s="357">
        <v>28129.19</v>
      </c>
      <c r="S1605" s="357">
        <f t="shared" si="50"/>
        <v>14362.009999999998</v>
      </c>
      <c r="T1605" s="359">
        <f t="shared" si="51"/>
        <v>0.33799963286515794</v>
      </c>
      <c r="U1605" s="357"/>
    </row>
    <row r="1606" spans="1:21" x14ac:dyDescent="0.25">
      <c r="A1606" s="357" t="s">
        <v>483</v>
      </c>
      <c r="B1606" s="357" t="s">
        <v>1829</v>
      </c>
      <c r="C1606" s="357" t="s">
        <v>1263</v>
      </c>
      <c r="D1606" s="357" t="s">
        <v>1766</v>
      </c>
      <c r="E1606" s="357" t="s">
        <v>5040</v>
      </c>
      <c r="F1606" s="357">
        <v>4522121</v>
      </c>
      <c r="G1606" s="357" t="s">
        <v>1600</v>
      </c>
      <c r="H1606" s="357">
        <v>452212104</v>
      </c>
      <c r="I1606" s="357" t="s">
        <v>3352</v>
      </c>
      <c r="J1606" s="357">
        <v>15998068</v>
      </c>
      <c r="K1606" s="357">
        <v>100</v>
      </c>
      <c r="L1606" s="357" t="s">
        <v>1077</v>
      </c>
      <c r="M1606" s="357" t="s">
        <v>1078</v>
      </c>
      <c r="N1606" s="357" t="s">
        <v>5025</v>
      </c>
      <c r="O1606" s="358">
        <v>1</v>
      </c>
      <c r="P1606" s="357">
        <v>47</v>
      </c>
      <c r="Q1606" s="357">
        <v>29678</v>
      </c>
      <c r="R1606" s="357">
        <v>26961.480000000003</v>
      </c>
      <c r="S1606" s="357">
        <f t="shared" si="50"/>
        <v>2716.5199999999968</v>
      </c>
      <c r="T1606" s="359">
        <f t="shared" si="51"/>
        <v>9.1533122178044241E-2</v>
      </c>
      <c r="U1606" s="357"/>
    </row>
    <row r="1607" spans="1:21" x14ac:dyDescent="0.25">
      <c r="A1607" s="357" t="s">
        <v>483</v>
      </c>
      <c r="B1607" s="357" t="s">
        <v>1829</v>
      </c>
      <c r="C1607" s="357" t="s">
        <v>1263</v>
      </c>
      <c r="D1607" s="357" t="s">
        <v>1766</v>
      </c>
      <c r="E1607" s="357" t="s">
        <v>5040</v>
      </c>
      <c r="F1607" s="357">
        <v>4522121</v>
      </c>
      <c r="G1607" s="357" t="s">
        <v>1600</v>
      </c>
      <c r="H1607" s="357">
        <v>452212104</v>
      </c>
      <c r="I1607" s="357" t="s">
        <v>3353</v>
      </c>
      <c r="J1607" s="357">
        <v>15998142</v>
      </c>
      <c r="K1607" s="357">
        <v>100</v>
      </c>
      <c r="L1607" s="357" t="s">
        <v>1077</v>
      </c>
      <c r="M1607" s="357" t="s">
        <v>1078</v>
      </c>
      <c r="N1607" s="357" t="s">
        <v>5025</v>
      </c>
      <c r="O1607" s="358">
        <v>1</v>
      </c>
      <c r="P1607" s="357">
        <v>108</v>
      </c>
      <c r="Q1607" s="357">
        <v>68994.399999999994</v>
      </c>
      <c r="R1607" s="357">
        <v>44642.590000000004</v>
      </c>
      <c r="S1607" s="357">
        <f t="shared" si="50"/>
        <v>24351.80999999999</v>
      </c>
      <c r="T1607" s="359">
        <f t="shared" si="51"/>
        <v>0.3529534281043098</v>
      </c>
      <c r="U1607" s="357"/>
    </row>
    <row r="1608" spans="1:21" x14ac:dyDescent="0.25">
      <c r="A1608" s="357" t="s">
        <v>483</v>
      </c>
      <c r="B1608" s="357" t="s">
        <v>1829</v>
      </c>
      <c r="C1608" s="357" t="s">
        <v>1263</v>
      </c>
      <c r="D1608" s="357" t="s">
        <v>1766</v>
      </c>
      <c r="E1608" s="357" t="s">
        <v>5040</v>
      </c>
      <c r="F1608" s="357">
        <v>4522121</v>
      </c>
      <c r="G1608" s="357" t="s">
        <v>1329</v>
      </c>
      <c r="H1608" s="357">
        <v>452212103</v>
      </c>
      <c r="I1608" s="357" t="s">
        <v>3354</v>
      </c>
      <c r="J1608" s="357">
        <v>16820006</v>
      </c>
      <c r="K1608" s="357">
        <v>63</v>
      </c>
      <c r="L1608" s="357" t="s">
        <v>1077</v>
      </c>
      <c r="M1608" s="357" t="s">
        <v>1078</v>
      </c>
      <c r="N1608" s="357" t="s">
        <v>5025</v>
      </c>
      <c r="O1608" s="358">
        <v>1</v>
      </c>
      <c r="P1608" s="357">
        <v>48</v>
      </c>
      <c r="Q1608" s="357">
        <v>20885.599999999999</v>
      </c>
      <c r="R1608" s="357">
        <v>12217.32</v>
      </c>
      <c r="S1608" s="357">
        <f t="shared" si="50"/>
        <v>8668.2799999999988</v>
      </c>
      <c r="T1608" s="359">
        <f t="shared" si="51"/>
        <v>0.41503619718849349</v>
      </c>
      <c r="U1608" s="357"/>
    </row>
    <row r="1609" spans="1:21" x14ac:dyDescent="0.25">
      <c r="A1609" s="357" t="s">
        <v>483</v>
      </c>
      <c r="B1609" s="357" t="s">
        <v>921</v>
      </c>
      <c r="C1609" s="357" t="s">
        <v>1247</v>
      </c>
      <c r="D1609" s="357" t="s">
        <v>1755</v>
      </c>
      <c r="E1609" s="357" t="s">
        <v>922</v>
      </c>
      <c r="F1609" s="357">
        <v>4421321</v>
      </c>
      <c r="G1609" s="357" t="s">
        <v>925</v>
      </c>
      <c r="H1609" s="357">
        <v>442132101</v>
      </c>
      <c r="I1609" s="357" t="s">
        <v>5191</v>
      </c>
      <c r="J1609" s="357">
        <v>23414713</v>
      </c>
      <c r="K1609" s="357">
        <v>100</v>
      </c>
      <c r="L1609" s="357" t="s">
        <v>1077</v>
      </c>
      <c r="M1609" s="357" t="s">
        <v>1078</v>
      </c>
      <c r="N1609" s="357" t="s">
        <v>5025</v>
      </c>
      <c r="O1609" s="358">
        <v>1</v>
      </c>
      <c r="P1609" s="357">
        <v>55</v>
      </c>
      <c r="Q1609" s="357">
        <v>14742.8</v>
      </c>
      <c r="R1609" s="357">
        <v>7679.4800000000005</v>
      </c>
      <c r="S1609" s="357">
        <f t="shared" si="50"/>
        <v>7063.3199999999988</v>
      </c>
      <c r="T1609" s="359">
        <f t="shared" si="51"/>
        <v>0.47910301977914638</v>
      </c>
      <c r="U1609" s="357"/>
    </row>
    <row r="1610" spans="1:21" x14ac:dyDescent="0.25">
      <c r="A1610" s="357" t="s">
        <v>483</v>
      </c>
      <c r="B1610" s="357" t="s">
        <v>1829</v>
      </c>
      <c r="C1610" s="357" t="s">
        <v>1263</v>
      </c>
      <c r="D1610" s="357" t="s">
        <v>1766</v>
      </c>
      <c r="E1610" s="357" t="s">
        <v>5040</v>
      </c>
      <c r="F1610" s="357">
        <v>4522121</v>
      </c>
      <c r="G1610" s="357" t="s">
        <v>1329</v>
      </c>
      <c r="H1610" s="357">
        <v>452212103</v>
      </c>
      <c r="I1610" s="357" t="s">
        <v>3355</v>
      </c>
      <c r="J1610" s="357">
        <v>16820102</v>
      </c>
      <c r="K1610" s="357">
        <v>100</v>
      </c>
      <c r="L1610" s="357" t="s">
        <v>1077</v>
      </c>
      <c r="M1610" s="357" t="s">
        <v>1078</v>
      </c>
      <c r="N1610" s="357" t="s">
        <v>5025</v>
      </c>
      <c r="O1610" s="358">
        <v>1</v>
      </c>
      <c r="P1610" s="357">
        <v>132</v>
      </c>
      <c r="Q1610" s="357">
        <v>41750</v>
      </c>
      <c r="R1610" s="357">
        <v>35429.440000000002</v>
      </c>
      <c r="S1610" s="357">
        <f t="shared" si="50"/>
        <v>6320.5599999999977</v>
      </c>
      <c r="T1610" s="359">
        <f t="shared" si="51"/>
        <v>0.15139065868263468</v>
      </c>
      <c r="U1610" s="357"/>
    </row>
    <row r="1611" spans="1:21" x14ac:dyDescent="0.25">
      <c r="A1611" s="357" t="s">
        <v>483</v>
      </c>
      <c r="B1611" s="357" t="s">
        <v>1829</v>
      </c>
      <c r="C1611" s="357" t="s">
        <v>1263</v>
      </c>
      <c r="D1611" s="357" t="s">
        <v>1766</v>
      </c>
      <c r="E1611" s="357" t="s">
        <v>5040</v>
      </c>
      <c r="F1611" s="357">
        <v>4522121</v>
      </c>
      <c r="G1611" s="357" t="s">
        <v>1398</v>
      </c>
      <c r="H1611" s="357">
        <v>452212105</v>
      </c>
      <c r="I1611" s="357" t="s">
        <v>3356</v>
      </c>
      <c r="J1611" s="357">
        <v>16820130</v>
      </c>
      <c r="K1611" s="357">
        <v>63</v>
      </c>
      <c r="L1611" s="357" t="s">
        <v>1077</v>
      </c>
      <c r="M1611" s="357" t="s">
        <v>1078</v>
      </c>
      <c r="N1611" s="357" t="s">
        <v>5025</v>
      </c>
      <c r="O1611" s="358">
        <v>1</v>
      </c>
      <c r="P1611" s="357">
        <v>13</v>
      </c>
      <c r="Q1611" s="357">
        <v>7252.4</v>
      </c>
      <c r="R1611" s="357">
        <v>4687.2700000000004</v>
      </c>
      <c r="S1611" s="357">
        <f t="shared" si="50"/>
        <v>2565.1299999999992</v>
      </c>
      <c r="T1611" s="359">
        <f t="shared" si="51"/>
        <v>0.35369394958910144</v>
      </c>
      <c r="U1611" s="357"/>
    </row>
    <row r="1612" spans="1:21" x14ac:dyDescent="0.25">
      <c r="A1612" s="357" t="s">
        <v>483</v>
      </c>
      <c r="B1612" s="357" t="s">
        <v>1829</v>
      </c>
      <c r="C1612" s="357" t="s">
        <v>1263</v>
      </c>
      <c r="D1612" s="357" t="s">
        <v>1766</v>
      </c>
      <c r="E1612" s="357" t="s">
        <v>5040</v>
      </c>
      <c r="F1612" s="357">
        <v>4522121</v>
      </c>
      <c r="G1612" s="357" t="s">
        <v>1329</v>
      </c>
      <c r="H1612" s="357">
        <v>452212103</v>
      </c>
      <c r="I1612" s="357" t="s">
        <v>3357</v>
      </c>
      <c r="J1612" s="357">
        <v>16820136</v>
      </c>
      <c r="K1612" s="357">
        <v>63</v>
      </c>
      <c r="L1612" s="357" t="s">
        <v>1077</v>
      </c>
      <c r="M1612" s="357" t="s">
        <v>1078</v>
      </c>
      <c r="N1612" s="357" t="s">
        <v>5025</v>
      </c>
      <c r="O1612" s="358">
        <v>1</v>
      </c>
      <c r="P1612" s="357">
        <v>40</v>
      </c>
      <c r="Q1612" s="357">
        <v>12835.2</v>
      </c>
      <c r="R1612" s="357">
        <v>10716.51</v>
      </c>
      <c r="S1612" s="357">
        <f t="shared" si="50"/>
        <v>2118.6900000000005</v>
      </c>
      <c r="T1612" s="359">
        <f t="shared" si="51"/>
        <v>0.16506871727748695</v>
      </c>
      <c r="U1612" s="357"/>
    </row>
    <row r="1613" spans="1:21" x14ac:dyDescent="0.25">
      <c r="A1613" s="357" t="s">
        <v>483</v>
      </c>
      <c r="B1613" s="357" t="s">
        <v>1829</v>
      </c>
      <c r="C1613" s="357" t="s">
        <v>1263</v>
      </c>
      <c r="D1613" s="357" t="s">
        <v>1766</v>
      </c>
      <c r="E1613" s="357" t="s">
        <v>5040</v>
      </c>
      <c r="F1613" s="357">
        <v>4522121</v>
      </c>
      <c r="G1613" s="357" t="s">
        <v>5041</v>
      </c>
      <c r="H1613" s="357">
        <v>452212102</v>
      </c>
      <c r="I1613" s="357" t="s">
        <v>3358</v>
      </c>
      <c r="J1613" s="357">
        <v>17817133</v>
      </c>
      <c r="K1613" s="357">
        <v>100</v>
      </c>
      <c r="L1613" s="357" t="s">
        <v>1077</v>
      </c>
      <c r="M1613" s="357" t="s">
        <v>1078</v>
      </c>
      <c r="N1613" s="357" t="s">
        <v>5025</v>
      </c>
      <c r="O1613" s="358">
        <v>1</v>
      </c>
      <c r="P1613" s="357">
        <v>80</v>
      </c>
      <c r="Q1613" s="357">
        <v>29979.599999999999</v>
      </c>
      <c r="R1613" s="357">
        <v>23607.360000000001</v>
      </c>
      <c r="S1613" s="357">
        <f t="shared" si="50"/>
        <v>6372.239999999998</v>
      </c>
      <c r="T1613" s="359">
        <f t="shared" si="51"/>
        <v>0.21255253572429247</v>
      </c>
      <c r="U1613" s="357"/>
    </row>
    <row r="1614" spans="1:21" x14ac:dyDescent="0.25">
      <c r="A1614" s="357" t="s">
        <v>483</v>
      </c>
      <c r="B1614" s="357" t="s">
        <v>1829</v>
      </c>
      <c r="C1614" s="357" t="s">
        <v>1263</v>
      </c>
      <c r="D1614" s="357" t="s">
        <v>1766</v>
      </c>
      <c r="E1614" s="357" t="s">
        <v>5040</v>
      </c>
      <c r="F1614" s="357">
        <v>4522121</v>
      </c>
      <c r="G1614" s="357" t="s">
        <v>1600</v>
      </c>
      <c r="H1614" s="357">
        <v>452212104</v>
      </c>
      <c r="I1614" s="357" t="s">
        <v>3359</v>
      </c>
      <c r="J1614" s="357">
        <v>17817513</v>
      </c>
      <c r="K1614" s="357">
        <v>25</v>
      </c>
      <c r="L1614" s="357" t="s">
        <v>1077</v>
      </c>
      <c r="M1614" s="357" t="s">
        <v>1078</v>
      </c>
      <c r="N1614" s="357" t="s">
        <v>5025</v>
      </c>
      <c r="O1614" s="358">
        <v>1</v>
      </c>
      <c r="P1614" s="357">
        <v>20</v>
      </c>
      <c r="Q1614" s="357">
        <v>5869.2000000000007</v>
      </c>
      <c r="R1614" s="357">
        <v>4168.6899999999996</v>
      </c>
      <c r="S1614" s="357">
        <f t="shared" si="50"/>
        <v>1700.5100000000011</v>
      </c>
      <c r="T1614" s="359">
        <f t="shared" si="51"/>
        <v>0.28973454644585306</v>
      </c>
      <c r="U1614" s="357"/>
    </row>
    <row r="1615" spans="1:21" x14ac:dyDescent="0.25">
      <c r="A1615" s="357" t="s">
        <v>483</v>
      </c>
      <c r="B1615" s="357" t="s">
        <v>1829</v>
      </c>
      <c r="C1615" s="357" t="s">
        <v>1263</v>
      </c>
      <c r="D1615" s="357" t="s">
        <v>1766</v>
      </c>
      <c r="E1615" s="357" t="s">
        <v>1601</v>
      </c>
      <c r="F1615" s="357">
        <v>4522123</v>
      </c>
      <c r="G1615" s="357" t="s">
        <v>1602</v>
      </c>
      <c r="H1615" s="357">
        <v>452212301</v>
      </c>
      <c r="I1615" s="357" t="s">
        <v>3360</v>
      </c>
      <c r="J1615" s="357">
        <v>23984610</v>
      </c>
      <c r="K1615" s="357">
        <v>63</v>
      </c>
      <c r="L1615" s="357" t="s">
        <v>1077</v>
      </c>
      <c r="M1615" s="357" t="s">
        <v>1078</v>
      </c>
      <c r="N1615" s="357" t="s">
        <v>5025</v>
      </c>
      <c r="O1615" s="358">
        <v>1</v>
      </c>
      <c r="P1615" s="357">
        <v>17</v>
      </c>
      <c r="Q1615" s="357">
        <v>1688.4</v>
      </c>
      <c r="R1615" s="357">
        <v>1087.01</v>
      </c>
      <c r="S1615" s="357">
        <f t="shared" si="50"/>
        <v>601.3900000000001</v>
      </c>
      <c r="T1615" s="359">
        <f t="shared" si="51"/>
        <v>0.35618929163705287</v>
      </c>
      <c r="U1615" s="357"/>
    </row>
    <row r="1616" spans="1:21" x14ac:dyDescent="0.25">
      <c r="A1616" s="357" t="s">
        <v>483</v>
      </c>
      <c r="B1616" s="357" t="s">
        <v>1829</v>
      </c>
      <c r="C1616" s="357" t="s">
        <v>1263</v>
      </c>
      <c r="D1616" s="357" t="s">
        <v>1766</v>
      </c>
      <c r="E1616" s="357" t="s">
        <v>1601</v>
      </c>
      <c r="F1616" s="357">
        <v>4522123</v>
      </c>
      <c r="G1616" s="357" t="s">
        <v>1602</v>
      </c>
      <c r="H1616" s="357">
        <v>452212301</v>
      </c>
      <c r="I1616" s="357" t="s">
        <v>3361</v>
      </c>
      <c r="J1616" s="357">
        <v>34491935</v>
      </c>
      <c r="K1616" s="357">
        <v>100</v>
      </c>
      <c r="L1616" s="357" t="s">
        <v>1077</v>
      </c>
      <c r="M1616" s="357" t="s">
        <v>1078</v>
      </c>
      <c r="N1616" s="357" t="s">
        <v>5025</v>
      </c>
      <c r="O1616" s="358">
        <v>1</v>
      </c>
      <c r="P1616" s="357">
        <v>109</v>
      </c>
      <c r="Q1616" s="357">
        <v>57539.599999999991</v>
      </c>
      <c r="R1616" s="357">
        <v>47927.92</v>
      </c>
      <c r="S1616" s="357">
        <f t="shared" si="50"/>
        <v>9611.679999999993</v>
      </c>
      <c r="T1616" s="359">
        <f t="shared" si="51"/>
        <v>0.16704460927778425</v>
      </c>
      <c r="U1616" s="357"/>
    </row>
    <row r="1617" spans="1:21" x14ac:dyDescent="0.25">
      <c r="A1617" s="357" t="s">
        <v>483</v>
      </c>
      <c r="B1617" s="357" t="s">
        <v>1829</v>
      </c>
      <c r="C1617" s="357" t="s">
        <v>1263</v>
      </c>
      <c r="D1617" s="357" t="s">
        <v>1767</v>
      </c>
      <c r="E1617" s="357" t="s">
        <v>914</v>
      </c>
      <c r="F1617" s="357">
        <v>4522214</v>
      </c>
      <c r="G1617" s="357" t="s">
        <v>1896</v>
      </c>
      <c r="H1617" s="357">
        <v>452221404</v>
      </c>
      <c r="I1617" s="357" t="s">
        <v>3362</v>
      </c>
      <c r="J1617" s="357">
        <v>23983288</v>
      </c>
      <c r="K1617" s="357">
        <v>100</v>
      </c>
      <c r="L1617" s="357" t="s">
        <v>1077</v>
      </c>
      <c r="M1617" s="357" t="s">
        <v>1078</v>
      </c>
      <c r="N1617" s="357" t="s">
        <v>5025</v>
      </c>
      <c r="O1617" s="358">
        <v>1</v>
      </c>
      <c r="P1617" s="357">
        <v>42</v>
      </c>
      <c r="Q1617" s="357">
        <v>11644.4</v>
      </c>
      <c r="R1617" s="357">
        <v>8626.39</v>
      </c>
      <c r="S1617" s="357">
        <f t="shared" si="50"/>
        <v>3018.01</v>
      </c>
      <c r="T1617" s="359">
        <f t="shared" si="51"/>
        <v>0.25918123733296694</v>
      </c>
      <c r="U1617" s="357"/>
    </row>
    <row r="1618" spans="1:21" x14ac:dyDescent="0.25">
      <c r="A1618" s="357" t="s">
        <v>483</v>
      </c>
      <c r="B1618" s="357" t="s">
        <v>1829</v>
      </c>
      <c r="C1618" s="357" t="s">
        <v>1263</v>
      </c>
      <c r="D1618" s="357" t="s">
        <v>1767</v>
      </c>
      <c r="E1618" s="357" t="s">
        <v>914</v>
      </c>
      <c r="F1618" s="357">
        <v>4522214</v>
      </c>
      <c r="G1618" s="357" t="s">
        <v>1896</v>
      </c>
      <c r="H1618" s="357">
        <v>452221404</v>
      </c>
      <c r="I1618" s="357" t="s">
        <v>3363</v>
      </c>
      <c r="J1618" s="357">
        <v>23983446</v>
      </c>
      <c r="K1618" s="357">
        <v>63</v>
      </c>
      <c r="L1618" s="357" t="s">
        <v>1077</v>
      </c>
      <c r="M1618" s="357" t="s">
        <v>1078</v>
      </c>
      <c r="N1618" s="357" t="s">
        <v>5025</v>
      </c>
      <c r="O1618" s="358">
        <v>1</v>
      </c>
      <c r="P1618" s="357">
        <v>55</v>
      </c>
      <c r="Q1618" s="357">
        <v>13045.2</v>
      </c>
      <c r="R1618" s="357">
        <v>9722.25</v>
      </c>
      <c r="S1618" s="357">
        <f t="shared" si="50"/>
        <v>3322.9500000000007</v>
      </c>
      <c r="T1618" s="359">
        <f t="shared" si="51"/>
        <v>0.25472587618434372</v>
      </c>
      <c r="U1618" s="357"/>
    </row>
    <row r="1619" spans="1:21" x14ac:dyDescent="0.25">
      <c r="A1619" s="357" t="s">
        <v>483</v>
      </c>
      <c r="B1619" s="357" t="s">
        <v>1829</v>
      </c>
      <c r="C1619" s="357" t="s">
        <v>1263</v>
      </c>
      <c r="D1619" s="357" t="s">
        <v>1767</v>
      </c>
      <c r="E1619" s="357" t="s">
        <v>914</v>
      </c>
      <c r="F1619" s="357">
        <v>4522214</v>
      </c>
      <c r="G1619" s="357" t="s">
        <v>1896</v>
      </c>
      <c r="H1619" s="357">
        <v>452221404</v>
      </c>
      <c r="I1619" s="357" t="s">
        <v>3364</v>
      </c>
      <c r="J1619" s="357">
        <v>23983456</v>
      </c>
      <c r="K1619" s="357">
        <v>100</v>
      </c>
      <c r="L1619" s="357" t="s">
        <v>1077</v>
      </c>
      <c r="M1619" s="357" t="s">
        <v>1078</v>
      </c>
      <c r="N1619" s="357" t="s">
        <v>5025</v>
      </c>
      <c r="O1619" s="358">
        <v>1</v>
      </c>
      <c r="P1619" s="357">
        <v>68</v>
      </c>
      <c r="Q1619" s="357">
        <v>36991.599999999999</v>
      </c>
      <c r="R1619" s="357">
        <v>22039.58</v>
      </c>
      <c r="S1619" s="357">
        <f t="shared" si="50"/>
        <v>14952.019999999997</v>
      </c>
      <c r="T1619" s="359">
        <f t="shared" si="51"/>
        <v>0.4042004130667502</v>
      </c>
      <c r="U1619" s="357"/>
    </row>
    <row r="1620" spans="1:21" x14ac:dyDescent="0.25">
      <c r="A1620" s="357" t="s">
        <v>483</v>
      </c>
      <c r="B1620" s="357" t="s">
        <v>1829</v>
      </c>
      <c r="C1620" s="357" t="s">
        <v>1263</v>
      </c>
      <c r="D1620" s="357" t="s">
        <v>1767</v>
      </c>
      <c r="E1620" s="357" t="s">
        <v>914</v>
      </c>
      <c r="F1620" s="357">
        <v>4522214</v>
      </c>
      <c r="G1620" s="357" t="s">
        <v>1896</v>
      </c>
      <c r="H1620" s="357">
        <v>452221404</v>
      </c>
      <c r="I1620" s="357" t="s">
        <v>3365</v>
      </c>
      <c r="J1620" s="357">
        <v>23983592</v>
      </c>
      <c r="K1620" s="357">
        <v>100</v>
      </c>
      <c r="L1620" s="357" t="s">
        <v>1077</v>
      </c>
      <c r="M1620" s="357" t="s">
        <v>1078</v>
      </c>
      <c r="N1620" s="357" t="s">
        <v>5025</v>
      </c>
      <c r="O1620" s="358">
        <v>1</v>
      </c>
      <c r="P1620" s="357">
        <v>115</v>
      </c>
      <c r="Q1620" s="357">
        <v>18545.599999999999</v>
      </c>
      <c r="R1620" s="357">
        <v>10421.02</v>
      </c>
      <c r="S1620" s="357">
        <f t="shared" si="50"/>
        <v>8124.5799999999981</v>
      </c>
      <c r="T1620" s="359">
        <f t="shared" si="51"/>
        <v>0.43808666206539548</v>
      </c>
      <c r="U1620" s="357"/>
    </row>
    <row r="1621" spans="1:21" x14ac:dyDescent="0.25">
      <c r="A1621" s="357" t="s">
        <v>483</v>
      </c>
      <c r="B1621" s="357" t="s">
        <v>1829</v>
      </c>
      <c r="C1621" s="357" t="s">
        <v>1263</v>
      </c>
      <c r="D1621" s="357" t="s">
        <v>1767</v>
      </c>
      <c r="E1621" s="357" t="s">
        <v>914</v>
      </c>
      <c r="F1621" s="357">
        <v>4522214</v>
      </c>
      <c r="G1621" s="357" t="s">
        <v>1896</v>
      </c>
      <c r="H1621" s="357">
        <v>452221404</v>
      </c>
      <c r="I1621" s="357" t="s">
        <v>3366</v>
      </c>
      <c r="J1621" s="357">
        <v>23983640</v>
      </c>
      <c r="K1621" s="357">
        <v>100</v>
      </c>
      <c r="L1621" s="357" t="s">
        <v>1077</v>
      </c>
      <c r="M1621" s="357" t="s">
        <v>1078</v>
      </c>
      <c r="N1621" s="357" t="s">
        <v>5025</v>
      </c>
      <c r="O1621" s="358">
        <v>1</v>
      </c>
      <c r="P1621" s="357">
        <v>60</v>
      </c>
      <c r="Q1621" s="357">
        <v>20413.599999999999</v>
      </c>
      <c r="R1621" s="357">
        <v>18619.190000000002</v>
      </c>
      <c r="S1621" s="357">
        <f t="shared" si="50"/>
        <v>1794.4099999999962</v>
      </c>
      <c r="T1621" s="359">
        <f t="shared" si="51"/>
        <v>8.790267272798509E-2</v>
      </c>
      <c r="U1621" s="357"/>
    </row>
    <row r="1622" spans="1:21" x14ac:dyDescent="0.25">
      <c r="A1622" s="357" t="s">
        <v>483</v>
      </c>
      <c r="B1622" s="357" t="s">
        <v>1829</v>
      </c>
      <c r="C1622" s="357" t="s">
        <v>1263</v>
      </c>
      <c r="D1622" s="357" t="s">
        <v>1767</v>
      </c>
      <c r="E1622" s="357" t="s">
        <v>914</v>
      </c>
      <c r="F1622" s="357">
        <v>4522214</v>
      </c>
      <c r="G1622" s="357" t="s">
        <v>1896</v>
      </c>
      <c r="H1622" s="357">
        <v>452221404</v>
      </c>
      <c r="I1622" s="357" t="s">
        <v>3367</v>
      </c>
      <c r="J1622" s="357">
        <v>23983678</v>
      </c>
      <c r="K1622" s="357">
        <v>100</v>
      </c>
      <c r="L1622" s="357" t="s">
        <v>1077</v>
      </c>
      <c r="M1622" s="357" t="s">
        <v>1078</v>
      </c>
      <c r="N1622" s="357" t="s">
        <v>5025</v>
      </c>
      <c r="O1622" s="358">
        <v>1</v>
      </c>
      <c r="P1622" s="357">
        <v>64</v>
      </c>
      <c r="Q1622" s="357">
        <v>22382.799999999999</v>
      </c>
      <c r="R1622" s="357">
        <v>17341.150000000001</v>
      </c>
      <c r="S1622" s="357">
        <f t="shared" si="50"/>
        <v>5041.6499999999978</v>
      </c>
      <c r="T1622" s="359">
        <f t="shared" si="51"/>
        <v>0.22524661793877432</v>
      </c>
      <c r="U1622" s="357"/>
    </row>
    <row r="1623" spans="1:21" x14ac:dyDescent="0.25">
      <c r="A1623" s="357" t="s">
        <v>483</v>
      </c>
      <c r="B1623" s="357" t="s">
        <v>1829</v>
      </c>
      <c r="C1623" s="357" t="s">
        <v>1263</v>
      </c>
      <c r="D1623" s="357" t="s">
        <v>1767</v>
      </c>
      <c r="E1623" s="357" t="s">
        <v>914</v>
      </c>
      <c r="F1623" s="357">
        <v>4522214</v>
      </c>
      <c r="G1623" s="357" t="s">
        <v>1896</v>
      </c>
      <c r="H1623" s="357">
        <v>452221404</v>
      </c>
      <c r="I1623" s="357" t="s">
        <v>3368</v>
      </c>
      <c r="J1623" s="357">
        <v>23983688</v>
      </c>
      <c r="K1623" s="357">
        <v>100</v>
      </c>
      <c r="L1623" s="357" t="s">
        <v>1077</v>
      </c>
      <c r="M1623" s="357" t="s">
        <v>1078</v>
      </c>
      <c r="N1623" s="357" t="s">
        <v>5025</v>
      </c>
      <c r="O1623" s="358">
        <v>1</v>
      </c>
      <c r="P1623" s="357">
        <v>35</v>
      </c>
      <c r="Q1623" s="357">
        <v>12226</v>
      </c>
      <c r="R1623" s="357">
        <v>10321.060000000001</v>
      </c>
      <c r="S1623" s="357">
        <f t="shared" si="50"/>
        <v>1904.9399999999987</v>
      </c>
      <c r="T1623" s="359">
        <f t="shared" si="51"/>
        <v>0.15581056764272849</v>
      </c>
      <c r="U1623" s="357"/>
    </row>
    <row r="1624" spans="1:21" x14ac:dyDescent="0.25">
      <c r="A1624" s="357" t="s">
        <v>483</v>
      </c>
      <c r="B1624" s="357" t="s">
        <v>1829</v>
      </c>
      <c r="C1624" s="357" t="s">
        <v>1263</v>
      </c>
      <c r="D1624" s="357" t="s">
        <v>1767</v>
      </c>
      <c r="E1624" s="357" t="s">
        <v>914</v>
      </c>
      <c r="F1624" s="357">
        <v>4522214</v>
      </c>
      <c r="G1624" s="357" t="s">
        <v>1603</v>
      </c>
      <c r="H1624" s="357">
        <v>452221401</v>
      </c>
      <c r="I1624" s="357" t="s">
        <v>3369</v>
      </c>
      <c r="J1624" s="357">
        <v>23983896</v>
      </c>
      <c r="K1624" s="357">
        <v>100</v>
      </c>
      <c r="L1624" s="357" t="s">
        <v>1077</v>
      </c>
      <c r="M1624" s="357" t="s">
        <v>1078</v>
      </c>
      <c r="N1624" s="357" t="s">
        <v>5025</v>
      </c>
      <c r="O1624" s="358">
        <v>1</v>
      </c>
      <c r="P1624" s="357">
        <v>70</v>
      </c>
      <c r="Q1624" s="357">
        <v>43367.6</v>
      </c>
      <c r="R1624" s="357">
        <v>39245.730000000003</v>
      </c>
      <c r="S1624" s="357">
        <f t="shared" si="50"/>
        <v>4121.8699999999953</v>
      </c>
      <c r="T1624" s="359">
        <f t="shared" si="51"/>
        <v>9.5044918326123551E-2</v>
      </c>
      <c r="U1624" s="357"/>
    </row>
    <row r="1625" spans="1:21" x14ac:dyDescent="0.25">
      <c r="A1625" s="357" t="s">
        <v>483</v>
      </c>
      <c r="B1625" s="357" t="s">
        <v>1829</v>
      </c>
      <c r="C1625" s="357" t="s">
        <v>1263</v>
      </c>
      <c r="D1625" s="357" t="s">
        <v>1767</v>
      </c>
      <c r="E1625" s="357" t="s">
        <v>914</v>
      </c>
      <c r="F1625" s="357">
        <v>4522214</v>
      </c>
      <c r="G1625" s="357" t="s">
        <v>1603</v>
      </c>
      <c r="H1625" s="357">
        <v>452221401</v>
      </c>
      <c r="I1625" s="357" t="s">
        <v>3370</v>
      </c>
      <c r="J1625" s="357">
        <v>23984244</v>
      </c>
      <c r="K1625" s="357">
        <v>100</v>
      </c>
      <c r="L1625" s="357" t="s">
        <v>1077</v>
      </c>
      <c r="M1625" s="357" t="s">
        <v>1078</v>
      </c>
      <c r="N1625" s="357" t="s">
        <v>5025</v>
      </c>
      <c r="O1625" s="358">
        <v>1</v>
      </c>
      <c r="P1625" s="357">
        <v>101</v>
      </c>
      <c r="Q1625" s="357">
        <v>10228.4</v>
      </c>
      <c r="R1625" s="357">
        <v>7550.62</v>
      </c>
      <c r="S1625" s="357">
        <f t="shared" ref="S1625:S1688" si="52">Q1625-R1625</f>
        <v>2677.7799999999997</v>
      </c>
      <c r="T1625" s="359">
        <f t="shared" ref="T1625:T1688" si="53">S1625/Q1625</f>
        <v>0.26179852176293456</v>
      </c>
      <c r="U1625" s="357"/>
    </row>
    <row r="1626" spans="1:21" x14ac:dyDescent="0.25">
      <c r="A1626" s="357" t="s">
        <v>483</v>
      </c>
      <c r="B1626" s="357" t="s">
        <v>1829</v>
      </c>
      <c r="C1626" s="357" t="s">
        <v>1263</v>
      </c>
      <c r="D1626" s="357" t="s">
        <v>1767</v>
      </c>
      <c r="E1626" s="357" t="s">
        <v>914</v>
      </c>
      <c r="F1626" s="357">
        <v>4522214</v>
      </c>
      <c r="G1626" s="357" t="s">
        <v>1603</v>
      </c>
      <c r="H1626" s="357">
        <v>452221401</v>
      </c>
      <c r="I1626" s="357" t="s">
        <v>3371</v>
      </c>
      <c r="J1626" s="357">
        <v>23984286</v>
      </c>
      <c r="K1626" s="357">
        <v>100</v>
      </c>
      <c r="L1626" s="357" t="s">
        <v>1077</v>
      </c>
      <c r="M1626" s="357" t="s">
        <v>1078</v>
      </c>
      <c r="N1626" s="357" t="s">
        <v>5025</v>
      </c>
      <c r="O1626" s="358">
        <v>1</v>
      </c>
      <c r="P1626" s="357">
        <v>96</v>
      </c>
      <c r="Q1626" s="357">
        <v>35710.400000000001</v>
      </c>
      <c r="R1626" s="357">
        <v>29441.309999999998</v>
      </c>
      <c r="S1626" s="357">
        <f t="shared" si="52"/>
        <v>6269.0900000000038</v>
      </c>
      <c r="T1626" s="359">
        <f t="shared" si="53"/>
        <v>0.17555362023388155</v>
      </c>
      <c r="U1626" s="357"/>
    </row>
    <row r="1627" spans="1:21" x14ac:dyDescent="0.25">
      <c r="A1627" s="357" t="s">
        <v>483</v>
      </c>
      <c r="B1627" s="357" t="s">
        <v>1829</v>
      </c>
      <c r="C1627" s="357" t="s">
        <v>1263</v>
      </c>
      <c r="D1627" s="357" t="s">
        <v>1767</v>
      </c>
      <c r="E1627" s="357" t="s">
        <v>914</v>
      </c>
      <c r="F1627" s="357">
        <v>4522214</v>
      </c>
      <c r="G1627" s="357" t="s">
        <v>1603</v>
      </c>
      <c r="H1627" s="357">
        <v>452221401</v>
      </c>
      <c r="I1627" s="357" t="s">
        <v>3372</v>
      </c>
      <c r="J1627" s="357">
        <v>23984296</v>
      </c>
      <c r="K1627" s="357">
        <v>100</v>
      </c>
      <c r="L1627" s="357" t="s">
        <v>1077</v>
      </c>
      <c r="M1627" s="357" t="s">
        <v>1078</v>
      </c>
      <c r="N1627" s="357" t="s">
        <v>5025</v>
      </c>
      <c r="O1627" s="358">
        <v>1</v>
      </c>
      <c r="P1627" s="357">
        <v>75</v>
      </c>
      <c r="Q1627" s="357">
        <v>27962</v>
      </c>
      <c r="R1627" s="357">
        <v>24629.35</v>
      </c>
      <c r="S1627" s="357">
        <f t="shared" si="52"/>
        <v>3332.6500000000015</v>
      </c>
      <c r="T1627" s="359">
        <f t="shared" si="53"/>
        <v>0.11918496531006371</v>
      </c>
      <c r="U1627" s="357"/>
    </row>
    <row r="1628" spans="1:21" x14ac:dyDescent="0.25">
      <c r="A1628" s="357" t="s">
        <v>483</v>
      </c>
      <c r="B1628" s="357" t="s">
        <v>1829</v>
      </c>
      <c r="C1628" s="357" t="s">
        <v>1263</v>
      </c>
      <c r="D1628" s="357" t="s">
        <v>1767</v>
      </c>
      <c r="E1628" s="357" t="s">
        <v>914</v>
      </c>
      <c r="F1628" s="357">
        <v>4522214</v>
      </c>
      <c r="G1628" s="357" t="s">
        <v>914</v>
      </c>
      <c r="H1628" s="357">
        <v>452221402</v>
      </c>
      <c r="I1628" s="357" t="s">
        <v>3373</v>
      </c>
      <c r="J1628" s="357">
        <v>23984802</v>
      </c>
      <c r="K1628" s="357">
        <v>100</v>
      </c>
      <c r="L1628" s="357" t="s">
        <v>1077</v>
      </c>
      <c r="M1628" s="357" t="s">
        <v>1078</v>
      </c>
      <c r="N1628" s="357" t="s">
        <v>5025</v>
      </c>
      <c r="O1628" s="358">
        <v>1</v>
      </c>
      <c r="P1628" s="357">
        <v>106</v>
      </c>
      <c r="Q1628" s="357">
        <v>40038.800000000003</v>
      </c>
      <c r="R1628" s="357">
        <v>37549.68</v>
      </c>
      <c r="S1628" s="357">
        <f t="shared" si="52"/>
        <v>2489.1200000000026</v>
      </c>
      <c r="T1628" s="359">
        <f t="shared" si="53"/>
        <v>6.2167697333586479E-2</v>
      </c>
      <c r="U1628" s="357"/>
    </row>
    <row r="1629" spans="1:21" x14ac:dyDescent="0.25">
      <c r="A1629" s="357" t="s">
        <v>483</v>
      </c>
      <c r="B1629" s="357" t="s">
        <v>1829</v>
      </c>
      <c r="C1629" s="357" t="s">
        <v>1263</v>
      </c>
      <c r="D1629" s="357" t="s">
        <v>1767</v>
      </c>
      <c r="E1629" s="357" t="s">
        <v>914</v>
      </c>
      <c r="F1629" s="357">
        <v>4522214</v>
      </c>
      <c r="G1629" s="357" t="s">
        <v>1896</v>
      </c>
      <c r="H1629" s="357">
        <v>452221404</v>
      </c>
      <c r="I1629" s="357" t="s">
        <v>3374</v>
      </c>
      <c r="J1629" s="357">
        <v>23984812</v>
      </c>
      <c r="K1629" s="357">
        <v>100</v>
      </c>
      <c r="L1629" s="357" t="s">
        <v>1077</v>
      </c>
      <c r="M1629" s="357" t="s">
        <v>1078</v>
      </c>
      <c r="N1629" s="357" t="s">
        <v>5025</v>
      </c>
      <c r="O1629" s="358">
        <v>1</v>
      </c>
      <c r="P1629" s="357">
        <v>99</v>
      </c>
      <c r="Q1629" s="357">
        <v>29934.400000000001</v>
      </c>
      <c r="R1629" s="357">
        <v>27293.83</v>
      </c>
      <c r="S1629" s="357">
        <f t="shared" si="52"/>
        <v>2640.5699999999997</v>
      </c>
      <c r="T1629" s="359">
        <f t="shared" si="53"/>
        <v>8.8211889999465484E-2</v>
      </c>
      <c r="U1629" s="357"/>
    </row>
    <row r="1630" spans="1:21" x14ac:dyDescent="0.25">
      <c r="A1630" s="357" t="s">
        <v>483</v>
      </c>
      <c r="B1630" s="357" t="s">
        <v>1829</v>
      </c>
      <c r="C1630" s="357" t="s">
        <v>1263</v>
      </c>
      <c r="D1630" s="357" t="s">
        <v>1767</v>
      </c>
      <c r="E1630" s="357" t="s">
        <v>914</v>
      </c>
      <c r="F1630" s="357">
        <v>4522214</v>
      </c>
      <c r="G1630" s="357" t="s">
        <v>914</v>
      </c>
      <c r="H1630" s="357">
        <v>452221402</v>
      </c>
      <c r="I1630" s="357" t="s">
        <v>3375</v>
      </c>
      <c r="J1630" s="357">
        <v>23984858</v>
      </c>
      <c r="K1630" s="357">
        <v>100</v>
      </c>
      <c r="L1630" s="357" t="s">
        <v>1077</v>
      </c>
      <c r="M1630" s="357" t="s">
        <v>1078</v>
      </c>
      <c r="N1630" s="357" t="s">
        <v>5025</v>
      </c>
      <c r="O1630" s="358">
        <v>1</v>
      </c>
      <c r="P1630" s="357">
        <v>89</v>
      </c>
      <c r="Q1630" s="357">
        <v>82163.199999999997</v>
      </c>
      <c r="R1630" s="357">
        <v>45601.18</v>
      </c>
      <c r="S1630" s="357">
        <f t="shared" si="52"/>
        <v>36562.019999999997</v>
      </c>
      <c r="T1630" s="359">
        <f t="shared" si="53"/>
        <v>0.44499264877706807</v>
      </c>
      <c r="U1630" s="357"/>
    </row>
    <row r="1631" spans="1:21" x14ac:dyDescent="0.25">
      <c r="A1631" s="357" t="s">
        <v>483</v>
      </c>
      <c r="B1631" s="357" t="s">
        <v>1829</v>
      </c>
      <c r="C1631" s="357" t="s">
        <v>1263</v>
      </c>
      <c r="D1631" s="357" t="s">
        <v>1767</v>
      </c>
      <c r="E1631" s="357" t="s">
        <v>914</v>
      </c>
      <c r="F1631" s="357">
        <v>4522214</v>
      </c>
      <c r="G1631" s="357" t="s">
        <v>914</v>
      </c>
      <c r="H1631" s="357">
        <v>452221402</v>
      </c>
      <c r="I1631" s="357" t="s">
        <v>3376</v>
      </c>
      <c r="J1631" s="357">
        <v>23984866</v>
      </c>
      <c r="K1631" s="357">
        <v>100</v>
      </c>
      <c r="L1631" s="357" t="s">
        <v>1077</v>
      </c>
      <c r="M1631" s="357" t="s">
        <v>1078</v>
      </c>
      <c r="N1631" s="357" t="s">
        <v>5025</v>
      </c>
      <c r="O1631" s="358">
        <v>1</v>
      </c>
      <c r="P1631" s="357">
        <v>91</v>
      </c>
      <c r="Q1631" s="357">
        <v>59582.000000000007</v>
      </c>
      <c r="R1631" s="357">
        <v>43406.81</v>
      </c>
      <c r="S1631" s="357">
        <f t="shared" si="52"/>
        <v>16175.19000000001</v>
      </c>
      <c r="T1631" s="359">
        <f t="shared" si="53"/>
        <v>0.2714777953073077</v>
      </c>
      <c r="U1631" s="357"/>
    </row>
    <row r="1632" spans="1:21" x14ac:dyDescent="0.25">
      <c r="A1632" s="357" t="s">
        <v>483</v>
      </c>
      <c r="B1632" s="357" t="s">
        <v>1829</v>
      </c>
      <c r="C1632" s="357" t="s">
        <v>1263</v>
      </c>
      <c r="D1632" s="357" t="s">
        <v>1767</v>
      </c>
      <c r="E1632" s="357" t="s">
        <v>914</v>
      </c>
      <c r="F1632" s="357">
        <v>4522214</v>
      </c>
      <c r="G1632" s="357" t="s">
        <v>1897</v>
      </c>
      <c r="H1632" s="357">
        <v>452221403</v>
      </c>
      <c r="I1632" s="357" t="s">
        <v>3377</v>
      </c>
      <c r="J1632" s="357">
        <v>29588342</v>
      </c>
      <c r="K1632" s="357">
        <v>100</v>
      </c>
      <c r="L1632" s="357" t="s">
        <v>1077</v>
      </c>
      <c r="M1632" s="357" t="s">
        <v>1078</v>
      </c>
      <c r="N1632" s="357" t="s">
        <v>5025</v>
      </c>
      <c r="O1632" s="358">
        <v>1</v>
      </c>
      <c r="P1632" s="357">
        <v>66</v>
      </c>
      <c r="Q1632" s="357">
        <v>10422</v>
      </c>
      <c r="R1632" s="357">
        <v>9543.14</v>
      </c>
      <c r="S1632" s="357">
        <f t="shared" si="52"/>
        <v>878.86000000000058</v>
      </c>
      <c r="T1632" s="359">
        <f t="shared" si="53"/>
        <v>8.4327384379197901E-2</v>
      </c>
      <c r="U1632" s="357"/>
    </row>
    <row r="1633" spans="1:21" x14ac:dyDescent="0.25">
      <c r="A1633" s="357" t="s">
        <v>483</v>
      </c>
      <c r="B1633" s="357" t="s">
        <v>1829</v>
      </c>
      <c r="C1633" s="357" t="s">
        <v>1263</v>
      </c>
      <c r="D1633" s="357" t="s">
        <v>1767</v>
      </c>
      <c r="E1633" s="357" t="s">
        <v>914</v>
      </c>
      <c r="F1633" s="357">
        <v>4522214</v>
      </c>
      <c r="G1633" s="357" t="s">
        <v>1897</v>
      </c>
      <c r="H1633" s="357">
        <v>452221403</v>
      </c>
      <c r="I1633" s="357" t="s">
        <v>3378</v>
      </c>
      <c r="J1633" s="357">
        <v>29588398</v>
      </c>
      <c r="K1633" s="357">
        <v>100</v>
      </c>
      <c r="L1633" s="357" t="s">
        <v>1077</v>
      </c>
      <c r="M1633" s="357" t="s">
        <v>1078</v>
      </c>
      <c r="N1633" s="357" t="s">
        <v>5025</v>
      </c>
      <c r="O1633" s="358">
        <v>1</v>
      </c>
      <c r="P1633" s="357">
        <v>64</v>
      </c>
      <c r="Q1633" s="357">
        <v>24595.199999999997</v>
      </c>
      <c r="R1633" s="357">
        <v>17598.54</v>
      </c>
      <c r="S1633" s="357">
        <f t="shared" si="52"/>
        <v>6996.6599999999962</v>
      </c>
      <c r="T1633" s="359">
        <f t="shared" si="53"/>
        <v>0.28447258001561271</v>
      </c>
      <c r="U1633" s="357"/>
    </row>
    <row r="1634" spans="1:21" x14ac:dyDescent="0.25">
      <c r="A1634" s="357" t="s">
        <v>483</v>
      </c>
      <c r="B1634" s="357" t="s">
        <v>1829</v>
      </c>
      <c r="C1634" s="357" t="s">
        <v>1263</v>
      </c>
      <c r="D1634" s="357" t="s">
        <v>1767</v>
      </c>
      <c r="E1634" s="357" t="s">
        <v>914</v>
      </c>
      <c r="F1634" s="357">
        <v>4522214</v>
      </c>
      <c r="G1634" s="357" t="s">
        <v>1897</v>
      </c>
      <c r="H1634" s="357">
        <v>452221403</v>
      </c>
      <c r="I1634" s="357" t="s">
        <v>3379</v>
      </c>
      <c r="J1634" s="357">
        <v>29588674</v>
      </c>
      <c r="K1634" s="357">
        <v>100</v>
      </c>
      <c r="L1634" s="357" t="s">
        <v>1077</v>
      </c>
      <c r="M1634" s="357" t="s">
        <v>1078</v>
      </c>
      <c r="N1634" s="357" t="s">
        <v>5025</v>
      </c>
      <c r="O1634" s="358">
        <v>1</v>
      </c>
      <c r="P1634" s="357">
        <v>145</v>
      </c>
      <c r="Q1634" s="357">
        <v>58147.600000000006</v>
      </c>
      <c r="R1634" s="357">
        <v>47984.959999999999</v>
      </c>
      <c r="S1634" s="357">
        <f t="shared" si="52"/>
        <v>10162.640000000007</v>
      </c>
      <c r="T1634" s="359">
        <f t="shared" si="53"/>
        <v>0.174773163466764</v>
      </c>
      <c r="U1634" s="357"/>
    </row>
    <row r="1635" spans="1:21" x14ac:dyDescent="0.25">
      <c r="A1635" s="357" t="s">
        <v>483</v>
      </c>
      <c r="B1635" s="357" t="s">
        <v>921</v>
      </c>
      <c r="C1635" s="357" t="s">
        <v>1247</v>
      </c>
      <c r="D1635" s="357" t="s">
        <v>1755</v>
      </c>
      <c r="E1635" s="357" t="s">
        <v>922</v>
      </c>
      <c r="F1635" s="357">
        <v>4421321</v>
      </c>
      <c r="G1635" s="357" t="s">
        <v>1137</v>
      </c>
      <c r="H1635" s="357">
        <v>442132105</v>
      </c>
      <c r="I1635" s="357" t="s">
        <v>5192</v>
      </c>
      <c r="J1635" s="357">
        <v>20547644</v>
      </c>
      <c r="K1635" s="357">
        <v>100</v>
      </c>
      <c r="L1635" s="357" t="s">
        <v>1077</v>
      </c>
      <c r="M1635" s="357" t="s">
        <v>1078</v>
      </c>
      <c r="N1635" s="357" t="s">
        <v>5025</v>
      </c>
      <c r="O1635" s="358">
        <v>1</v>
      </c>
      <c r="P1635" s="357">
        <v>168</v>
      </c>
      <c r="Q1635" s="357">
        <v>71432.399999999994</v>
      </c>
      <c r="R1635" s="357">
        <v>36361.279999999999</v>
      </c>
      <c r="S1635" s="357">
        <f t="shared" si="52"/>
        <v>35071.119999999995</v>
      </c>
      <c r="T1635" s="359">
        <f t="shared" si="53"/>
        <v>0.4909693640420873</v>
      </c>
      <c r="U1635" s="357"/>
    </row>
    <row r="1636" spans="1:21" x14ac:dyDescent="0.25">
      <c r="A1636" s="357" t="s">
        <v>483</v>
      </c>
      <c r="B1636" s="357" t="s">
        <v>1829</v>
      </c>
      <c r="C1636" s="357" t="s">
        <v>1263</v>
      </c>
      <c r="D1636" s="357" t="s">
        <v>1767</v>
      </c>
      <c r="E1636" s="357" t="s">
        <v>914</v>
      </c>
      <c r="F1636" s="357">
        <v>4522214</v>
      </c>
      <c r="G1636" s="357" t="s">
        <v>1897</v>
      </c>
      <c r="H1636" s="357">
        <v>452221403</v>
      </c>
      <c r="I1636" s="357" t="s">
        <v>3380</v>
      </c>
      <c r="J1636" s="357">
        <v>29588770</v>
      </c>
      <c r="K1636" s="357">
        <v>100</v>
      </c>
      <c r="L1636" s="357" t="s">
        <v>1077</v>
      </c>
      <c r="M1636" s="357" t="s">
        <v>1078</v>
      </c>
      <c r="N1636" s="357" t="s">
        <v>5025</v>
      </c>
      <c r="O1636" s="358">
        <v>1</v>
      </c>
      <c r="P1636" s="357">
        <v>52</v>
      </c>
      <c r="Q1636" s="357">
        <v>20983.200000000001</v>
      </c>
      <c r="R1636" s="357">
        <v>15524.71</v>
      </c>
      <c r="S1636" s="357">
        <f t="shared" si="52"/>
        <v>5458.4900000000016</v>
      </c>
      <c r="T1636" s="359">
        <f t="shared" si="53"/>
        <v>0.26013620420145644</v>
      </c>
      <c r="U1636" s="357"/>
    </row>
    <row r="1637" spans="1:21" x14ac:dyDescent="0.25">
      <c r="A1637" s="357" t="s">
        <v>483</v>
      </c>
      <c r="B1637" s="357" t="s">
        <v>1829</v>
      </c>
      <c r="C1637" s="357" t="s">
        <v>1263</v>
      </c>
      <c r="D1637" s="357" t="s">
        <v>1767</v>
      </c>
      <c r="E1637" s="357" t="s">
        <v>914</v>
      </c>
      <c r="F1637" s="357">
        <v>4522214</v>
      </c>
      <c r="G1637" s="357" t="s">
        <v>1897</v>
      </c>
      <c r="H1637" s="357">
        <v>452221403</v>
      </c>
      <c r="I1637" s="357" t="s">
        <v>3381</v>
      </c>
      <c r="J1637" s="357">
        <v>29588804</v>
      </c>
      <c r="K1637" s="357">
        <v>100</v>
      </c>
      <c r="L1637" s="357" t="s">
        <v>1077</v>
      </c>
      <c r="M1637" s="357" t="s">
        <v>1078</v>
      </c>
      <c r="N1637" s="357" t="s">
        <v>5025</v>
      </c>
      <c r="O1637" s="358">
        <v>1</v>
      </c>
      <c r="P1637" s="357">
        <v>102</v>
      </c>
      <c r="Q1637" s="357">
        <v>23929.599999999999</v>
      </c>
      <c r="R1637" s="357">
        <v>21481.449999999997</v>
      </c>
      <c r="S1637" s="357">
        <f t="shared" si="52"/>
        <v>2448.1500000000015</v>
      </c>
      <c r="T1637" s="359">
        <f t="shared" si="53"/>
        <v>0.10230634862262644</v>
      </c>
      <c r="U1637" s="357"/>
    </row>
    <row r="1638" spans="1:21" x14ac:dyDescent="0.25">
      <c r="A1638" s="357" t="s">
        <v>483</v>
      </c>
      <c r="B1638" s="357" t="s">
        <v>921</v>
      </c>
      <c r="C1638" s="357" t="s">
        <v>1247</v>
      </c>
      <c r="D1638" s="357" t="s">
        <v>1755</v>
      </c>
      <c r="E1638" s="357" t="s">
        <v>922</v>
      </c>
      <c r="F1638" s="357">
        <v>4421321</v>
      </c>
      <c r="G1638" s="357" t="s">
        <v>925</v>
      </c>
      <c r="H1638" s="357">
        <v>442132101</v>
      </c>
      <c r="I1638" s="357" t="s">
        <v>3620</v>
      </c>
      <c r="J1638" s="357">
        <v>23414737</v>
      </c>
      <c r="K1638" s="357">
        <v>100</v>
      </c>
      <c r="L1638" s="357" t="s">
        <v>1077</v>
      </c>
      <c r="M1638" s="357" t="s">
        <v>1078</v>
      </c>
      <c r="N1638" s="357" t="s">
        <v>5025</v>
      </c>
      <c r="O1638" s="358">
        <v>1</v>
      </c>
      <c r="P1638" s="357">
        <v>34</v>
      </c>
      <c r="Q1638" s="357">
        <v>14638</v>
      </c>
      <c r="R1638" s="357">
        <v>7992.83</v>
      </c>
      <c r="S1638" s="357">
        <f t="shared" si="52"/>
        <v>6645.17</v>
      </c>
      <c r="T1638" s="359">
        <f t="shared" si="53"/>
        <v>0.4539670720043722</v>
      </c>
      <c r="U1638" s="357"/>
    </row>
    <row r="1639" spans="1:21" x14ac:dyDescent="0.25">
      <c r="A1639" s="357" t="s">
        <v>483</v>
      </c>
      <c r="B1639" s="357" t="s">
        <v>921</v>
      </c>
      <c r="C1639" s="357" t="s">
        <v>1247</v>
      </c>
      <c r="D1639" s="357" t="s">
        <v>1755</v>
      </c>
      <c r="E1639" s="357" t="s">
        <v>926</v>
      </c>
      <c r="F1639" s="357">
        <v>4421333</v>
      </c>
      <c r="G1639" s="357" t="s">
        <v>1805</v>
      </c>
      <c r="H1639" s="357">
        <v>442133302</v>
      </c>
      <c r="I1639" s="357" t="s">
        <v>5193</v>
      </c>
      <c r="J1639" s="357">
        <v>26066007</v>
      </c>
      <c r="K1639" s="357">
        <v>100</v>
      </c>
      <c r="L1639" s="357" t="s">
        <v>1077</v>
      </c>
      <c r="M1639" s="357" t="s">
        <v>1078</v>
      </c>
      <c r="N1639" s="357" t="s">
        <v>5025</v>
      </c>
      <c r="O1639" s="358">
        <v>1</v>
      </c>
      <c r="P1639" s="357">
        <v>130</v>
      </c>
      <c r="Q1639" s="357">
        <v>59388.4</v>
      </c>
      <c r="R1639" s="357">
        <v>32425.26</v>
      </c>
      <c r="S1639" s="357">
        <f t="shared" si="52"/>
        <v>26963.140000000003</v>
      </c>
      <c r="T1639" s="359">
        <f t="shared" si="53"/>
        <v>0.45401357840925166</v>
      </c>
      <c r="U1639" s="357"/>
    </row>
    <row r="1640" spans="1:21" x14ac:dyDescent="0.25">
      <c r="A1640" s="357" t="s">
        <v>483</v>
      </c>
      <c r="B1640" s="357" t="s">
        <v>1829</v>
      </c>
      <c r="C1640" s="357" t="s">
        <v>1263</v>
      </c>
      <c r="D1640" s="357" t="s">
        <v>1767</v>
      </c>
      <c r="E1640" s="357" t="s">
        <v>911</v>
      </c>
      <c r="F1640" s="357">
        <v>4522222</v>
      </c>
      <c r="G1640" s="357" t="s">
        <v>1898</v>
      </c>
      <c r="H1640" s="357">
        <v>452222201</v>
      </c>
      <c r="I1640" s="357" t="s">
        <v>3382</v>
      </c>
      <c r="J1640" s="357">
        <v>26622475</v>
      </c>
      <c r="K1640" s="357">
        <v>100</v>
      </c>
      <c r="L1640" s="357" t="s">
        <v>1077</v>
      </c>
      <c r="M1640" s="357" t="s">
        <v>1078</v>
      </c>
      <c r="N1640" s="357" t="s">
        <v>5025</v>
      </c>
      <c r="O1640" s="358">
        <v>1</v>
      </c>
      <c r="P1640" s="357">
        <v>90</v>
      </c>
      <c r="Q1640" s="357">
        <v>40137.599999999999</v>
      </c>
      <c r="R1640" s="357">
        <v>34144.75</v>
      </c>
      <c r="S1640" s="357">
        <f t="shared" si="52"/>
        <v>5992.8499999999985</v>
      </c>
      <c r="T1640" s="359">
        <f t="shared" si="53"/>
        <v>0.14930763174679101</v>
      </c>
      <c r="U1640" s="357"/>
    </row>
    <row r="1641" spans="1:21" x14ac:dyDescent="0.25">
      <c r="A1641" s="357" t="s">
        <v>483</v>
      </c>
      <c r="B1641" s="357" t="s">
        <v>1829</v>
      </c>
      <c r="C1641" s="357" t="s">
        <v>1263</v>
      </c>
      <c r="D1641" s="357" t="s">
        <v>1767</v>
      </c>
      <c r="E1641" s="357" t="s">
        <v>911</v>
      </c>
      <c r="F1641" s="357">
        <v>4522222</v>
      </c>
      <c r="G1641" s="357" t="s">
        <v>911</v>
      </c>
      <c r="H1641" s="357">
        <v>452222205</v>
      </c>
      <c r="I1641" s="357" t="s">
        <v>3383</v>
      </c>
      <c r="J1641" s="357">
        <v>26622487</v>
      </c>
      <c r="K1641" s="357">
        <v>100</v>
      </c>
      <c r="L1641" s="357" t="s">
        <v>1077</v>
      </c>
      <c r="M1641" s="357" t="s">
        <v>1078</v>
      </c>
      <c r="N1641" s="357" t="s">
        <v>5025</v>
      </c>
      <c r="O1641" s="358">
        <v>1</v>
      </c>
      <c r="P1641" s="357">
        <v>78</v>
      </c>
      <c r="Q1641" s="357">
        <v>25433.599999999999</v>
      </c>
      <c r="R1641" s="357">
        <v>22458.75</v>
      </c>
      <c r="S1641" s="357">
        <f t="shared" si="52"/>
        <v>2974.8499999999985</v>
      </c>
      <c r="T1641" s="359">
        <f t="shared" si="53"/>
        <v>0.11696535291897328</v>
      </c>
      <c r="U1641" s="357"/>
    </row>
    <row r="1642" spans="1:21" x14ac:dyDescent="0.25">
      <c r="A1642" s="357" t="s">
        <v>483</v>
      </c>
      <c r="B1642" s="357" t="s">
        <v>1829</v>
      </c>
      <c r="C1642" s="357" t="s">
        <v>1263</v>
      </c>
      <c r="D1642" s="357" t="s">
        <v>1767</v>
      </c>
      <c r="E1642" s="357" t="s">
        <v>911</v>
      </c>
      <c r="F1642" s="357">
        <v>4522222</v>
      </c>
      <c r="G1642" s="357" t="s">
        <v>1898</v>
      </c>
      <c r="H1642" s="357">
        <v>452222201</v>
      </c>
      <c r="I1642" s="357" t="s">
        <v>3384</v>
      </c>
      <c r="J1642" s="357">
        <v>26622545</v>
      </c>
      <c r="K1642" s="357">
        <v>100</v>
      </c>
      <c r="L1642" s="357" t="s">
        <v>1077</v>
      </c>
      <c r="M1642" s="357" t="s">
        <v>1078</v>
      </c>
      <c r="N1642" s="357" t="s">
        <v>5025</v>
      </c>
      <c r="O1642" s="358">
        <v>1</v>
      </c>
      <c r="P1642" s="357">
        <v>65</v>
      </c>
      <c r="Q1642" s="357">
        <v>26370.400000000001</v>
      </c>
      <c r="R1642" s="357">
        <v>16524.13</v>
      </c>
      <c r="S1642" s="357">
        <f t="shared" si="52"/>
        <v>9846.27</v>
      </c>
      <c r="T1642" s="359">
        <f t="shared" si="53"/>
        <v>0.37338341473773623</v>
      </c>
      <c r="U1642" s="357"/>
    </row>
    <row r="1643" spans="1:21" x14ac:dyDescent="0.25">
      <c r="A1643" s="357" t="s">
        <v>483</v>
      </c>
      <c r="B1643" s="357" t="s">
        <v>1829</v>
      </c>
      <c r="C1643" s="357" t="s">
        <v>1263</v>
      </c>
      <c r="D1643" s="357" t="s">
        <v>1767</v>
      </c>
      <c r="E1643" s="357" t="s">
        <v>911</v>
      </c>
      <c r="F1643" s="357">
        <v>4522222</v>
      </c>
      <c r="G1643" s="357" t="s">
        <v>911</v>
      </c>
      <c r="H1643" s="357">
        <v>452222205</v>
      </c>
      <c r="I1643" s="357" t="s">
        <v>3385</v>
      </c>
      <c r="J1643" s="357">
        <v>29588262</v>
      </c>
      <c r="K1643" s="357">
        <v>250</v>
      </c>
      <c r="L1643" s="357" t="s">
        <v>1077</v>
      </c>
      <c r="M1643" s="357" t="s">
        <v>1078</v>
      </c>
      <c r="N1643" s="357" t="s">
        <v>5025</v>
      </c>
      <c r="O1643" s="358">
        <v>1</v>
      </c>
      <c r="P1643" s="357">
        <v>141</v>
      </c>
      <c r="Q1643" s="357">
        <v>111180.8</v>
      </c>
      <c r="R1643" s="357">
        <v>84906.42</v>
      </c>
      <c r="S1643" s="357">
        <f t="shared" si="52"/>
        <v>26274.380000000005</v>
      </c>
      <c r="T1643" s="359">
        <f t="shared" si="53"/>
        <v>0.23632119934377163</v>
      </c>
      <c r="U1643" s="357"/>
    </row>
    <row r="1644" spans="1:21" x14ac:dyDescent="0.25">
      <c r="A1644" s="357" t="s">
        <v>483</v>
      </c>
      <c r="B1644" s="357" t="s">
        <v>1829</v>
      </c>
      <c r="C1644" s="357" t="s">
        <v>1263</v>
      </c>
      <c r="D1644" s="357" t="s">
        <v>1767</v>
      </c>
      <c r="E1644" s="357" t="s">
        <v>911</v>
      </c>
      <c r="F1644" s="357">
        <v>4522222</v>
      </c>
      <c r="G1644" s="357" t="s">
        <v>911</v>
      </c>
      <c r="H1644" s="357">
        <v>452222205</v>
      </c>
      <c r="I1644" s="357" t="s">
        <v>3386</v>
      </c>
      <c r="J1644" s="357">
        <v>29588276</v>
      </c>
      <c r="K1644" s="357">
        <v>250</v>
      </c>
      <c r="L1644" s="357" t="s">
        <v>1077</v>
      </c>
      <c r="M1644" s="357" t="s">
        <v>1078</v>
      </c>
      <c r="N1644" s="357" t="s">
        <v>5025</v>
      </c>
      <c r="O1644" s="358">
        <v>1</v>
      </c>
      <c r="P1644" s="357">
        <v>97</v>
      </c>
      <c r="Q1644" s="357">
        <v>116464.79999999999</v>
      </c>
      <c r="R1644" s="357">
        <v>64766.97</v>
      </c>
      <c r="S1644" s="357">
        <f t="shared" si="52"/>
        <v>51697.829999999987</v>
      </c>
      <c r="T1644" s="359">
        <f t="shared" si="53"/>
        <v>0.44389231767881793</v>
      </c>
      <c r="U1644" s="357"/>
    </row>
    <row r="1645" spans="1:21" x14ac:dyDescent="0.25">
      <c r="A1645" s="357" t="s">
        <v>483</v>
      </c>
      <c r="B1645" s="357" t="s">
        <v>1829</v>
      </c>
      <c r="C1645" s="357" t="s">
        <v>1263</v>
      </c>
      <c r="D1645" s="357" t="s">
        <v>1767</v>
      </c>
      <c r="E1645" s="357" t="s">
        <v>911</v>
      </c>
      <c r="F1645" s="357">
        <v>4522222</v>
      </c>
      <c r="G1645" s="357" t="s">
        <v>911</v>
      </c>
      <c r="H1645" s="357">
        <v>452222205</v>
      </c>
      <c r="I1645" s="357" t="s">
        <v>3387</v>
      </c>
      <c r="J1645" s="357">
        <v>29588284</v>
      </c>
      <c r="K1645" s="357">
        <v>100</v>
      </c>
      <c r="L1645" s="357" t="s">
        <v>1077</v>
      </c>
      <c r="M1645" s="357" t="s">
        <v>1078</v>
      </c>
      <c r="N1645" s="357" t="s">
        <v>5025</v>
      </c>
      <c r="O1645" s="358">
        <v>1</v>
      </c>
      <c r="P1645" s="357">
        <v>134</v>
      </c>
      <c r="Q1645" s="357">
        <v>83763.199999999997</v>
      </c>
      <c r="R1645" s="357">
        <v>67242.990000000005</v>
      </c>
      <c r="S1645" s="357">
        <f t="shared" si="52"/>
        <v>16520.209999999992</v>
      </c>
      <c r="T1645" s="359">
        <f t="shared" si="53"/>
        <v>0.19722515376680921</v>
      </c>
      <c r="U1645" s="357"/>
    </row>
    <row r="1646" spans="1:21" x14ac:dyDescent="0.25">
      <c r="A1646" s="357" t="s">
        <v>483</v>
      </c>
      <c r="B1646" s="357" t="s">
        <v>1829</v>
      </c>
      <c r="C1646" s="357" t="s">
        <v>1263</v>
      </c>
      <c r="D1646" s="357" t="s">
        <v>1767</v>
      </c>
      <c r="E1646" s="357" t="s">
        <v>911</v>
      </c>
      <c r="F1646" s="357">
        <v>4522222</v>
      </c>
      <c r="G1646" s="357" t="s">
        <v>1898</v>
      </c>
      <c r="H1646" s="357">
        <v>452222201</v>
      </c>
      <c r="I1646" s="357" t="s">
        <v>3388</v>
      </c>
      <c r="J1646" s="357">
        <v>29588292</v>
      </c>
      <c r="K1646" s="357">
        <v>100</v>
      </c>
      <c r="L1646" s="357" t="s">
        <v>1077</v>
      </c>
      <c r="M1646" s="357" t="s">
        <v>1078</v>
      </c>
      <c r="N1646" s="357" t="s">
        <v>5025</v>
      </c>
      <c r="O1646" s="358">
        <v>1</v>
      </c>
      <c r="P1646" s="357">
        <v>21</v>
      </c>
      <c r="Q1646" s="357">
        <v>24598.400000000001</v>
      </c>
      <c r="R1646" s="357">
        <v>17797.659999999996</v>
      </c>
      <c r="S1646" s="357">
        <f t="shared" si="52"/>
        <v>6800.7400000000052</v>
      </c>
      <c r="T1646" s="359">
        <f t="shared" si="53"/>
        <v>0.27647082737088613</v>
      </c>
      <c r="U1646" s="357"/>
    </row>
    <row r="1647" spans="1:21" x14ac:dyDescent="0.25">
      <c r="A1647" s="357" t="s">
        <v>483</v>
      </c>
      <c r="B1647" s="357" t="s">
        <v>1829</v>
      </c>
      <c r="C1647" s="357" t="s">
        <v>1263</v>
      </c>
      <c r="D1647" s="357" t="s">
        <v>1767</v>
      </c>
      <c r="E1647" s="357" t="s">
        <v>911</v>
      </c>
      <c r="F1647" s="357">
        <v>4522222</v>
      </c>
      <c r="G1647" s="357" t="s">
        <v>1898</v>
      </c>
      <c r="H1647" s="357">
        <v>452222201</v>
      </c>
      <c r="I1647" s="357" t="s">
        <v>3389</v>
      </c>
      <c r="J1647" s="357">
        <v>29589258</v>
      </c>
      <c r="K1647" s="357">
        <v>100</v>
      </c>
      <c r="L1647" s="357" t="s">
        <v>1077</v>
      </c>
      <c r="M1647" s="357" t="s">
        <v>1078</v>
      </c>
      <c r="N1647" s="357" t="s">
        <v>5025</v>
      </c>
      <c r="O1647" s="358">
        <v>1</v>
      </c>
      <c r="P1647" s="357">
        <v>99</v>
      </c>
      <c r="Q1647" s="357">
        <v>47308.4</v>
      </c>
      <c r="R1647" s="357">
        <v>35524.06</v>
      </c>
      <c r="S1647" s="357">
        <f t="shared" si="52"/>
        <v>11784.340000000004</v>
      </c>
      <c r="T1647" s="359">
        <f t="shared" si="53"/>
        <v>0.24909614360240473</v>
      </c>
      <c r="U1647" s="357"/>
    </row>
    <row r="1648" spans="1:21" x14ac:dyDescent="0.25">
      <c r="A1648" s="357" t="s">
        <v>483</v>
      </c>
      <c r="B1648" s="357" t="s">
        <v>1829</v>
      </c>
      <c r="C1648" s="357" t="s">
        <v>1263</v>
      </c>
      <c r="D1648" s="357" t="s">
        <v>1767</v>
      </c>
      <c r="E1648" s="357" t="s">
        <v>911</v>
      </c>
      <c r="F1648" s="357">
        <v>4522222</v>
      </c>
      <c r="G1648" s="357" t="s">
        <v>1898</v>
      </c>
      <c r="H1648" s="357">
        <v>452222201</v>
      </c>
      <c r="I1648" s="357" t="s">
        <v>3390</v>
      </c>
      <c r="J1648" s="357">
        <v>31775457</v>
      </c>
      <c r="K1648" s="357">
        <v>100</v>
      </c>
      <c r="L1648" s="357" t="s">
        <v>1077</v>
      </c>
      <c r="M1648" s="357" t="s">
        <v>1078</v>
      </c>
      <c r="N1648" s="357" t="s">
        <v>5025</v>
      </c>
      <c r="O1648" s="358">
        <v>1</v>
      </c>
      <c r="P1648" s="357">
        <v>45</v>
      </c>
      <c r="Q1648" s="357">
        <v>17717.600000000002</v>
      </c>
      <c r="R1648" s="357">
        <v>15263.28</v>
      </c>
      <c r="S1648" s="357">
        <f t="shared" si="52"/>
        <v>2454.3200000000015</v>
      </c>
      <c r="T1648" s="359">
        <f t="shared" si="53"/>
        <v>0.13852440511130182</v>
      </c>
      <c r="U1648" s="357"/>
    </row>
    <row r="1649" spans="1:21" x14ac:dyDescent="0.25">
      <c r="A1649" s="357" t="s">
        <v>483</v>
      </c>
      <c r="B1649" s="357" t="s">
        <v>1829</v>
      </c>
      <c r="C1649" s="357" t="s">
        <v>1263</v>
      </c>
      <c r="D1649" s="357" t="s">
        <v>1767</v>
      </c>
      <c r="E1649" s="357" t="s">
        <v>911</v>
      </c>
      <c r="F1649" s="357">
        <v>4522222</v>
      </c>
      <c r="G1649" s="357" t="s">
        <v>1898</v>
      </c>
      <c r="H1649" s="357">
        <v>452222201</v>
      </c>
      <c r="I1649" s="357" t="s">
        <v>3391</v>
      </c>
      <c r="J1649" s="357">
        <v>31775515</v>
      </c>
      <c r="K1649" s="357">
        <v>100</v>
      </c>
      <c r="L1649" s="357" t="s">
        <v>1077</v>
      </c>
      <c r="M1649" s="357" t="s">
        <v>1078</v>
      </c>
      <c r="N1649" s="357" t="s">
        <v>5025</v>
      </c>
      <c r="O1649" s="358">
        <v>1</v>
      </c>
      <c r="P1649" s="357">
        <v>44</v>
      </c>
      <c r="Q1649" s="357">
        <v>23585.599999999999</v>
      </c>
      <c r="R1649" s="357">
        <v>18225.54</v>
      </c>
      <c r="S1649" s="357">
        <f t="shared" si="52"/>
        <v>5360.0599999999977</v>
      </c>
      <c r="T1649" s="359">
        <f t="shared" si="53"/>
        <v>0.22725985346991376</v>
      </c>
      <c r="U1649" s="357"/>
    </row>
    <row r="1650" spans="1:21" x14ac:dyDescent="0.25">
      <c r="A1650" s="357" t="s">
        <v>483</v>
      </c>
      <c r="B1650" s="357" t="s">
        <v>1829</v>
      </c>
      <c r="C1650" s="357" t="s">
        <v>1263</v>
      </c>
      <c r="D1650" s="357" t="s">
        <v>1767</v>
      </c>
      <c r="E1650" s="357" t="s">
        <v>911</v>
      </c>
      <c r="F1650" s="357">
        <v>4522222</v>
      </c>
      <c r="G1650" s="357" t="s">
        <v>913</v>
      </c>
      <c r="H1650" s="357">
        <v>452222206</v>
      </c>
      <c r="I1650" s="357" t="s">
        <v>3392</v>
      </c>
      <c r="J1650" s="357">
        <v>31775539</v>
      </c>
      <c r="K1650" s="357">
        <v>100</v>
      </c>
      <c r="L1650" s="357" t="s">
        <v>1077</v>
      </c>
      <c r="M1650" s="357" t="s">
        <v>1078</v>
      </c>
      <c r="N1650" s="357" t="s">
        <v>5025</v>
      </c>
      <c r="O1650" s="358">
        <v>1</v>
      </c>
      <c r="P1650" s="357">
        <v>96</v>
      </c>
      <c r="Q1650" s="357">
        <v>33591.199999999997</v>
      </c>
      <c r="R1650" s="357">
        <v>31780.05</v>
      </c>
      <c r="S1650" s="357">
        <f t="shared" si="52"/>
        <v>1811.1499999999978</v>
      </c>
      <c r="T1650" s="359">
        <f t="shared" si="53"/>
        <v>5.3917395032032141E-2</v>
      </c>
      <c r="U1650" s="357"/>
    </row>
    <row r="1651" spans="1:21" x14ac:dyDescent="0.25">
      <c r="A1651" s="357" t="s">
        <v>483</v>
      </c>
      <c r="B1651" s="357" t="s">
        <v>1829</v>
      </c>
      <c r="C1651" s="357" t="s">
        <v>1263</v>
      </c>
      <c r="D1651" s="357" t="s">
        <v>1767</v>
      </c>
      <c r="E1651" s="357" t="s">
        <v>1605</v>
      </c>
      <c r="F1651" s="357">
        <v>4522223</v>
      </c>
      <c r="G1651" s="357" t="s">
        <v>917</v>
      </c>
      <c r="H1651" s="357">
        <v>452222304</v>
      </c>
      <c r="I1651" s="357" t="s">
        <v>1284</v>
      </c>
      <c r="J1651" s="357">
        <v>32127967</v>
      </c>
      <c r="K1651" s="357">
        <v>100</v>
      </c>
      <c r="L1651" s="357" t="s">
        <v>1077</v>
      </c>
      <c r="M1651" s="357" t="s">
        <v>1078</v>
      </c>
      <c r="N1651" s="357" t="s">
        <v>5025</v>
      </c>
      <c r="O1651" s="358">
        <v>1</v>
      </c>
      <c r="P1651" s="357">
        <v>98</v>
      </c>
      <c r="Q1651" s="357">
        <v>35226.400000000001</v>
      </c>
      <c r="R1651" s="357">
        <v>25269.920000000002</v>
      </c>
      <c r="S1651" s="357">
        <f t="shared" si="52"/>
        <v>9956.48</v>
      </c>
      <c r="T1651" s="359">
        <f t="shared" si="53"/>
        <v>0.28264256353189648</v>
      </c>
      <c r="U1651" s="357"/>
    </row>
    <row r="1652" spans="1:21" x14ac:dyDescent="0.25">
      <c r="A1652" s="357" t="s">
        <v>483</v>
      </c>
      <c r="B1652" s="357" t="s">
        <v>1829</v>
      </c>
      <c r="C1652" s="357" t="s">
        <v>1263</v>
      </c>
      <c r="D1652" s="357" t="s">
        <v>1767</v>
      </c>
      <c r="E1652" s="357" t="s">
        <v>1610</v>
      </c>
      <c r="F1652" s="357">
        <v>4522236</v>
      </c>
      <c r="G1652" s="357" t="s">
        <v>916</v>
      </c>
      <c r="H1652" s="357">
        <v>452223604</v>
      </c>
      <c r="I1652" s="357" t="s">
        <v>3393</v>
      </c>
      <c r="J1652" s="357">
        <v>32195523</v>
      </c>
      <c r="K1652" s="357">
        <v>100</v>
      </c>
      <c r="L1652" s="357" t="s">
        <v>1077</v>
      </c>
      <c r="M1652" s="357" t="s">
        <v>1078</v>
      </c>
      <c r="N1652" s="357" t="s">
        <v>5025</v>
      </c>
      <c r="O1652" s="358">
        <v>1</v>
      </c>
      <c r="P1652" s="357">
        <v>97</v>
      </c>
      <c r="Q1652" s="357">
        <v>34571.600000000006</v>
      </c>
      <c r="R1652" s="357">
        <v>28144.74</v>
      </c>
      <c r="S1652" s="357">
        <f t="shared" si="52"/>
        <v>6426.8600000000042</v>
      </c>
      <c r="T1652" s="359">
        <f t="shared" si="53"/>
        <v>0.18589998727279047</v>
      </c>
      <c r="U1652" s="357"/>
    </row>
    <row r="1653" spans="1:21" x14ac:dyDescent="0.25">
      <c r="A1653" s="357" t="s">
        <v>483</v>
      </c>
      <c r="B1653" s="357" t="s">
        <v>1829</v>
      </c>
      <c r="C1653" s="357" t="s">
        <v>1263</v>
      </c>
      <c r="D1653" s="357" t="s">
        <v>1767</v>
      </c>
      <c r="E1653" s="357" t="s">
        <v>1604</v>
      </c>
      <c r="F1653" s="357">
        <v>4522221</v>
      </c>
      <c r="G1653" s="357" t="s">
        <v>909</v>
      </c>
      <c r="H1653" s="357">
        <v>452222102</v>
      </c>
      <c r="I1653" s="357" t="s">
        <v>3394</v>
      </c>
      <c r="J1653" s="357">
        <v>32195689</v>
      </c>
      <c r="K1653" s="357">
        <v>100</v>
      </c>
      <c r="L1653" s="357" t="s">
        <v>1077</v>
      </c>
      <c r="M1653" s="357" t="s">
        <v>1078</v>
      </c>
      <c r="N1653" s="357" t="s">
        <v>5025</v>
      </c>
      <c r="O1653" s="358">
        <v>1</v>
      </c>
      <c r="P1653" s="357">
        <v>191</v>
      </c>
      <c r="Q1653" s="357">
        <v>32758.799999999999</v>
      </c>
      <c r="R1653" s="357">
        <v>25198.95</v>
      </c>
      <c r="S1653" s="357">
        <f t="shared" si="52"/>
        <v>7559.8499999999985</v>
      </c>
      <c r="T1653" s="359">
        <f t="shared" si="53"/>
        <v>0.23077310524195022</v>
      </c>
      <c r="U1653" s="357"/>
    </row>
    <row r="1654" spans="1:21" x14ac:dyDescent="0.25">
      <c r="A1654" s="357" t="s">
        <v>483</v>
      </c>
      <c r="B1654" s="357" t="s">
        <v>1829</v>
      </c>
      <c r="C1654" s="357" t="s">
        <v>1263</v>
      </c>
      <c r="D1654" s="357" t="s">
        <v>1767</v>
      </c>
      <c r="E1654" s="357" t="s">
        <v>1604</v>
      </c>
      <c r="F1654" s="357">
        <v>4522221</v>
      </c>
      <c r="G1654" s="357" t="s">
        <v>1283</v>
      </c>
      <c r="H1654" s="357">
        <v>452222103</v>
      </c>
      <c r="I1654" s="357" t="s">
        <v>3395</v>
      </c>
      <c r="J1654" s="357">
        <v>32195691</v>
      </c>
      <c r="K1654" s="357">
        <v>63</v>
      </c>
      <c r="L1654" s="357" t="s">
        <v>1077</v>
      </c>
      <c r="M1654" s="357" t="s">
        <v>1078</v>
      </c>
      <c r="N1654" s="357" t="s">
        <v>5025</v>
      </c>
      <c r="O1654" s="358">
        <v>1</v>
      </c>
      <c r="P1654" s="357">
        <v>61</v>
      </c>
      <c r="Q1654" s="357">
        <v>28193.200000000001</v>
      </c>
      <c r="R1654" s="357">
        <v>22516.19</v>
      </c>
      <c r="S1654" s="357">
        <f t="shared" si="52"/>
        <v>5677.010000000002</v>
      </c>
      <c r="T1654" s="359">
        <f t="shared" si="53"/>
        <v>0.20136096647418533</v>
      </c>
      <c r="U1654" s="357"/>
    </row>
    <row r="1655" spans="1:21" x14ac:dyDescent="0.25">
      <c r="A1655" s="357" t="s">
        <v>483</v>
      </c>
      <c r="B1655" s="357" t="s">
        <v>1829</v>
      </c>
      <c r="C1655" s="357" t="s">
        <v>1263</v>
      </c>
      <c r="D1655" s="357" t="s">
        <v>1767</v>
      </c>
      <c r="E1655" s="357" t="s">
        <v>1604</v>
      </c>
      <c r="F1655" s="357">
        <v>4522221</v>
      </c>
      <c r="G1655" s="357" t="s">
        <v>909</v>
      </c>
      <c r="H1655" s="357">
        <v>452222102</v>
      </c>
      <c r="I1655" s="357" t="s">
        <v>3396</v>
      </c>
      <c r="J1655" s="357">
        <v>32195795</v>
      </c>
      <c r="K1655" s="357">
        <v>100</v>
      </c>
      <c r="L1655" s="357" t="s">
        <v>1077</v>
      </c>
      <c r="M1655" s="357" t="s">
        <v>1078</v>
      </c>
      <c r="N1655" s="357" t="s">
        <v>5025</v>
      </c>
      <c r="O1655" s="358">
        <v>1</v>
      </c>
      <c r="P1655" s="357">
        <v>52</v>
      </c>
      <c r="Q1655" s="357">
        <v>25743.599999999999</v>
      </c>
      <c r="R1655" s="357">
        <v>16872.84</v>
      </c>
      <c r="S1655" s="357">
        <f t="shared" si="52"/>
        <v>8870.7599999999984</v>
      </c>
      <c r="T1655" s="359">
        <f t="shared" si="53"/>
        <v>0.34458117745769817</v>
      </c>
      <c r="U1655" s="357"/>
    </row>
    <row r="1656" spans="1:21" x14ac:dyDescent="0.25">
      <c r="A1656" s="357" t="s">
        <v>483</v>
      </c>
      <c r="B1656" s="357" t="s">
        <v>1829</v>
      </c>
      <c r="C1656" s="357" t="s">
        <v>1230</v>
      </c>
      <c r="D1656" s="357" t="s">
        <v>1743</v>
      </c>
      <c r="E1656" s="357" t="s">
        <v>841</v>
      </c>
      <c r="F1656" s="357">
        <v>4322232</v>
      </c>
      <c r="G1656" s="357" t="s">
        <v>842</v>
      </c>
      <c r="H1656" s="357">
        <v>432223204</v>
      </c>
      <c r="I1656" s="357" t="s">
        <v>3397</v>
      </c>
      <c r="J1656" s="357">
        <v>32195927</v>
      </c>
      <c r="K1656" s="357">
        <v>100</v>
      </c>
      <c r="L1656" s="357" t="s">
        <v>1077</v>
      </c>
      <c r="M1656" s="357" t="s">
        <v>1078</v>
      </c>
      <c r="N1656" s="357" t="s">
        <v>5025</v>
      </c>
      <c r="O1656" s="358">
        <v>1</v>
      </c>
      <c r="P1656" s="357">
        <v>100</v>
      </c>
      <c r="Q1656" s="357">
        <v>40232.400000000001</v>
      </c>
      <c r="R1656" s="357">
        <v>24861.87</v>
      </c>
      <c r="S1656" s="357">
        <f t="shared" si="52"/>
        <v>15370.530000000002</v>
      </c>
      <c r="T1656" s="359">
        <f t="shared" si="53"/>
        <v>0.38204357681868351</v>
      </c>
      <c r="U1656" s="357"/>
    </row>
    <row r="1657" spans="1:21" x14ac:dyDescent="0.25">
      <c r="A1657" s="357" t="s">
        <v>483</v>
      </c>
      <c r="B1657" s="357" t="s">
        <v>1829</v>
      </c>
      <c r="C1657" s="357" t="s">
        <v>1230</v>
      </c>
      <c r="D1657" s="357" t="s">
        <v>1743</v>
      </c>
      <c r="E1657" s="357" t="s">
        <v>841</v>
      </c>
      <c r="F1657" s="357">
        <v>4322232</v>
      </c>
      <c r="G1657" s="357" t="s">
        <v>842</v>
      </c>
      <c r="H1657" s="357">
        <v>432223204</v>
      </c>
      <c r="I1657" s="357" t="s">
        <v>3397</v>
      </c>
      <c r="J1657" s="357">
        <v>32195933</v>
      </c>
      <c r="K1657" s="357">
        <v>100</v>
      </c>
      <c r="L1657" s="357" t="s">
        <v>1077</v>
      </c>
      <c r="M1657" s="357" t="s">
        <v>1078</v>
      </c>
      <c r="N1657" s="357" t="s">
        <v>5025</v>
      </c>
      <c r="O1657" s="358">
        <v>1</v>
      </c>
      <c r="P1657" s="357">
        <v>87</v>
      </c>
      <c r="Q1657" s="357">
        <v>37109.600000000006</v>
      </c>
      <c r="R1657" s="357">
        <v>33773.89</v>
      </c>
      <c r="S1657" s="357">
        <f t="shared" si="52"/>
        <v>3335.7100000000064</v>
      </c>
      <c r="T1657" s="359">
        <f t="shared" si="53"/>
        <v>8.9888061310281056E-2</v>
      </c>
      <c r="U1657" s="357"/>
    </row>
    <row r="1658" spans="1:21" x14ac:dyDescent="0.25">
      <c r="A1658" s="357" t="s">
        <v>483</v>
      </c>
      <c r="B1658" s="357" t="s">
        <v>921</v>
      </c>
      <c r="C1658" s="357" t="s">
        <v>1247</v>
      </c>
      <c r="D1658" s="357" t="s">
        <v>1756</v>
      </c>
      <c r="E1658" s="357" t="s">
        <v>1525</v>
      </c>
      <c r="F1658" s="357">
        <v>4421412</v>
      </c>
      <c r="G1658" s="357" t="s">
        <v>935</v>
      </c>
      <c r="H1658" s="357">
        <v>442141201</v>
      </c>
      <c r="I1658" s="357" t="s">
        <v>5194</v>
      </c>
      <c r="J1658" s="357">
        <v>18291314</v>
      </c>
      <c r="K1658" s="357">
        <v>100</v>
      </c>
      <c r="L1658" s="357" t="s">
        <v>1077</v>
      </c>
      <c r="M1658" s="357" t="s">
        <v>1078</v>
      </c>
      <c r="N1658" s="357" t="s">
        <v>5025</v>
      </c>
      <c r="O1658" s="358">
        <v>1</v>
      </c>
      <c r="P1658" s="357">
        <v>57</v>
      </c>
      <c r="Q1658" s="357">
        <v>36526.31</v>
      </c>
      <c r="R1658" s="357">
        <v>19136.830000000002</v>
      </c>
      <c r="S1658" s="357">
        <f t="shared" si="52"/>
        <v>17389.479999999996</v>
      </c>
      <c r="T1658" s="359">
        <f t="shared" si="53"/>
        <v>0.47608094001282902</v>
      </c>
      <c r="U1658" s="357"/>
    </row>
    <row r="1659" spans="1:21" x14ac:dyDescent="0.25">
      <c r="A1659" s="357" t="s">
        <v>483</v>
      </c>
      <c r="B1659" s="357" t="s">
        <v>1829</v>
      </c>
      <c r="C1659" s="357" t="s">
        <v>1263</v>
      </c>
      <c r="D1659" s="357" t="s">
        <v>1767</v>
      </c>
      <c r="E1659" s="357" t="s">
        <v>1605</v>
      </c>
      <c r="F1659" s="357">
        <v>4522223</v>
      </c>
      <c r="G1659" s="357" t="s">
        <v>1607</v>
      </c>
      <c r="H1659" s="357">
        <v>452222302</v>
      </c>
      <c r="I1659" s="357" t="s">
        <v>3398</v>
      </c>
      <c r="J1659" s="357">
        <v>32196191</v>
      </c>
      <c r="K1659" s="357">
        <v>25</v>
      </c>
      <c r="L1659" s="357" t="s">
        <v>1077</v>
      </c>
      <c r="M1659" s="357" t="s">
        <v>1078</v>
      </c>
      <c r="N1659" s="357" t="s">
        <v>5025</v>
      </c>
      <c r="O1659" s="358">
        <v>1</v>
      </c>
      <c r="P1659" s="357">
        <v>9</v>
      </c>
      <c r="Q1659" s="357">
        <v>1573.2</v>
      </c>
      <c r="R1659" s="357">
        <v>945.05</v>
      </c>
      <c r="S1659" s="357">
        <f t="shared" si="52"/>
        <v>628.15000000000009</v>
      </c>
      <c r="T1659" s="359">
        <f t="shared" si="53"/>
        <v>0.39928171878972801</v>
      </c>
      <c r="U1659" s="357"/>
    </row>
    <row r="1660" spans="1:21" x14ac:dyDescent="0.25">
      <c r="A1660" s="357" t="s">
        <v>483</v>
      </c>
      <c r="B1660" s="357" t="s">
        <v>1829</v>
      </c>
      <c r="C1660" s="357" t="s">
        <v>1263</v>
      </c>
      <c r="D1660" s="357" t="s">
        <v>1767</v>
      </c>
      <c r="E1660" s="357" t="s">
        <v>1604</v>
      </c>
      <c r="F1660" s="357">
        <v>4522221</v>
      </c>
      <c r="G1660" s="357" t="s">
        <v>909</v>
      </c>
      <c r="H1660" s="357">
        <v>452222102</v>
      </c>
      <c r="I1660" s="357" t="s">
        <v>3399</v>
      </c>
      <c r="J1660" s="357">
        <v>32196449</v>
      </c>
      <c r="K1660" s="357">
        <v>100</v>
      </c>
      <c r="L1660" s="357" t="s">
        <v>1077</v>
      </c>
      <c r="M1660" s="357" t="s">
        <v>1078</v>
      </c>
      <c r="N1660" s="357" t="s">
        <v>5025</v>
      </c>
      <c r="O1660" s="358">
        <v>1</v>
      </c>
      <c r="P1660" s="357">
        <v>85</v>
      </c>
      <c r="Q1660" s="357">
        <v>48818.8</v>
      </c>
      <c r="R1660" s="357">
        <v>38649</v>
      </c>
      <c r="S1660" s="357">
        <f t="shared" si="52"/>
        <v>10169.800000000003</v>
      </c>
      <c r="T1660" s="359">
        <f t="shared" si="53"/>
        <v>0.20831728760231719</v>
      </c>
      <c r="U1660" s="357"/>
    </row>
    <row r="1661" spans="1:21" x14ac:dyDescent="0.25">
      <c r="A1661" s="357" t="s">
        <v>483</v>
      </c>
      <c r="B1661" s="357" t="s">
        <v>1829</v>
      </c>
      <c r="C1661" s="357" t="s">
        <v>1263</v>
      </c>
      <c r="D1661" s="357" t="s">
        <v>1767</v>
      </c>
      <c r="E1661" s="357" t="s">
        <v>1605</v>
      </c>
      <c r="F1661" s="357">
        <v>4522223</v>
      </c>
      <c r="G1661" s="357" t="s">
        <v>917</v>
      </c>
      <c r="H1661" s="357">
        <v>452222304</v>
      </c>
      <c r="I1661" s="357" t="s">
        <v>3400</v>
      </c>
      <c r="J1661" s="357">
        <v>32196501</v>
      </c>
      <c r="K1661" s="357">
        <v>100</v>
      </c>
      <c r="L1661" s="357" t="s">
        <v>1077</v>
      </c>
      <c r="M1661" s="357" t="s">
        <v>1078</v>
      </c>
      <c r="N1661" s="357" t="s">
        <v>5025</v>
      </c>
      <c r="O1661" s="358">
        <v>1</v>
      </c>
      <c r="P1661" s="357">
        <v>66</v>
      </c>
      <c r="Q1661" s="357">
        <v>7888.4</v>
      </c>
      <c r="R1661" s="357">
        <v>7011.12</v>
      </c>
      <c r="S1661" s="357">
        <f t="shared" si="52"/>
        <v>877.27999999999975</v>
      </c>
      <c r="T1661" s="359">
        <f t="shared" si="53"/>
        <v>0.11121139901627704</v>
      </c>
      <c r="U1661" s="357"/>
    </row>
    <row r="1662" spans="1:21" x14ac:dyDescent="0.25">
      <c r="A1662" s="357" t="s">
        <v>483</v>
      </c>
      <c r="B1662" s="357" t="s">
        <v>921</v>
      </c>
      <c r="C1662" s="357" t="s">
        <v>1247</v>
      </c>
      <c r="D1662" s="357" t="s">
        <v>1756</v>
      </c>
      <c r="E1662" s="357" t="s">
        <v>1525</v>
      </c>
      <c r="F1662" s="357">
        <v>4421412</v>
      </c>
      <c r="G1662" s="357" t="s">
        <v>935</v>
      </c>
      <c r="H1662" s="357">
        <v>442141201</v>
      </c>
      <c r="I1662" s="357" t="s">
        <v>5195</v>
      </c>
      <c r="J1662" s="357">
        <v>18291460</v>
      </c>
      <c r="K1662" s="357">
        <v>100</v>
      </c>
      <c r="L1662" s="357" t="s">
        <v>1077</v>
      </c>
      <c r="M1662" s="357" t="s">
        <v>1078</v>
      </c>
      <c r="N1662" s="357" t="s">
        <v>5025</v>
      </c>
      <c r="O1662" s="358">
        <v>1</v>
      </c>
      <c r="P1662" s="357">
        <v>71</v>
      </c>
      <c r="Q1662" s="357">
        <v>42123.6</v>
      </c>
      <c r="R1662" s="357">
        <v>22656.1</v>
      </c>
      <c r="S1662" s="357">
        <f t="shared" si="52"/>
        <v>19467.5</v>
      </c>
      <c r="T1662" s="359">
        <f t="shared" si="53"/>
        <v>0.46215185786589941</v>
      </c>
      <c r="U1662" s="357"/>
    </row>
    <row r="1663" spans="1:21" x14ac:dyDescent="0.25">
      <c r="A1663" s="357" t="s">
        <v>483</v>
      </c>
      <c r="B1663" s="357" t="s">
        <v>921</v>
      </c>
      <c r="C1663" s="357" t="s">
        <v>1247</v>
      </c>
      <c r="D1663" s="357" t="s">
        <v>1756</v>
      </c>
      <c r="E1663" s="357" t="s">
        <v>1525</v>
      </c>
      <c r="F1663" s="357">
        <v>4421412</v>
      </c>
      <c r="G1663" s="357" t="s">
        <v>935</v>
      </c>
      <c r="H1663" s="357">
        <v>442141201</v>
      </c>
      <c r="I1663" s="357" t="s">
        <v>5196</v>
      </c>
      <c r="J1663" s="357">
        <v>18291486</v>
      </c>
      <c r="K1663" s="357">
        <v>100</v>
      </c>
      <c r="L1663" s="357" t="s">
        <v>1077</v>
      </c>
      <c r="M1663" s="357" t="s">
        <v>1078</v>
      </c>
      <c r="N1663" s="357" t="s">
        <v>5025</v>
      </c>
      <c r="O1663" s="358">
        <v>1</v>
      </c>
      <c r="P1663" s="357">
        <v>96</v>
      </c>
      <c r="Q1663" s="357">
        <v>78720.399999999994</v>
      </c>
      <c r="R1663" s="357">
        <v>41587.99</v>
      </c>
      <c r="S1663" s="357">
        <f t="shared" si="52"/>
        <v>37132.409999999996</v>
      </c>
      <c r="T1663" s="359">
        <f t="shared" si="53"/>
        <v>0.47169996595545755</v>
      </c>
      <c r="U1663" s="357"/>
    </row>
    <row r="1664" spans="1:21" x14ac:dyDescent="0.25">
      <c r="A1664" s="357" t="s">
        <v>483</v>
      </c>
      <c r="B1664" s="357" t="s">
        <v>1829</v>
      </c>
      <c r="C1664" s="357" t="s">
        <v>1263</v>
      </c>
      <c r="D1664" s="357" t="s">
        <v>1767</v>
      </c>
      <c r="E1664" s="357" t="s">
        <v>1605</v>
      </c>
      <c r="F1664" s="357">
        <v>4522223</v>
      </c>
      <c r="G1664" s="357" t="s">
        <v>917</v>
      </c>
      <c r="H1664" s="357">
        <v>452222304</v>
      </c>
      <c r="I1664" s="357" t="s">
        <v>3401</v>
      </c>
      <c r="J1664" s="357">
        <v>32196507</v>
      </c>
      <c r="K1664" s="357">
        <v>63</v>
      </c>
      <c r="L1664" s="357" t="s">
        <v>1077</v>
      </c>
      <c r="M1664" s="357" t="s">
        <v>1078</v>
      </c>
      <c r="N1664" s="357" t="s">
        <v>5025</v>
      </c>
      <c r="O1664" s="358">
        <v>1</v>
      </c>
      <c r="P1664" s="357">
        <v>92</v>
      </c>
      <c r="Q1664" s="357">
        <v>15452.8</v>
      </c>
      <c r="R1664" s="357">
        <v>10653.69</v>
      </c>
      <c r="S1664" s="357">
        <f t="shared" si="52"/>
        <v>4799.1099999999988</v>
      </c>
      <c r="T1664" s="359">
        <f t="shared" si="53"/>
        <v>0.31056572271691857</v>
      </c>
      <c r="U1664" s="357"/>
    </row>
    <row r="1665" spans="1:21" x14ac:dyDescent="0.25">
      <c r="A1665" s="357" t="s">
        <v>483</v>
      </c>
      <c r="B1665" s="357" t="s">
        <v>1829</v>
      </c>
      <c r="C1665" s="357" t="s">
        <v>1263</v>
      </c>
      <c r="D1665" s="357" t="s">
        <v>1767</v>
      </c>
      <c r="E1665" s="357" t="s">
        <v>1605</v>
      </c>
      <c r="F1665" s="357">
        <v>4522223</v>
      </c>
      <c r="G1665" s="357" t="s">
        <v>917</v>
      </c>
      <c r="H1665" s="357">
        <v>452222304</v>
      </c>
      <c r="I1665" s="357" t="s">
        <v>3402</v>
      </c>
      <c r="J1665" s="357">
        <v>32196509</v>
      </c>
      <c r="K1665" s="357">
        <v>25</v>
      </c>
      <c r="L1665" s="357" t="s">
        <v>1077</v>
      </c>
      <c r="M1665" s="357" t="s">
        <v>1078</v>
      </c>
      <c r="N1665" s="357" t="s">
        <v>5025</v>
      </c>
      <c r="O1665" s="358">
        <v>1</v>
      </c>
      <c r="P1665" s="357">
        <v>46</v>
      </c>
      <c r="Q1665" s="357">
        <v>5444.8</v>
      </c>
      <c r="R1665" s="357">
        <v>3839.86</v>
      </c>
      <c r="S1665" s="357">
        <f t="shared" si="52"/>
        <v>1604.94</v>
      </c>
      <c r="T1665" s="359">
        <f t="shared" si="53"/>
        <v>0.2947656479576844</v>
      </c>
      <c r="U1665" s="357"/>
    </row>
    <row r="1666" spans="1:21" x14ac:dyDescent="0.25">
      <c r="A1666" s="357" t="s">
        <v>483</v>
      </c>
      <c r="B1666" s="357" t="s">
        <v>1829</v>
      </c>
      <c r="C1666" s="357" t="s">
        <v>1263</v>
      </c>
      <c r="D1666" s="357" t="s">
        <v>1767</v>
      </c>
      <c r="E1666" s="357" t="s">
        <v>1605</v>
      </c>
      <c r="F1666" s="357">
        <v>4522223</v>
      </c>
      <c r="G1666" s="357" t="s">
        <v>917</v>
      </c>
      <c r="H1666" s="357">
        <v>452222304</v>
      </c>
      <c r="I1666" s="357" t="s">
        <v>3403</v>
      </c>
      <c r="J1666" s="357">
        <v>32196759</v>
      </c>
      <c r="K1666" s="357">
        <v>63</v>
      </c>
      <c r="L1666" s="357" t="s">
        <v>1077</v>
      </c>
      <c r="M1666" s="357" t="s">
        <v>1078</v>
      </c>
      <c r="N1666" s="357" t="s">
        <v>5025</v>
      </c>
      <c r="O1666" s="358">
        <v>1</v>
      </c>
      <c r="P1666" s="357">
        <v>71</v>
      </c>
      <c r="Q1666" s="357">
        <v>31111.200000000001</v>
      </c>
      <c r="R1666" s="357">
        <v>27995.38</v>
      </c>
      <c r="S1666" s="357">
        <f t="shared" si="52"/>
        <v>3115.8199999999997</v>
      </c>
      <c r="T1666" s="359">
        <f t="shared" si="53"/>
        <v>0.10015107099694</v>
      </c>
      <c r="U1666" s="357"/>
    </row>
    <row r="1667" spans="1:21" x14ac:dyDescent="0.25">
      <c r="A1667" s="357" t="s">
        <v>483</v>
      </c>
      <c r="B1667" s="357" t="s">
        <v>1829</v>
      </c>
      <c r="C1667" s="357" t="s">
        <v>1263</v>
      </c>
      <c r="D1667" s="357" t="s">
        <v>1767</v>
      </c>
      <c r="E1667" s="357" t="s">
        <v>1605</v>
      </c>
      <c r="F1667" s="357">
        <v>4522223</v>
      </c>
      <c r="G1667" s="357" t="s">
        <v>917</v>
      </c>
      <c r="H1667" s="357">
        <v>452222304</v>
      </c>
      <c r="I1667" s="357" t="s">
        <v>3404</v>
      </c>
      <c r="J1667" s="357">
        <v>32196881</v>
      </c>
      <c r="K1667" s="357">
        <v>100</v>
      </c>
      <c r="L1667" s="357" t="s">
        <v>1077</v>
      </c>
      <c r="M1667" s="357" t="s">
        <v>1078</v>
      </c>
      <c r="N1667" s="357" t="s">
        <v>5025</v>
      </c>
      <c r="O1667" s="358">
        <v>1</v>
      </c>
      <c r="P1667" s="357">
        <v>112</v>
      </c>
      <c r="Q1667" s="357">
        <v>46595.6</v>
      </c>
      <c r="R1667" s="357">
        <v>28381.97</v>
      </c>
      <c r="S1667" s="357">
        <f t="shared" si="52"/>
        <v>18213.629999999997</v>
      </c>
      <c r="T1667" s="359">
        <f t="shared" si="53"/>
        <v>0.39088733700177697</v>
      </c>
      <c r="U1667" s="357"/>
    </row>
    <row r="1668" spans="1:21" x14ac:dyDescent="0.25">
      <c r="A1668" s="357" t="s">
        <v>483</v>
      </c>
      <c r="B1668" s="357" t="s">
        <v>1829</v>
      </c>
      <c r="C1668" s="357" t="s">
        <v>1263</v>
      </c>
      <c r="D1668" s="357" t="s">
        <v>1767</v>
      </c>
      <c r="E1668" s="357" t="s">
        <v>1610</v>
      </c>
      <c r="F1668" s="357">
        <v>4522236</v>
      </c>
      <c r="G1668" s="357" t="s">
        <v>916</v>
      </c>
      <c r="H1668" s="357">
        <v>452223604</v>
      </c>
      <c r="I1668" s="357" t="s">
        <v>3405</v>
      </c>
      <c r="J1668" s="357">
        <v>26621889</v>
      </c>
      <c r="K1668" s="357">
        <v>100</v>
      </c>
      <c r="L1668" s="357" t="s">
        <v>1077</v>
      </c>
      <c r="M1668" s="357" t="s">
        <v>1078</v>
      </c>
      <c r="N1668" s="357" t="s">
        <v>5025</v>
      </c>
      <c r="O1668" s="358">
        <v>1</v>
      </c>
      <c r="P1668" s="357">
        <v>90</v>
      </c>
      <c r="Q1668" s="357">
        <v>34588.399999999994</v>
      </c>
      <c r="R1668" s="357">
        <v>28098.95</v>
      </c>
      <c r="S1668" s="357">
        <f t="shared" si="52"/>
        <v>6489.4499999999935</v>
      </c>
      <c r="T1668" s="359">
        <f t="shared" si="53"/>
        <v>0.18761925963617845</v>
      </c>
      <c r="U1668" s="357"/>
    </row>
    <row r="1669" spans="1:21" x14ac:dyDescent="0.25">
      <c r="A1669" s="357" t="s">
        <v>483</v>
      </c>
      <c r="B1669" s="357" t="s">
        <v>921</v>
      </c>
      <c r="C1669" s="357" t="s">
        <v>1247</v>
      </c>
      <c r="D1669" s="357" t="s">
        <v>1756</v>
      </c>
      <c r="E1669" s="357" t="s">
        <v>1526</v>
      </c>
      <c r="F1669" s="357">
        <v>4421413</v>
      </c>
      <c r="G1669" s="357" t="s">
        <v>936</v>
      </c>
      <c r="H1669" s="357">
        <v>442141303</v>
      </c>
      <c r="I1669" s="357" t="s">
        <v>5197</v>
      </c>
      <c r="J1669" s="357">
        <v>18446217</v>
      </c>
      <c r="K1669" s="357">
        <v>100</v>
      </c>
      <c r="L1669" s="357" t="s">
        <v>1077</v>
      </c>
      <c r="M1669" s="357" t="s">
        <v>1078</v>
      </c>
      <c r="N1669" s="357" t="s">
        <v>5025</v>
      </c>
      <c r="O1669" s="358">
        <v>1</v>
      </c>
      <c r="P1669" s="357">
        <v>51</v>
      </c>
      <c r="Q1669" s="357">
        <v>27859.199999999997</v>
      </c>
      <c r="R1669" s="357">
        <v>14578.25</v>
      </c>
      <c r="S1669" s="357">
        <f t="shared" si="52"/>
        <v>13280.949999999997</v>
      </c>
      <c r="T1669" s="359">
        <f t="shared" si="53"/>
        <v>0.47671684757638405</v>
      </c>
      <c r="U1669" s="357"/>
    </row>
    <row r="1670" spans="1:21" x14ac:dyDescent="0.25">
      <c r="A1670" s="357" t="s">
        <v>483</v>
      </c>
      <c r="B1670" s="357" t="s">
        <v>1829</v>
      </c>
      <c r="C1670" s="357" t="s">
        <v>1263</v>
      </c>
      <c r="D1670" s="357" t="s">
        <v>1767</v>
      </c>
      <c r="E1670" s="357" t="s">
        <v>1610</v>
      </c>
      <c r="F1670" s="357">
        <v>4522236</v>
      </c>
      <c r="G1670" s="357" t="s">
        <v>1610</v>
      </c>
      <c r="H1670" s="357">
        <v>452223601</v>
      </c>
      <c r="I1670" s="357" t="s">
        <v>3406</v>
      </c>
      <c r="J1670" s="357">
        <v>26621901</v>
      </c>
      <c r="K1670" s="357">
        <v>100</v>
      </c>
      <c r="L1670" s="357" t="s">
        <v>1077</v>
      </c>
      <c r="M1670" s="357" t="s">
        <v>1078</v>
      </c>
      <c r="N1670" s="357" t="s">
        <v>5025</v>
      </c>
      <c r="O1670" s="358">
        <v>1</v>
      </c>
      <c r="P1670" s="357">
        <v>37</v>
      </c>
      <c r="Q1670" s="357">
        <v>28176.400000000001</v>
      </c>
      <c r="R1670" s="357">
        <v>19530.78</v>
      </c>
      <c r="S1670" s="357">
        <f t="shared" si="52"/>
        <v>8645.6200000000026</v>
      </c>
      <c r="T1670" s="359">
        <f t="shared" si="53"/>
        <v>0.30683905679930729</v>
      </c>
      <c r="U1670" s="357"/>
    </row>
    <row r="1671" spans="1:21" x14ac:dyDescent="0.25">
      <c r="A1671" s="357" t="s">
        <v>483</v>
      </c>
      <c r="B1671" s="357" t="s">
        <v>1829</v>
      </c>
      <c r="C1671" s="357" t="s">
        <v>1263</v>
      </c>
      <c r="D1671" s="357" t="s">
        <v>1767</v>
      </c>
      <c r="E1671" s="357" t="s">
        <v>1130</v>
      </c>
      <c r="F1671" s="357">
        <v>4522235</v>
      </c>
      <c r="G1671" s="357" t="s">
        <v>1608</v>
      </c>
      <c r="H1671" s="357">
        <v>452223501</v>
      </c>
      <c r="I1671" s="357" t="s">
        <v>3407</v>
      </c>
      <c r="J1671" s="357">
        <v>26622103</v>
      </c>
      <c r="K1671" s="357">
        <v>100</v>
      </c>
      <c r="L1671" s="357" t="s">
        <v>1077</v>
      </c>
      <c r="M1671" s="357" t="s">
        <v>1078</v>
      </c>
      <c r="N1671" s="357" t="s">
        <v>5025</v>
      </c>
      <c r="O1671" s="358">
        <v>1</v>
      </c>
      <c r="P1671" s="357">
        <v>75</v>
      </c>
      <c r="Q1671" s="357">
        <v>22414</v>
      </c>
      <c r="R1671" s="357">
        <v>18270.849999999999</v>
      </c>
      <c r="S1671" s="357">
        <f t="shared" si="52"/>
        <v>4143.1500000000015</v>
      </c>
      <c r="T1671" s="359">
        <f t="shared" si="53"/>
        <v>0.18484652449362013</v>
      </c>
      <c r="U1671" s="357"/>
    </row>
    <row r="1672" spans="1:21" x14ac:dyDescent="0.25">
      <c r="A1672" s="357" t="s">
        <v>483</v>
      </c>
      <c r="B1672" s="357" t="s">
        <v>1829</v>
      </c>
      <c r="C1672" s="357" t="s">
        <v>1263</v>
      </c>
      <c r="D1672" s="357" t="s">
        <v>1767</v>
      </c>
      <c r="E1672" s="357" t="s">
        <v>1130</v>
      </c>
      <c r="F1672" s="357">
        <v>4522235</v>
      </c>
      <c r="G1672" s="357" t="s">
        <v>1609</v>
      </c>
      <c r="H1672" s="357">
        <v>452223505</v>
      </c>
      <c r="I1672" s="357" t="s">
        <v>3408</v>
      </c>
      <c r="J1672" s="357">
        <v>26622177</v>
      </c>
      <c r="K1672" s="357">
        <v>100</v>
      </c>
      <c r="L1672" s="357" t="s">
        <v>1077</v>
      </c>
      <c r="M1672" s="357" t="s">
        <v>1078</v>
      </c>
      <c r="N1672" s="357" t="s">
        <v>5025</v>
      </c>
      <c r="O1672" s="358">
        <v>1</v>
      </c>
      <c r="P1672" s="357">
        <v>46</v>
      </c>
      <c r="Q1672" s="357">
        <v>20325.2</v>
      </c>
      <c r="R1672" s="357">
        <v>16043.27</v>
      </c>
      <c r="S1672" s="357">
        <f t="shared" si="52"/>
        <v>4281.93</v>
      </c>
      <c r="T1672" s="359">
        <f t="shared" si="53"/>
        <v>0.21067098970735837</v>
      </c>
      <c r="U1672" s="357"/>
    </row>
    <row r="1673" spans="1:21" x14ac:dyDescent="0.25">
      <c r="A1673" s="357" t="s">
        <v>483</v>
      </c>
      <c r="B1673" s="357" t="s">
        <v>1829</v>
      </c>
      <c r="C1673" s="357" t="s">
        <v>1263</v>
      </c>
      <c r="D1673" s="357" t="s">
        <v>1767</v>
      </c>
      <c r="E1673" s="357" t="s">
        <v>1130</v>
      </c>
      <c r="F1673" s="357">
        <v>4522235</v>
      </c>
      <c r="G1673" s="357" t="s">
        <v>915</v>
      </c>
      <c r="H1673" s="357">
        <v>452223502</v>
      </c>
      <c r="I1673" s="357" t="s">
        <v>3409</v>
      </c>
      <c r="J1673" s="357">
        <v>26622451</v>
      </c>
      <c r="K1673" s="357">
        <v>100</v>
      </c>
      <c r="L1673" s="357" t="s">
        <v>1077</v>
      </c>
      <c r="M1673" s="357" t="s">
        <v>1078</v>
      </c>
      <c r="N1673" s="357" t="s">
        <v>5025</v>
      </c>
      <c r="O1673" s="358">
        <v>1</v>
      </c>
      <c r="P1673" s="357">
        <v>46</v>
      </c>
      <c r="Q1673" s="357">
        <v>20631.2</v>
      </c>
      <c r="R1673" s="357">
        <v>12228.21</v>
      </c>
      <c r="S1673" s="357">
        <f t="shared" si="52"/>
        <v>8402.9900000000016</v>
      </c>
      <c r="T1673" s="359">
        <f t="shared" si="53"/>
        <v>0.40729526154562029</v>
      </c>
      <c r="U1673" s="357"/>
    </row>
    <row r="1674" spans="1:21" x14ac:dyDescent="0.25">
      <c r="A1674" s="357" t="s">
        <v>483</v>
      </c>
      <c r="B1674" s="357" t="s">
        <v>1829</v>
      </c>
      <c r="C1674" s="357" t="s">
        <v>1263</v>
      </c>
      <c r="D1674" s="357" t="s">
        <v>1767</v>
      </c>
      <c r="E1674" s="357" t="s">
        <v>1130</v>
      </c>
      <c r="F1674" s="357">
        <v>4522235</v>
      </c>
      <c r="G1674" s="357" t="s">
        <v>1609</v>
      </c>
      <c r="H1674" s="357">
        <v>452223505</v>
      </c>
      <c r="I1674" s="357" t="s">
        <v>3410</v>
      </c>
      <c r="J1674" s="357">
        <v>29589456</v>
      </c>
      <c r="K1674" s="357">
        <v>100</v>
      </c>
      <c r="L1674" s="357" t="s">
        <v>1077</v>
      </c>
      <c r="M1674" s="357" t="s">
        <v>1078</v>
      </c>
      <c r="N1674" s="357" t="s">
        <v>5025</v>
      </c>
      <c r="O1674" s="358">
        <v>1</v>
      </c>
      <c r="P1674" s="357">
        <v>53</v>
      </c>
      <c r="Q1674" s="357">
        <v>19627.599999999999</v>
      </c>
      <c r="R1674" s="357">
        <v>12283.06</v>
      </c>
      <c r="S1674" s="357">
        <f t="shared" si="52"/>
        <v>7344.5399999999991</v>
      </c>
      <c r="T1674" s="359">
        <f t="shared" si="53"/>
        <v>0.37419450162016749</v>
      </c>
      <c r="U1674" s="357"/>
    </row>
    <row r="1675" spans="1:21" x14ac:dyDescent="0.25">
      <c r="A1675" s="357" t="s">
        <v>483</v>
      </c>
      <c r="B1675" s="357" t="s">
        <v>921</v>
      </c>
      <c r="C1675" s="357" t="s">
        <v>1247</v>
      </c>
      <c r="D1675" s="357" t="s">
        <v>1756</v>
      </c>
      <c r="E1675" s="357" t="s">
        <v>938</v>
      </c>
      <c r="F1675" s="357">
        <v>4421434</v>
      </c>
      <c r="G1675" s="357" t="s">
        <v>938</v>
      </c>
      <c r="H1675" s="357">
        <v>442143406</v>
      </c>
      <c r="I1675" s="357" t="s">
        <v>3678</v>
      </c>
      <c r="J1675" s="357">
        <v>15780495</v>
      </c>
      <c r="K1675" s="357">
        <v>100</v>
      </c>
      <c r="L1675" s="357" t="s">
        <v>1077</v>
      </c>
      <c r="M1675" s="357" t="s">
        <v>1078</v>
      </c>
      <c r="N1675" s="357" t="s">
        <v>5025</v>
      </c>
      <c r="O1675" s="358">
        <v>1</v>
      </c>
      <c r="P1675" s="357">
        <v>38</v>
      </c>
      <c r="Q1675" s="357">
        <v>16381.2</v>
      </c>
      <c r="R1675" s="357">
        <v>8806.93</v>
      </c>
      <c r="S1675" s="357">
        <f t="shared" si="52"/>
        <v>7574.27</v>
      </c>
      <c r="T1675" s="359">
        <f t="shared" si="53"/>
        <v>0.4623757722266989</v>
      </c>
      <c r="U1675" s="357"/>
    </row>
    <row r="1676" spans="1:21" x14ac:dyDescent="0.25">
      <c r="A1676" s="357" t="s">
        <v>483</v>
      </c>
      <c r="B1676" s="357" t="s">
        <v>1829</v>
      </c>
      <c r="C1676" s="357" t="s">
        <v>1263</v>
      </c>
      <c r="D1676" s="357" t="s">
        <v>1767</v>
      </c>
      <c r="E1676" s="357" t="s">
        <v>1130</v>
      </c>
      <c r="F1676" s="357">
        <v>4522235</v>
      </c>
      <c r="G1676" s="357" t="s">
        <v>1609</v>
      </c>
      <c r="H1676" s="357">
        <v>452223505</v>
      </c>
      <c r="I1676" s="357" t="s">
        <v>3411</v>
      </c>
      <c r="J1676" s="357">
        <v>29589482</v>
      </c>
      <c r="K1676" s="357">
        <v>100</v>
      </c>
      <c r="L1676" s="357" t="s">
        <v>1077</v>
      </c>
      <c r="M1676" s="357" t="s">
        <v>1078</v>
      </c>
      <c r="N1676" s="357" t="s">
        <v>5025</v>
      </c>
      <c r="O1676" s="358">
        <v>1</v>
      </c>
      <c r="P1676" s="357">
        <v>91</v>
      </c>
      <c r="Q1676" s="357">
        <v>57118.400000000001</v>
      </c>
      <c r="R1676" s="357">
        <v>35940.54</v>
      </c>
      <c r="S1676" s="357">
        <f t="shared" si="52"/>
        <v>21177.86</v>
      </c>
      <c r="T1676" s="359">
        <f t="shared" si="53"/>
        <v>0.37077124009075885</v>
      </c>
      <c r="U1676" s="357"/>
    </row>
    <row r="1677" spans="1:21" x14ac:dyDescent="0.25">
      <c r="A1677" s="357" t="s">
        <v>483</v>
      </c>
      <c r="B1677" s="357" t="s">
        <v>1829</v>
      </c>
      <c r="C1677" s="357" t="s">
        <v>1263</v>
      </c>
      <c r="D1677" s="357" t="s">
        <v>1767</v>
      </c>
      <c r="E1677" s="357" t="s">
        <v>1130</v>
      </c>
      <c r="F1677" s="357">
        <v>4522235</v>
      </c>
      <c r="G1677" s="357" t="s">
        <v>1609</v>
      </c>
      <c r="H1677" s="357">
        <v>452223505</v>
      </c>
      <c r="I1677" s="357" t="s">
        <v>3412</v>
      </c>
      <c r="J1677" s="357">
        <v>29589620</v>
      </c>
      <c r="K1677" s="357">
        <v>100</v>
      </c>
      <c r="L1677" s="357" t="s">
        <v>1077</v>
      </c>
      <c r="M1677" s="357" t="s">
        <v>1078</v>
      </c>
      <c r="N1677" s="357" t="s">
        <v>5025</v>
      </c>
      <c r="O1677" s="358">
        <v>1</v>
      </c>
      <c r="P1677" s="357">
        <v>44</v>
      </c>
      <c r="Q1677" s="357">
        <v>15518.399999999998</v>
      </c>
      <c r="R1677" s="357">
        <v>10390.540000000001</v>
      </c>
      <c r="S1677" s="357">
        <f t="shared" si="52"/>
        <v>5127.8599999999969</v>
      </c>
      <c r="T1677" s="359">
        <f t="shared" si="53"/>
        <v>0.330437416228477</v>
      </c>
      <c r="U1677" s="357"/>
    </row>
    <row r="1678" spans="1:21" x14ac:dyDescent="0.25">
      <c r="A1678" s="357" t="s">
        <v>483</v>
      </c>
      <c r="B1678" s="357" t="s">
        <v>1829</v>
      </c>
      <c r="C1678" s="357" t="s">
        <v>1263</v>
      </c>
      <c r="D1678" s="357" t="s">
        <v>1767</v>
      </c>
      <c r="E1678" s="357" t="s">
        <v>1130</v>
      </c>
      <c r="F1678" s="357">
        <v>4522235</v>
      </c>
      <c r="G1678" s="357" t="s">
        <v>1609</v>
      </c>
      <c r="H1678" s="357">
        <v>452223505</v>
      </c>
      <c r="I1678" s="357" t="s">
        <v>3413</v>
      </c>
      <c r="J1678" s="357">
        <v>29589672</v>
      </c>
      <c r="K1678" s="357">
        <v>100</v>
      </c>
      <c r="L1678" s="357" t="s">
        <v>1077</v>
      </c>
      <c r="M1678" s="357" t="s">
        <v>1078</v>
      </c>
      <c r="N1678" s="357" t="s">
        <v>5025</v>
      </c>
      <c r="O1678" s="358">
        <v>1</v>
      </c>
      <c r="P1678" s="357">
        <v>69</v>
      </c>
      <c r="Q1678" s="357">
        <v>27214.400000000001</v>
      </c>
      <c r="R1678" s="357">
        <v>25759.59</v>
      </c>
      <c r="S1678" s="357">
        <f t="shared" si="52"/>
        <v>1454.8100000000013</v>
      </c>
      <c r="T1678" s="359">
        <f t="shared" si="53"/>
        <v>5.3457360808983521E-2</v>
      </c>
      <c r="U1678" s="357"/>
    </row>
    <row r="1679" spans="1:21" x14ac:dyDescent="0.25">
      <c r="A1679" s="357" t="s">
        <v>483</v>
      </c>
      <c r="B1679" s="357" t="s">
        <v>1829</v>
      </c>
      <c r="C1679" s="357" t="s">
        <v>1263</v>
      </c>
      <c r="D1679" s="357" t="s">
        <v>1767</v>
      </c>
      <c r="E1679" s="357" t="s">
        <v>1610</v>
      </c>
      <c r="F1679" s="357">
        <v>4522236</v>
      </c>
      <c r="G1679" s="357" t="s">
        <v>1611</v>
      </c>
      <c r="H1679" s="357">
        <v>452223602</v>
      </c>
      <c r="I1679" s="357" t="s">
        <v>3414</v>
      </c>
      <c r="J1679" s="357">
        <v>31775549</v>
      </c>
      <c r="K1679" s="357">
        <v>100</v>
      </c>
      <c r="L1679" s="357" t="s">
        <v>1077</v>
      </c>
      <c r="M1679" s="357" t="s">
        <v>1078</v>
      </c>
      <c r="N1679" s="357" t="s">
        <v>5025</v>
      </c>
      <c r="O1679" s="358">
        <v>1</v>
      </c>
      <c r="P1679" s="357">
        <v>81</v>
      </c>
      <c r="Q1679" s="357">
        <v>37976.800000000003</v>
      </c>
      <c r="R1679" s="357">
        <v>25439.059999999998</v>
      </c>
      <c r="S1679" s="357">
        <f t="shared" si="52"/>
        <v>12537.740000000005</v>
      </c>
      <c r="T1679" s="359">
        <f t="shared" si="53"/>
        <v>0.33014208674769868</v>
      </c>
      <c r="U1679" s="357"/>
    </row>
    <row r="1680" spans="1:21" x14ac:dyDescent="0.25">
      <c r="A1680" s="357" t="s">
        <v>483</v>
      </c>
      <c r="B1680" s="357" t="s">
        <v>1829</v>
      </c>
      <c r="C1680" s="357" t="s">
        <v>1263</v>
      </c>
      <c r="D1680" s="357" t="s">
        <v>1767</v>
      </c>
      <c r="E1680" s="357" t="s">
        <v>1610</v>
      </c>
      <c r="F1680" s="357">
        <v>4522236</v>
      </c>
      <c r="G1680" s="357" t="s">
        <v>1611</v>
      </c>
      <c r="H1680" s="357">
        <v>452223602</v>
      </c>
      <c r="I1680" s="357" t="s">
        <v>3415</v>
      </c>
      <c r="J1680" s="357">
        <v>32127841</v>
      </c>
      <c r="K1680" s="357">
        <v>100</v>
      </c>
      <c r="L1680" s="357" t="s">
        <v>1077</v>
      </c>
      <c r="M1680" s="357" t="s">
        <v>1078</v>
      </c>
      <c r="N1680" s="357" t="s">
        <v>5025</v>
      </c>
      <c r="O1680" s="358">
        <v>1</v>
      </c>
      <c r="P1680" s="357">
        <v>74</v>
      </c>
      <c r="Q1680" s="357">
        <v>52682.399999999994</v>
      </c>
      <c r="R1680" s="357">
        <v>34503.25</v>
      </c>
      <c r="S1680" s="357">
        <f t="shared" si="52"/>
        <v>18179.149999999994</v>
      </c>
      <c r="T1680" s="359">
        <f t="shared" si="53"/>
        <v>0.34507064978057178</v>
      </c>
      <c r="U1680" s="357"/>
    </row>
    <row r="1681" spans="1:21" x14ac:dyDescent="0.25">
      <c r="A1681" s="357" t="s">
        <v>483</v>
      </c>
      <c r="B1681" s="357" t="s">
        <v>1829</v>
      </c>
      <c r="C1681" s="357" t="s">
        <v>1263</v>
      </c>
      <c r="D1681" s="357" t="s">
        <v>1767</v>
      </c>
      <c r="E1681" s="357" t="s">
        <v>1610</v>
      </c>
      <c r="F1681" s="357">
        <v>4522236</v>
      </c>
      <c r="G1681" s="357" t="s">
        <v>1611</v>
      </c>
      <c r="H1681" s="357">
        <v>452223602</v>
      </c>
      <c r="I1681" s="357" t="s">
        <v>3416</v>
      </c>
      <c r="J1681" s="357">
        <v>32127865</v>
      </c>
      <c r="K1681" s="357">
        <v>100</v>
      </c>
      <c r="L1681" s="357" t="s">
        <v>1077</v>
      </c>
      <c r="M1681" s="357" t="s">
        <v>1078</v>
      </c>
      <c r="N1681" s="357" t="s">
        <v>5025</v>
      </c>
      <c r="O1681" s="358">
        <v>1</v>
      </c>
      <c r="P1681" s="357">
        <v>64</v>
      </c>
      <c r="Q1681" s="357">
        <v>27836.400000000001</v>
      </c>
      <c r="R1681" s="357">
        <v>21630.170000000002</v>
      </c>
      <c r="S1681" s="357">
        <f t="shared" si="52"/>
        <v>6206.23</v>
      </c>
      <c r="T1681" s="359">
        <f t="shared" si="53"/>
        <v>0.22295375838829731</v>
      </c>
      <c r="U1681" s="357"/>
    </row>
    <row r="1682" spans="1:21" x14ac:dyDescent="0.25">
      <c r="A1682" s="357" t="s">
        <v>483</v>
      </c>
      <c r="B1682" s="357" t="s">
        <v>1829</v>
      </c>
      <c r="C1682" s="357" t="s">
        <v>1263</v>
      </c>
      <c r="D1682" s="357" t="s">
        <v>1767</v>
      </c>
      <c r="E1682" s="357" t="s">
        <v>1610</v>
      </c>
      <c r="F1682" s="357">
        <v>4522236</v>
      </c>
      <c r="G1682" s="357" t="s">
        <v>1611</v>
      </c>
      <c r="H1682" s="357">
        <v>452223602</v>
      </c>
      <c r="I1682" s="357" t="s">
        <v>3417</v>
      </c>
      <c r="J1682" s="357">
        <v>32127907</v>
      </c>
      <c r="K1682" s="357">
        <v>100</v>
      </c>
      <c r="L1682" s="357" t="s">
        <v>1077</v>
      </c>
      <c r="M1682" s="357" t="s">
        <v>1078</v>
      </c>
      <c r="N1682" s="357" t="s">
        <v>5025</v>
      </c>
      <c r="O1682" s="358">
        <v>1</v>
      </c>
      <c r="P1682" s="357">
        <v>13</v>
      </c>
      <c r="Q1682" s="357">
        <v>5274.7999999999993</v>
      </c>
      <c r="R1682" s="357">
        <v>4255.99</v>
      </c>
      <c r="S1682" s="357">
        <f t="shared" si="52"/>
        <v>1018.8099999999995</v>
      </c>
      <c r="T1682" s="359">
        <f t="shared" si="53"/>
        <v>0.19314665958898908</v>
      </c>
      <c r="U1682" s="357"/>
    </row>
    <row r="1683" spans="1:21" x14ac:dyDescent="0.25">
      <c r="A1683" s="357" t="s">
        <v>483</v>
      </c>
      <c r="B1683" s="357" t="s">
        <v>1829</v>
      </c>
      <c r="C1683" s="357" t="s">
        <v>1263</v>
      </c>
      <c r="D1683" s="357" t="s">
        <v>1767</v>
      </c>
      <c r="E1683" s="357" t="s">
        <v>1610</v>
      </c>
      <c r="F1683" s="357">
        <v>4522236</v>
      </c>
      <c r="G1683" s="357" t="s">
        <v>1611</v>
      </c>
      <c r="H1683" s="357">
        <v>452223602</v>
      </c>
      <c r="I1683" s="357" t="s">
        <v>3418</v>
      </c>
      <c r="J1683" s="357">
        <v>32127913</v>
      </c>
      <c r="K1683" s="357">
        <v>100</v>
      </c>
      <c r="L1683" s="357" t="s">
        <v>1077</v>
      </c>
      <c r="M1683" s="357" t="s">
        <v>1078</v>
      </c>
      <c r="N1683" s="357" t="s">
        <v>5025</v>
      </c>
      <c r="O1683" s="358">
        <v>1</v>
      </c>
      <c r="P1683" s="357">
        <v>80</v>
      </c>
      <c r="Q1683" s="357">
        <v>37840.800000000003</v>
      </c>
      <c r="R1683" s="357">
        <v>27981.120000000003</v>
      </c>
      <c r="S1683" s="357">
        <f t="shared" si="52"/>
        <v>9859.68</v>
      </c>
      <c r="T1683" s="359">
        <f t="shared" si="53"/>
        <v>0.26055685926301769</v>
      </c>
      <c r="U1683" s="357"/>
    </row>
    <row r="1684" spans="1:21" x14ac:dyDescent="0.25">
      <c r="A1684" s="357" t="s">
        <v>483</v>
      </c>
      <c r="B1684" s="357" t="s">
        <v>1829</v>
      </c>
      <c r="C1684" s="357" t="s">
        <v>1263</v>
      </c>
      <c r="D1684" s="357" t="s">
        <v>1767</v>
      </c>
      <c r="E1684" s="357" t="s">
        <v>1610</v>
      </c>
      <c r="F1684" s="357">
        <v>4522236</v>
      </c>
      <c r="G1684" s="357" t="s">
        <v>916</v>
      </c>
      <c r="H1684" s="357">
        <v>452223604</v>
      </c>
      <c r="I1684" s="357" t="s">
        <v>3419</v>
      </c>
      <c r="J1684" s="357">
        <v>32196235</v>
      </c>
      <c r="K1684" s="357">
        <v>100</v>
      </c>
      <c r="L1684" s="357" t="s">
        <v>1077</v>
      </c>
      <c r="M1684" s="357" t="s">
        <v>1078</v>
      </c>
      <c r="N1684" s="357" t="s">
        <v>5025</v>
      </c>
      <c r="O1684" s="358">
        <v>1</v>
      </c>
      <c r="P1684" s="357">
        <v>62</v>
      </c>
      <c r="Q1684" s="357">
        <v>31319.599999999999</v>
      </c>
      <c r="R1684" s="357">
        <v>17827.78</v>
      </c>
      <c r="S1684" s="357">
        <f t="shared" si="52"/>
        <v>13491.82</v>
      </c>
      <c r="T1684" s="359">
        <f t="shared" si="53"/>
        <v>0.43077880943562497</v>
      </c>
      <c r="U1684" s="357"/>
    </row>
    <row r="1685" spans="1:21" x14ac:dyDescent="0.25">
      <c r="A1685" s="357" t="s">
        <v>483</v>
      </c>
      <c r="B1685" s="357" t="s">
        <v>1829</v>
      </c>
      <c r="C1685" s="357" t="s">
        <v>1263</v>
      </c>
      <c r="D1685" s="357" t="s">
        <v>1767</v>
      </c>
      <c r="E1685" s="357" t="s">
        <v>1610</v>
      </c>
      <c r="F1685" s="357">
        <v>4522236</v>
      </c>
      <c r="G1685" s="357" t="s">
        <v>916</v>
      </c>
      <c r="H1685" s="357">
        <v>452223604</v>
      </c>
      <c r="I1685" s="357" t="s">
        <v>3420</v>
      </c>
      <c r="J1685" s="357">
        <v>32196267</v>
      </c>
      <c r="K1685" s="357">
        <v>100</v>
      </c>
      <c r="L1685" s="357" t="s">
        <v>1077</v>
      </c>
      <c r="M1685" s="357" t="s">
        <v>1078</v>
      </c>
      <c r="N1685" s="357" t="s">
        <v>5025</v>
      </c>
      <c r="O1685" s="358">
        <v>1</v>
      </c>
      <c r="P1685" s="357">
        <v>71</v>
      </c>
      <c r="Q1685" s="357">
        <v>32675.199999999997</v>
      </c>
      <c r="R1685" s="357">
        <v>21315.15</v>
      </c>
      <c r="S1685" s="357">
        <f t="shared" si="52"/>
        <v>11360.049999999996</v>
      </c>
      <c r="T1685" s="359">
        <f t="shared" si="53"/>
        <v>0.34766581382822437</v>
      </c>
      <c r="U1685" s="357"/>
    </row>
    <row r="1686" spans="1:21" x14ac:dyDescent="0.25">
      <c r="A1686" s="357" t="s">
        <v>483</v>
      </c>
      <c r="B1686" s="357" t="s">
        <v>1829</v>
      </c>
      <c r="C1686" s="357" t="s">
        <v>1263</v>
      </c>
      <c r="D1686" s="357" t="s">
        <v>1767</v>
      </c>
      <c r="E1686" s="357" t="s">
        <v>1610</v>
      </c>
      <c r="F1686" s="357">
        <v>4522236</v>
      </c>
      <c r="G1686" s="357" t="s">
        <v>916</v>
      </c>
      <c r="H1686" s="357">
        <v>452223604</v>
      </c>
      <c r="I1686" s="357" t="s">
        <v>3421</v>
      </c>
      <c r="J1686" s="357">
        <v>32196377</v>
      </c>
      <c r="K1686" s="357">
        <v>100</v>
      </c>
      <c r="L1686" s="357" t="s">
        <v>1077</v>
      </c>
      <c r="M1686" s="357" t="s">
        <v>1078</v>
      </c>
      <c r="N1686" s="357" t="s">
        <v>5025</v>
      </c>
      <c r="O1686" s="358">
        <v>1</v>
      </c>
      <c r="P1686" s="357">
        <v>35</v>
      </c>
      <c r="Q1686" s="357">
        <v>17782</v>
      </c>
      <c r="R1686" s="357">
        <v>12267.34</v>
      </c>
      <c r="S1686" s="357">
        <f t="shared" si="52"/>
        <v>5514.66</v>
      </c>
      <c r="T1686" s="359">
        <f t="shared" si="53"/>
        <v>0.31012597008210552</v>
      </c>
      <c r="U1686" s="357"/>
    </row>
    <row r="1687" spans="1:21" x14ac:dyDescent="0.25">
      <c r="A1687" s="357" t="s">
        <v>483</v>
      </c>
      <c r="B1687" s="357" t="s">
        <v>1829</v>
      </c>
      <c r="C1687" s="357" t="s">
        <v>1263</v>
      </c>
      <c r="D1687" s="357" t="s">
        <v>1767</v>
      </c>
      <c r="E1687" s="357" t="s">
        <v>1610</v>
      </c>
      <c r="F1687" s="357">
        <v>4522236</v>
      </c>
      <c r="G1687" s="357" t="s">
        <v>1132</v>
      </c>
      <c r="H1687" s="357">
        <v>452223603</v>
      </c>
      <c r="I1687" s="357" t="s">
        <v>3422</v>
      </c>
      <c r="J1687" s="357">
        <v>32196541</v>
      </c>
      <c r="K1687" s="357">
        <v>100</v>
      </c>
      <c r="L1687" s="357" t="s">
        <v>1077</v>
      </c>
      <c r="M1687" s="357" t="s">
        <v>1078</v>
      </c>
      <c r="N1687" s="357" t="s">
        <v>5025</v>
      </c>
      <c r="O1687" s="358">
        <v>1</v>
      </c>
      <c r="P1687" s="357">
        <v>40</v>
      </c>
      <c r="Q1687" s="357">
        <v>17649.199999999997</v>
      </c>
      <c r="R1687" s="357">
        <v>14705.810000000001</v>
      </c>
      <c r="S1687" s="357">
        <f t="shared" si="52"/>
        <v>2943.3899999999958</v>
      </c>
      <c r="T1687" s="359">
        <f t="shared" si="53"/>
        <v>0.16677186501371147</v>
      </c>
      <c r="U1687" s="357"/>
    </row>
    <row r="1688" spans="1:21" x14ac:dyDescent="0.25">
      <c r="A1688" s="357" t="s">
        <v>483</v>
      </c>
      <c r="B1688" s="357" t="s">
        <v>1829</v>
      </c>
      <c r="C1688" s="357" t="s">
        <v>1263</v>
      </c>
      <c r="D1688" s="357" t="s">
        <v>1767</v>
      </c>
      <c r="E1688" s="357" t="s">
        <v>1610</v>
      </c>
      <c r="F1688" s="357">
        <v>4522236</v>
      </c>
      <c r="G1688" s="357" t="s">
        <v>1132</v>
      </c>
      <c r="H1688" s="357">
        <v>452223603</v>
      </c>
      <c r="I1688" s="357" t="s">
        <v>3423</v>
      </c>
      <c r="J1688" s="357">
        <v>32196605</v>
      </c>
      <c r="K1688" s="357">
        <v>100</v>
      </c>
      <c r="L1688" s="357" t="s">
        <v>1077</v>
      </c>
      <c r="M1688" s="357" t="s">
        <v>1078</v>
      </c>
      <c r="N1688" s="357" t="s">
        <v>5025</v>
      </c>
      <c r="O1688" s="358">
        <v>1</v>
      </c>
      <c r="P1688" s="357">
        <v>36</v>
      </c>
      <c r="Q1688" s="357">
        <v>17352.400000000001</v>
      </c>
      <c r="R1688" s="357">
        <v>11541.52</v>
      </c>
      <c r="S1688" s="357">
        <f t="shared" si="52"/>
        <v>5810.880000000001</v>
      </c>
      <c r="T1688" s="359">
        <f t="shared" si="53"/>
        <v>0.33487471473686642</v>
      </c>
      <c r="U1688" s="357"/>
    </row>
    <row r="1689" spans="1:21" x14ac:dyDescent="0.25">
      <c r="A1689" s="357" t="s">
        <v>483</v>
      </c>
      <c r="B1689" s="357" t="s">
        <v>921</v>
      </c>
      <c r="C1689" s="357" t="s">
        <v>1247</v>
      </c>
      <c r="D1689" s="357" t="s">
        <v>1753</v>
      </c>
      <c r="E1689" s="357" t="s">
        <v>1514</v>
      </c>
      <c r="F1689" s="357">
        <v>4421132</v>
      </c>
      <c r="G1689" s="357" t="s">
        <v>1140</v>
      </c>
      <c r="H1689" s="357">
        <v>442113205</v>
      </c>
      <c r="I1689" s="357" t="s">
        <v>3424</v>
      </c>
      <c r="J1689" s="357">
        <v>17146397</v>
      </c>
      <c r="K1689" s="357">
        <v>100</v>
      </c>
      <c r="L1689" s="357" t="s">
        <v>1077</v>
      </c>
      <c r="M1689" s="357" t="s">
        <v>1078</v>
      </c>
      <c r="N1689" s="357" t="s">
        <v>5025</v>
      </c>
      <c r="O1689" s="358">
        <v>1</v>
      </c>
      <c r="P1689" s="357">
        <v>53</v>
      </c>
      <c r="Q1689" s="357">
        <v>58505.600000000006</v>
      </c>
      <c r="R1689" s="357">
        <v>47712.19</v>
      </c>
      <c r="S1689" s="357">
        <f t="shared" ref="S1689:S1747" si="54">Q1689-R1689</f>
        <v>10793.410000000003</v>
      </c>
      <c r="T1689" s="359">
        <f t="shared" ref="T1689:T1747" si="55">S1689/Q1689</f>
        <v>0.1844850749329979</v>
      </c>
      <c r="U1689" s="357"/>
    </row>
    <row r="1690" spans="1:21" x14ac:dyDescent="0.25">
      <c r="A1690" s="357" t="s">
        <v>483</v>
      </c>
      <c r="B1690" s="357" t="s">
        <v>921</v>
      </c>
      <c r="C1690" s="357" t="s">
        <v>1247</v>
      </c>
      <c r="D1690" s="357" t="s">
        <v>1753</v>
      </c>
      <c r="E1690" s="357" t="s">
        <v>1514</v>
      </c>
      <c r="F1690" s="357">
        <v>4421132</v>
      </c>
      <c r="G1690" s="357" t="s">
        <v>1140</v>
      </c>
      <c r="H1690" s="357">
        <v>442113205</v>
      </c>
      <c r="I1690" s="357" t="s">
        <v>3425</v>
      </c>
      <c r="J1690" s="357">
        <v>17146439</v>
      </c>
      <c r="K1690" s="357">
        <v>100</v>
      </c>
      <c r="L1690" s="357" t="s">
        <v>1077</v>
      </c>
      <c r="M1690" s="357" t="s">
        <v>1078</v>
      </c>
      <c r="N1690" s="357" t="s">
        <v>5025</v>
      </c>
      <c r="O1690" s="358">
        <v>1</v>
      </c>
      <c r="P1690" s="357">
        <v>46</v>
      </c>
      <c r="Q1690" s="357">
        <v>26998</v>
      </c>
      <c r="R1690" s="357">
        <v>18582.77</v>
      </c>
      <c r="S1690" s="357">
        <f t="shared" si="54"/>
        <v>8415.23</v>
      </c>
      <c r="T1690" s="359">
        <f t="shared" si="55"/>
        <v>0.31169827394621824</v>
      </c>
      <c r="U1690" s="357"/>
    </row>
    <row r="1691" spans="1:21" x14ac:dyDescent="0.25">
      <c r="A1691" s="357" t="s">
        <v>483</v>
      </c>
      <c r="B1691" s="357" t="s">
        <v>921</v>
      </c>
      <c r="C1691" s="357" t="s">
        <v>1247</v>
      </c>
      <c r="D1691" s="357" t="s">
        <v>1753</v>
      </c>
      <c r="E1691" s="357" t="s">
        <v>1514</v>
      </c>
      <c r="F1691" s="357">
        <v>4421132</v>
      </c>
      <c r="G1691" s="357" t="s">
        <v>1140</v>
      </c>
      <c r="H1691" s="357">
        <v>442113205</v>
      </c>
      <c r="I1691" s="357" t="s">
        <v>3426</v>
      </c>
      <c r="J1691" s="357">
        <v>17146565</v>
      </c>
      <c r="K1691" s="357">
        <v>100</v>
      </c>
      <c r="L1691" s="357" t="s">
        <v>1077</v>
      </c>
      <c r="M1691" s="357" t="s">
        <v>1078</v>
      </c>
      <c r="N1691" s="357" t="s">
        <v>5025</v>
      </c>
      <c r="O1691" s="358">
        <v>1</v>
      </c>
      <c r="P1691" s="357">
        <v>26</v>
      </c>
      <c r="Q1691" s="357">
        <v>20802</v>
      </c>
      <c r="R1691" s="357">
        <v>17788.060000000001</v>
      </c>
      <c r="S1691" s="357">
        <f t="shared" si="54"/>
        <v>3013.9399999999987</v>
      </c>
      <c r="T1691" s="359">
        <f t="shared" si="55"/>
        <v>0.14488703009326021</v>
      </c>
      <c r="U1691" s="357"/>
    </row>
    <row r="1692" spans="1:21" x14ac:dyDescent="0.25">
      <c r="A1692" s="357" t="s">
        <v>483</v>
      </c>
      <c r="B1692" s="357" t="s">
        <v>921</v>
      </c>
      <c r="C1692" s="357" t="s">
        <v>1247</v>
      </c>
      <c r="D1692" s="357" t="s">
        <v>1753</v>
      </c>
      <c r="E1692" s="357" t="s">
        <v>1514</v>
      </c>
      <c r="F1692" s="357">
        <v>4421132</v>
      </c>
      <c r="G1692" s="357" t="s">
        <v>1140</v>
      </c>
      <c r="H1692" s="357">
        <v>442113205</v>
      </c>
      <c r="I1692" s="357" t="s">
        <v>3427</v>
      </c>
      <c r="J1692" s="357">
        <v>17146607</v>
      </c>
      <c r="K1692" s="357">
        <v>100</v>
      </c>
      <c r="L1692" s="357" t="s">
        <v>1077</v>
      </c>
      <c r="M1692" s="357" t="s">
        <v>1078</v>
      </c>
      <c r="N1692" s="357" t="s">
        <v>5025</v>
      </c>
      <c r="O1692" s="358">
        <v>1</v>
      </c>
      <c r="P1692" s="357">
        <v>37</v>
      </c>
      <c r="Q1692" s="357">
        <v>39590</v>
      </c>
      <c r="R1692" s="357">
        <v>37508.759999999995</v>
      </c>
      <c r="S1692" s="357">
        <f t="shared" si="54"/>
        <v>2081.2400000000052</v>
      </c>
      <c r="T1692" s="359">
        <f t="shared" si="55"/>
        <v>5.2569840868906419E-2</v>
      </c>
      <c r="U1692" s="357"/>
    </row>
    <row r="1693" spans="1:21" x14ac:dyDescent="0.25">
      <c r="A1693" s="357" t="s">
        <v>483</v>
      </c>
      <c r="B1693" s="357" t="s">
        <v>921</v>
      </c>
      <c r="C1693" s="357" t="s">
        <v>1247</v>
      </c>
      <c r="D1693" s="357" t="s">
        <v>1753</v>
      </c>
      <c r="E1693" s="357" t="s">
        <v>1514</v>
      </c>
      <c r="F1693" s="357">
        <v>4421132</v>
      </c>
      <c r="G1693" s="357" t="s">
        <v>1140</v>
      </c>
      <c r="H1693" s="357">
        <v>442113205</v>
      </c>
      <c r="I1693" s="357" t="s">
        <v>3428</v>
      </c>
      <c r="J1693" s="357">
        <v>17146613</v>
      </c>
      <c r="K1693" s="357">
        <v>100</v>
      </c>
      <c r="L1693" s="357" t="s">
        <v>1077</v>
      </c>
      <c r="M1693" s="357" t="s">
        <v>1078</v>
      </c>
      <c r="N1693" s="357" t="s">
        <v>5025</v>
      </c>
      <c r="O1693" s="358">
        <v>1</v>
      </c>
      <c r="P1693" s="357">
        <v>20</v>
      </c>
      <c r="Q1693" s="357">
        <v>26638.400000000001</v>
      </c>
      <c r="R1693" s="357">
        <v>24268.25</v>
      </c>
      <c r="S1693" s="357">
        <f t="shared" si="54"/>
        <v>2370.1500000000015</v>
      </c>
      <c r="T1693" s="359">
        <f t="shared" si="55"/>
        <v>8.8974938434740872E-2</v>
      </c>
      <c r="U1693" s="357"/>
    </row>
    <row r="1694" spans="1:21" x14ac:dyDescent="0.25">
      <c r="A1694" s="357" t="s">
        <v>483</v>
      </c>
      <c r="B1694" s="357" t="s">
        <v>921</v>
      </c>
      <c r="C1694" s="357" t="s">
        <v>1247</v>
      </c>
      <c r="D1694" s="357" t="s">
        <v>1753</v>
      </c>
      <c r="E1694" s="357" t="s">
        <v>1514</v>
      </c>
      <c r="F1694" s="357">
        <v>4421132</v>
      </c>
      <c r="G1694" s="357" t="s">
        <v>1140</v>
      </c>
      <c r="H1694" s="357">
        <v>442113205</v>
      </c>
      <c r="I1694" s="357" t="s">
        <v>3429</v>
      </c>
      <c r="J1694" s="357">
        <v>17146615</v>
      </c>
      <c r="K1694" s="357">
        <v>100</v>
      </c>
      <c r="L1694" s="357" t="s">
        <v>1077</v>
      </c>
      <c r="M1694" s="357" t="s">
        <v>1078</v>
      </c>
      <c r="N1694" s="357" t="s">
        <v>5025</v>
      </c>
      <c r="O1694" s="358">
        <v>1</v>
      </c>
      <c r="P1694" s="357">
        <v>29</v>
      </c>
      <c r="Q1694" s="357">
        <v>17555.599999999999</v>
      </c>
      <c r="R1694" s="357">
        <v>14243.39</v>
      </c>
      <c r="S1694" s="357">
        <f t="shared" si="54"/>
        <v>3312.2099999999991</v>
      </c>
      <c r="T1694" s="359">
        <f t="shared" si="55"/>
        <v>0.18866971222857659</v>
      </c>
      <c r="U1694" s="357"/>
    </row>
    <row r="1695" spans="1:21" x14ac:dyDescent="0.25">
      <c r="A1695" s="357" t="s">
        <v>483</v>
      </c>
      <c r="B1695" s="357" t="s">
        <v>921</v>
      </c>
      <c r="C1695" s="357" t="s">
        <v>1247</v>
      </c>
      <c r="D1695" s="357" t="s">
        <v>1753</v>
      </c>
      <c r="E1695" s="357" t="s">
        <v>1514</v>
      </c>
      <c r="F1695" s="357">
        <v>4421132</v>
      </c>
      <c r="G1695" s="357" t="s">
        <v>1140</v>
      </c>
      <c r="H1695" s="357">
        <v>442113205</v>
      </c>
      <c r="I1695" s="357" t="s">
        <v>3430</v>
      </c>
      <c r="J1695" s="357">
        <v>17146617</v>
      </c>
      <c r="K1695" s="357">
        <v>100</v>
      </c>
      <c r="L1695" s="357" t="s">
        <v>1077</v>
      </c>
      <c r="M1695" s="357" t="s">
        <v>1078</v>
      </c>
      <c r="N1695" s="357" t="s">
        <v>5025</v>
      </c>
      <c r="O1695" s="358">
        <v>1</v>
      </c>
      <c r="P1695" s="357">
        <v>58</v>
      </c>
      <c r="Q1695" s="357">
        <v>49399.199999999997</v>
      </c>
      <c r="R1695" s="357">
        <v>33585.760000000002</v>
      </c>
      <c r="S1695" s="357">
        <f t="shared" si="54"/>
        <v>15813.439999999995</v>
      </c>
      <c r="T1695" s="359">
        <f t="shared" si="55"/>
        <v>0.32011530551102035</v>
      </c>
      <c r="U1695" s="357"/>
    </row>
    <row r="1696" spans="1:21" x14ac:dyDescent="0.25">
      <c r="A1696" s="357" t="s">
        <v>483</v>
      </c>
      <c r="B1696" s="357" t="s">
        <v>921</v>
      </c>
      <c r="C1696" s="357" t="s">
        <v>1247</v>
      </c>
      <c r="D1696" s="357" t="s">
        <v>1756</v>
      </c>
      <c r="E1696" s="357" t="s">
        <v>1527</v>
      </c>
      <c r="F1696" s="357">
        <v>4421431</v>
      </c>
      <c r="G1696" s="357" t="s">
        <v>934</v>
      </c>
      <c r="H1696" s="357">
        <v>442143101</v>
      </c>
      <c r="I1696" s="357" t="s">
        <v>3431</v>
      </c>
      <c r="J1696" s="357">
        <v>17147077</v>
      </c>
      <c r="K1696" s="357">
        <v>100</v>
      </c>
      <c r="L1696" s="357" t="s">
        <v>1077</v>
      </c>
      <c r="M1696" s="357" t="s">
        <v>1078</v>
      </c>
      <c r="N1696" s="357" t="s">
        <v>5025</v>
      </c>
      <c r="O1696" s="358">
        <v>1</v>
      </c>
      <c r="P1696" s="357">
        <v>46</v>
      </c>
      <c r="Q1696" s="357">
        <v>11750.8</v>
      </c>
      <c r="R1696" s="357">
        <v>9540.49</v>
      </c>
      <c r="S1696" s="357">
        <f t="shared" si="54"/>
        <v>2210.3099999999995</v>
      </c>
      <c r="T1696" s="359">
        <f t="shared" si="55"/>
        <v>0.18809868264288385</v>
      </c>
      <c r="U1696" s="357"/>
    </row>
    <row r="1697" spans="1:21" x14ac:dyDescent="0.25">
      <c r="A1697" s="357" t="s">
        <v>483</v>
      </c>
      <c r="B1697" s="357" t="s">
        <v>921</v>
      </c>
      <c r="C1697" s="357" t="s">
        <v>1247</v>
      </c>
      <c r="D1697" s="357" t="s">
        <v>1755</v>
      </c>
      <c r="E1697" s="357" t="s">
        <v>926</v>
      </c>
      <c r="F1697" s="357">
        <v>4421333</v>
      </c>
      <c r="G1697" s="357" t="s">
        <v>1133</v>
      </c>
      <c r="H1697" s="357">
        <v>442133304</v>
      </c>
      <c r="I1697" s="357" t="s">
        <v>3432</v>
      </c>
      <c r="J1697" s="357">
        <v>26065687</v>
      </c>
      <c r="K1697" s="357">
        <v>100</v>
      </c>
      <c r="L1697" s="357" t="s">
        <v>1077</v>
      </c>
      <c r="M1697" s="357" t="s">
        <v>1078</v>
      </c>
      <c r="N1697" s="357" t="s">
        <v>5025</v>
      </c>
      <c r="O1697" s="358">
        <v>1</v>
      </c>
      <c r="P1697" s="357">
        <v>39</v>
      </c>
      <c r="Q1697" s="357">
        <v>20361.2</v>
      </c>
      <c r="R1697" s="357">
        <v>12165.6</v>
      </c>
      <c r="S1697" s="357">
        <f t="shared" si="54"/>
        <v>8195.6</v>
      </c>
      <c r="T1697" s="359">
        <f t="shared" si="55"/>
        <v>0.40251065752509674</v>
      </c>
      <c r="U1697" s="357"/>
    </row>
    <row r="1698" spans="1:21" x14ac:dyDescent="0.25">
      <c r="A1698" s="357" t="s">
        <v>483</v>
      </c>
      <c r="B1698" s="357" t="s">
        <v>921</v>
      </c>
      <c r="C1698" s="357" t="s">
        <v>1247</v>
      </c>
      <c r="D1698" s="357" t="s">
        <v>1755</v>
      </c>
      <c r="E1698" s="357" t="s">
        <v>926</v>
      </c>
      <c r="F1698" s="357">
        <v>4421333</v>
      </c>
      <c r="G1698" s="357" t="s">
        <v>926</v>
      </c>
      <c r="H1698" s="357">
        <v>442133301</v>
      </c>
      <c r="I1698" s="357" t="s">
        <v>3433</v>
      </c>
      <c r="J1698" s="357">
        <v>26066269</v>
      </c>
      <c r="K1698" s="357">
        <v>100</v>
      </c>
      <c r="L1698" s="357" t="s">
        <v>1077</v>
      </c>
      <c r="M1698" s="357" t="s">
        <v>1078</v>
      </c>
      <c r="N1698" s="357" t="s">
        <v>5025</v>
      </c>
      <c r="O1698" s="358">
        <v>1</v>
      </c>
      <c r="P1698" s="357">
        <v>33</v>
      </c>
      <c r="Q1698" s="357">
        <v>19858.400000000001</v>
      </c>
      <c r="R1698" s="357">
        <v>13216.86</v>
      </c>
      <c r="S1698" s="357">
        <f t="shared" si="54"/>
        <v>6641.5400000000009</v>
      </c>
      <c r="T1698" s="359">
        <f t="shared" si="55"/>
        <v>0.3344448696773154</v>
      </c>
      <c r="U1698" s="357"/>
    </row>
    <row r="1699" spans="1:21" x14ac:dyDescent="0.25">
      <c r="A1699" s="357" t="s">
        <v>483</v>
      </c>
      <c r="B1699" s="357" t="s">
        <v>921</v>
      </c>
      <c r="C1699" s="357" t="s">
        <v>1247</v>
      </c>
      <c r="D1699" s="357" t="s">
        <v>1755</v>
      </c>
      <c r="E1699" s="357" t="s">
        <v>926</v>
      </c>
      <c r="F1699" s="357">
        <v>4421333</v>
      </c>
      <c r="G1699" s="357" t="s">
        <v>926</v>
      </c>
      <c r="H1699" s="357">
        <v>442133301</v>
      </c>
      <c r="I1699" s="357" t="s">
        <v>3434</v>
      </c>
      <c r="J1699" s="357">
        <v>26066271</v>
      </c>
      <c r="K1699" s="357">
        <v>100</v>
      </c>
      <c r="L1699" s="357" t="s">
        <v>1077</v>
      </c>
      <c r="M1699" s="357" t="s">
        <v>1078</v>
      </c>
      <c r="N1699" s="357" t="s">
        <v>5025</v>
      </c>
      <c r="O1699" s="358">
        <v>1</v>
      </c>
      <c r="P1699" s="357">
        <v>96</v>
      </c>
      <c r="Q1699" s="357">
        <v>35021.199999999997</v>
      </c>
      <c r="R1699" s="357">
        <v>22644.329999999998</v>
      </c>
      <c r="S1699" s="357">
        <f t="shared" si="54"/>
        <v>12376.869999999999</v>
      </c>
      <c r="T1699" s="359">
        <f t="shared" si="55"/>
        <v>0.35341079117791507</v>
      </c>
      <c r="U1699" s="357"/>
    </row>
    <row r="1700" spans="1:21" x14ac:dyDescent="0.25">
      <c r="A1700" s="357" t="s">
        <v>483</v>
      </c>
      <c r="B1700" s="357" t="s">
        <v>921</v>
      </c>
      <c r="C1700" s="357" t="s">
        <v>1247</v>
      </c>
      <c r="D1700" s="357" t="s">
        <v>1755</v>
      </c>
      <c r="E1700" s="357" t="s">
        <v>926</v>
      </c>
      <c r="F1700" s="357">
        <v>4421333</v>
      </c>
      <c r="G1700" s="357" t="s">
        <v>926</v>
      </c>
      <c r="H1700" s="357">
        <v>442133301</v>
      </c>
      <c r="I1700" s="357" t="s">
        <v>3435</v>
      </c>
      <c r="J1700" s="357">
        <v>26066305</v>
      </c>
      <c r="K1700" s="357">
        <v>100</v>
      </c>
      <c r="L1700" s="357" t="s">
        <v>1077</v>
      </c>
      <c r="M1700" s="357" t="s">
        <v>1078</v>
      </c>
      <c r="N1700" s="357" t="s">
        <v>5025</v>
      </c>
      <c r="O1700" s="358">
        <v>1</v>
      </c>
      <c r="P1700" s="357">
        <v>121</v>
      </c>
      <c r="Q1700" s="357">
        <v>56978.400000000001</v>
      </c>
      <c r="R1700" s="357">
        <v>46750.21</v>
      </c>
      <c r="S1700" s="357">
        <f t="shared" si="54"/>
        <v>10228.190000000002</v>
      </c>
      <c r="T1700" s="359">
        <f t="shared" si="55"/>
        <v>0.17950995464948125</v>
      </c>
      <c r="U1700" s="357"/>
    </row>
    <row r="1701" spans="1:21" x14ac:dyDescent="0.25">
      <c r="A1701" s="357" t="s">
        <v>483</v>
      </c>
      <c r="B1701" s="357" t="s">
        <v>921</v>
      </c>
      <c r="C1701" s="357" t="s">
        <v>1247</v>
      </c>
      <c r="D1701" s="357" t="s">
        <v>1755</v>
      </c>
      <c r="E1701" s="357" t="s">
        <v>926</v>
      </c>
      <c r="F1701" s="357">
        <v>4421333</v>
      </c>
      <c r="G1701" s="357" t="s">
        <v>926</v>
      </c>
      <c r="H1701" s="357">
        <v>442133301</v>
      </c>
      <c r="I1701" s="357" t="s">
        <v>3436</v>
      </c>
      <c r="J1701" s="357">
        <v>26066319</v>
      </c>
      <c r="K1701" s="357">
        <v>100</v>
      </c>
      <c r="L1701" s="357" t="s">
        <v>1077</v>
      </c>
      <c r="M1701" s="357" t="s">
        <v>1078</v>
      </c>
      <c r="N1701" s="357" t="s">
        <v>5025</v>
      </c>
      <c r="O1701" s="358">
        <v>1</v>
      </c>
      <c r="P1701" s="357">
        <v>61</v>
      </c>
      <c r="Q1701" s="357">
        <v>42355.6</v>
      </c>
      <c r="R1701" s="357">
        <v>26459.75</v>
      </c>
      <c r="S1701" s="357">
        <f t="shared" si="54"/>
        <v>15895.849999999999</v>
      </c>
      <c r="T1701" s="359">
        <f t="shared" si="55"/>
        <v>0.37529512036188839</v>
      </c>
      <c r="U1701" s="357"/>
    </row>
    <row r="1702" spans="1:21" x14ac:dyDescent="0.25">
      <c r="A1702" s="357" t="s">
        <v>483</v>
      </c>
      <c r="B1702" s="357" t="s">
        <v>921</v>
      </c>
      <c r="C1702" s="357" t="s">
        <v>1247</v>
      </c>
      <c r="D1702" s="357" t="s">
        <v>1755</v>
      </c>
      <c r="E1702" s="357" t="s">
        <v>926</v>
      </c>
      <c r="F1702" s="357">
        <v>4421333</v>
      </c>
      <c r="G1702" s="357" t="s">
        <v>926</v>
      </c>
      <c r="H1702" s="357">
        <v>442133301</v>
      </c>
      <c r="I1702" s="357" t="s">
        <v>3437</v>
      </c>
      <c r="J1702" s="357">
        <v>26066329</v>
      </c>
      <c r="K1702" s="357">
        <v>100</v>
      </c>
      <c r="L1702" s="357" t="s">
        <v>1077</v>
      </c>
      <c r="M1702" s="357" t="s">
        <v>1078</v>
      </c>
      <c r="N1702" s="357" t="s">
        <v>5025</v>
      </c>
      <c r="O1702" s="358">
        <v>1</v>
      </c>
      <c r="P1702" s="357">
        <v>53</v>
      </c>
      <c r="Q1702" s="357">
        <v>21710.399999999998</v>
      </c>
      <c r="R1702" s="357">
        <v>14232.150000000001</v>
      </c>
      <c r="S1702" s="357">
        <f t="shared" si="54"/>
        <v>7478.2499999999964</v>
      </c>
      <c r="T1702" s="359">
        <f t="shared" si="55"/>
        <v>0.34445473137298238</v>
      </c>
      <c r="U1702" s="357"/>
    </row>
    <row r="1703" spans="1:21" x14ac:dyDescent="0.25">
      <c r="A1703" s="357" t="s">
        <v>483</v>
      </c>
      <c r="B1703" s="357" t="s">
        <v>921</v>
      </c>
      <c r="C1703" s="357" t="s">
        <v>1247</v>
      </c>
      <c r="D1703" s="357" t="s">
        <v>1755</v>
      </c>
      <c r="E1703" s="357" t="s">
        <v>926</v>
      </c>
      <c r="F1703" s="357">
        <v>4421333</v>
      </c>
      <c r="G1703" s="357" t="s">
        <v>926</v>
      </c>
      <c r="H1703" s="357">
        <v>442133301</v>
      </c>
      <c r="I1703" s="357" t="s">
        <v>3438</v>
      </c>
      <c r="J1703" s="357">
        <v>26066373</v>
      </c>
      <c r="K1703" s="357">
        <v>100</v>
      </c>
      <c r="L1703" s="357" t="s">
        <v>1077</v>
      </c>
      <c r="M1703" s="357" t="s">
        <v>1078</v>
      </c>
      <c r="N1703" s="357" t="s">
        <v>5025</v>
      </c>
      <c r="O1703" s="358">
        <v>1</v>
      </c>
      <c r="P1703" s="357">
        <v>82</v>
      </c>
      <c r="Q1703" s="357">
        <v>37036</v>
      </c>
      <c r="R1703" s="357">
        <v>24919.699999999997</v>
      </c>
      <c r="S1703" s="357">
        <f t="shared" si="54"/>
        <v>12116.300000000003</v>
      </c>
      <c r="T1703" s="359">
        <f t="shared" si="55"/>
        <v>0.32714926017928508</v>
      </c>
      <c r="U1703" s="357"/>
    </row>
    <row r="1704" spans="1:21" x14ac:dyDescent="0.25">
      <c r="A1704" s="357" t="s">
        <v>483</v>
      </c>
      <c r="B1704" s="357" t="s">
        <v>921</v>
      </c>
      <c r="C1704" s="357" t="s">
        <v>1247</v>
      </c>
      <c r="D1704" s="357" t="s">
        <v>1755</v>
      </c>
      <c r="E1704" s="357" t="s">
        <v>926</v>
      </c>
      <c r="F1704" s="357">
        <v>4421333</v>
      </c>
      <c r="G1704" s="357" t="s">
        <v>926</v>
      </c>
      <c r="H1704" s="357">
        <v>442133301</v>
      </c>
      <c r="I1704" s="357" t="s">
        <v>3439</v>
      </c>
      <c r="J1704" s="357">
        <v>26066377</v>
      </c>
      <c r="K1704" s="357">
        <v>100</v>
      </c>
      <c r="L1704" s="357" t="s">
        <v>1077</v>
      </c>
      <c r="M1704" s="357" t="s">
        <v>1078</v>
      </c>
      <c r="N1704" s="357" t="s">
        <v>5025</v>
      </c>
      <c r="O1704" s="358">
        <v>1</v>
      </c>
      <c r="P1704" s="357">
        <v>117</v>
      </c>
      <c r="Q1704" s="357">
        <v>39059.599999999999</v>
      </c>
      <c r="R1704" s="357">
        <v>35067.919999999998</v>
      </c>
      <c r="S1704" s="357">
        <f t="shared" si="54"/>
        <v>3991.6800000000003</v>
      </c>
      <c r="T1704" s="359">
        <f t="shared" si="55"/>
        <v>0.10219459492672738</v>
      </c>
      <c r="U1704" s="357"/>
    </row>
    <row r="1705" spans="1:21" x14ac:dyDescent="0.25">
      <c r="A1705" s="357" t="s">
        <v>483</v>
      </c>
      <c r="B1705" s="357" t="s">
        <v>921</v>
      </c>
      <c r="C1705" s="357" t="s">
        <v>1247</v>
      </c>
      <c r="D1705" s="357" t="s">
        <v>1755</v>
      </c>
      <c r="E1705" s="357" t="s">
        <v>926</v>
      </c>
      <c r="F1705" s="357">
        <v>4421333</v>
      </c>
      <c r="G1705" s="357" t="s">
        <v>926</v>
      </c>
      <c r="H1705" s="357">
        <v>442133301</v>
      </c>
      <c r="I1705" s="357" t="s">
        <v>3440</v>
      </c>
      <c r="J1705" s="357">
        <v>26066381</v>
      </c>
      <c r="K1705" s="357">
        <v>100</v>
      </c>
      <c r="L1705" s="357" t="s">
        <v>1077</v>
      </c>
      <c r="M1705" s="357" t="s">
        <v>1078</v>
      </c>
      <c r="N1705" s="357" t="s">
        <v>5025</v>
      </c>
      <c r="O1705" s="358">
        <v>1</v>
      </c>
      <c r="P1705" s="357">
        <v>40</v>
      </c>
      <c r="Q1705" s="357">
        <v>18742.800000000003</v>
      </c>
      <c r="R1705" s="357">
        <v>10406</v>
      </c>
      <c r="S1705" s="357">
        <f t="shared" si="54"/>
        <v>8336.8000000000029</v>
      </c>
      <c r="T1705" s="359">
        <f t="shared" si="55"/>
        <v>0.44480013658578238</v>
      </c>
      <c r="U1705" s="357"/>
    </row>
    <row r="1706" spans="1:21" x14ac:dyDescent="0.25">
      <c r="A1706" s="357" t="s">
        <v>483</v>
      </c>
      <c r="B1706" s="357" t="s">
        <v>921</v>
      </c>
      <c r="C1706" s="357" t="s">
        <v>1247</v>
      </c>
      <c r="D1706" s="357" t="s">
        <v>1755</v>
      </c>
      <c r="E1706" s="357" t="s">
        <v>926</v>
      </c>
      <c r="F1706" s="357">
        <v>4421333</v>
      </c>
      <c r="G1706" s="357" t="s">
        <v>926</v>
      </c>
      <c r="H1706" s="357">
        <v>442133301</v>
      </c>
      <c r="I1706" s="357" t="s">
        <v>3441</v>
      </c>
      <c r="J1706" s="357">
        <v>26066415</v>
      </c>
      <c r="K1706" s="357">
        <v>100</v>
      </c>
      <c r="L1706" s="357" t="s">
        <v>1077</v>
      </c>
      <c r="M1706" s="357" t="s">
        <v>1078</v>
      </c>
      <c r="N1706" s="357" t="s">
        <v>5025</v>
      </c>
      <c r="O1706" s="358">
        <v>1</v>
      </c>
      <c r="P1706" s="357">
        <v>64</v>
      </c>
      <c r="Q1706" s="357">
        <v>15842.4</v>
      </c>
      <c r="R1706" s="357">
        <v>13783.19</v>
      </c>
      <c r="S1706" s="357">
        <f t="shared" si="54"/>
        <v>2059.2099999999991</v>
      </c>
      <c r="T1706" s="359">
        <f t="shared" si="55"/>
        <v>0.12998093723173251</v>
      </c>
      <c r="U1706" s="357"/>
    </row>
    <row r="1707" spans="1:21" x14ac:dyDescent="0.25">
      <c r="A1707" s="357" t="s">
        <v>483</v>
      </c>
      <c r="B1707" s="357" t="s">
        <v>921</v>
      </c>
      <c r="C1707" s="357" t="s">
        <v>1247</v>
      </c>
      <c r="D1707" s="357" t="s">
        <v>1755</v>
      </c>
      <c r="E1707" s="357" t="s">
        <v>922</v>
      </c>
      <c r="F1707" s="357">
        <v>4421321</v>
      </c>
      <c r="G1707" s="357" t="s">
        <v>1726</v>
      </c>
      <c r="H1707" s="357">
        <v>442132107</v>
      </c>
      <c r="I1707" s="357" t="s">
        <v>3442</v>
      </c>
      <c r="J1707" s="357">
        <v>26066417</v>
      </c>
      <c r="K1707" s="357">
        <v>100</v>
      </c>
      <c r="L1707" s="357" t="s">
        <v>1077</v>
      </c>
      <c r="M1707" s="357" t="s">
        <v>1078</v>
      </c>
      <c r="N1707" s="357" t="s">
        <v>5025</v>
      </c>
      <c r="O1707" s="358">
        <v>1</v>
      </c>
      <c r="P1707" s="357">
        <v>36</v>
      </c>
      <c r="Q1707" s="357">
        <v>11630.4</v>
      </c>
      <c r="R1707" s="357">
        <v>9503.81</v>
      </c>
      <c r="S1707" s="357">
        <f t="shared" si="54"/>
        <v>2126.59</v>
      </c>
      <c r="T1707" s="359">
        <f t="shared" si="55"/>
        <v>0.18284753748796259</v>
      </c>
      <c r="U1707" s="357"/>
    </row>
    <row r="1708" spans="1:21" x14ac:dyDescent="0.25">
      <c r="A1708" s="357" t="s">
        <v>483</v>
      </c>
      <c r="B1708" s="357" t="s">
        <v>921</v>
      </c>
      <c r="C1708" s="357" t="s">
        <v>1247</v>
      </c>
      <c r="D1708" s="357" t="s">
        <v>1755</v>
      </c>
      <c r="E1708" s="357" t="s">
        <v>926</v>
      </c>
      <c r="F1708" s="357">
        <v>4421333</v>
      </c>
      <c r="G1708" s="357" t="s">
        <v>926</v>
      </c>
      <c r="H1708" s="357">
        <v>442133301</v>
      </c>
      <c r="I1708" s="357" t="s">
        <v>3443</v>
      </c>
      <c r="J1708" s="357">
        <v>26066465</v>
      </c>
      <c r="K1708" s="357">
        <v>100</v>
      </c>
      <c r="L1708" s="357" t="s">
        <v>1077</v>
      </c>
      <c r="M1708" s="357" t="s">
        <v>1078</v>
      </c>
      <c r="N1708" s="357" t="s">
        <v>5025</v>
      </c>
      <c r="O1708" s="358">
        <v>1</v>
      </c>
      <c r="P1708" s="357">
        <v>112</v>
      </c>
      <c r="Q1708" s="357">
        <v>40304.400000000001</v>
      </c>
      <c r="R1708" s="357">
        <v>28941.32</v>
      </c>
      <c r="S1708" s="357">
        <f t="shared" si="54"/>
        <v>11363.080000000002</v>
      </c>
      <c r="T1708" s="359">
        <f t="shared" si="55"/>
        <v>0.28193150127529504</v>
      </c>
      <c r="U1708" s="357"/>
    </row>
    <row r="1709" spans="1:21" x14ac:dyDescent="0.25">
      <c r="A1709" s="357" t="s">
        <v>483</v>
      </c>
      <c r="B1709" s="357" t="s">
        <v>921</v>
      </c>
      <c r="C1709" s="357" t="s">
        <v>1247</v>
      </c>
      <c r="D1709" s="357" t="s">
        <v>1755</v>
      </c>
      <c r="E1709" s="357" t="s">
        <v>926</v>
      </c>
      <c r="F1709" s="357">
        <v>4421333</v>
      </c>
      <c r="G1709" s="357" t="s">
        <v>1524</v>
      </c>
      <c r="H1709" s="357">
        <v>442133306</v>
      </c>
      <c r="I1709" s="357" t="s">
        <v>3444</v>
      </c>
      <c r="J1709" s="357">
        <v>26950645</v>
      </c>
      <c r="K1709" s="357">
        <v>100</v>
      </c>
      <c r="L1709" s="357" t="s">
        <v>1077</v>
      </c>
      <c r="M1709" s="357" t="s">
        <v>1078</v>
      </c>
      <c r="N1709" s="357" t="s">
        <v>5025</v>
      </c>
      <c r="O1709" s="358">
        <v>1</v>
      </c>
      <c r="P1709" s="357">
        <v>53</v>
      </c>
      <c r="Q1709" s="357">
        <v>24322.400000000001</v>
      </c>
      <c r="R1709" s="357">
        <v>15336.66</v>
      </c>
      <c r="S1709" s="357">
        <f t="shared" si="54"/>
        <v>8985.7400000000016</v>
      </c>
      <c r="T1709" s="359">
        <f t="shared" si="55"/>
        <v>0.36944298260040132</v>
      </c>
      <c r="U1709" s="357"/>
    </row>
    <row r="1710" spans="1:21" x14ac:dyDescent="0.25">
      <c r="A1710" s="357" t="s">
        <v>483</v>
      </c>
      <c r="B1710" s="357" t="s">
        <v>921</v>
      </c>
      <c r="C1710" s="357" t="s">
        <v>1247</v>
      </c>
      <c r="D1710" s="357" t="s">
        <v>1755</v>
      </c>
      <c r="E1710" s="357" t="s">
        <v>926</v>
      </c>
      <c r="F1710" s="357">
        <v>4421333</v>
      </c>
      <c r="G1710" s="357" t="s">
        <v>1524</v>
      </c>
      <c r="H1710" s="357">
        <v>442133306</v>
      </c>
      <c r="I1710" s="357" t="s">
        <v>3445</v>
      </c>
      <c r="J1710" s="357">
        <v>26950649</v>
      </c>
      <c r="K1710" s="357">
        <v>100</v>
      </c>
      <c r="L1710" s="357" t="s">
        <v>1077</v>
      </c>
      <c r="M1710" s="357" t="s">
        <v>1078</v>
      </c>
      <c r="N1710" s="357" t="s">
        <v>5025</v>
      </c>
      <c r="O1710" s="358">
        <v>1</v>
      </c>
      <c r="P1710" s="357">
        <v>108</v>
      </c>
      <c r="Q1710" s="357">
        <v>41555.599999999999</v>
      </c>
      <c r="R1710" s="357">
        <v>31105.439999999999</v>
      </c>
      <c r="S1710" s="357">
        <f t="shared" si="54"/>
        <v>10450.16</v>
      </c>
      <c r="T1710" s="359">
        <f t="shared" si="55"/>
        <v>0.25147416954634272</v>
      </c>
      <c r="U1710" s="357"/>
    </row>
    <row r="1711" spans="1:21" x14ac:dyDescent="0.25">
      <c r="A1711" s="357" t="s">
        <v>483</v>
      </c>
      <c r="B1711" s="357" t="s">
        <v>921</v>
      </c>
      <c r="C1711" s="357" t="s">
        <v>1247</v>
      </c>
      <c r="D1711" s="357" t="s">
        <v>1755</v>
      </c>
      <c r="E1711" s="357" t="s">
        <v>926</v>
      </c>
      <c r="F1711" s="357">
        <v>4421333</v>
      </c>
      <c r="G1711" s="357" t="s">
        <v>1524</v>
      </c>
      <c r="H1711" s="357">
        <v>442133306</v>
      </c>
      <c r="I1711" s="357" t="s">
        <v>3446</v>
      </c>
      <c r="J1711" s="357">
        <v>26950661</v>
      </c>
      <c r="K1711" s="357">
        <v>100</v>
      </c>
      <c r="L1711" s="357" t="s">
        <v>1077</v>
      </c>
      <c r="M1711" s="357" t="s">
        <v>1078</v>
      </c>
      <c r="N1711" s="357" t="s">
        <v>5025</v>
      </c>
      <c r="O1711" s="358">
        <v>1</v>
      </c>
      <c r="P1711" s="357">
        <v>93</v>
      </c>
      <c r="Q1711" s="357">
        <v>42728.399999999994</v>
      </c>
      <c r="R1711" s="357">
        <v>38025.210000000006</v>
      </c>
      <c r="S1711" s="357">
        <f t="shared" si="54"/>
        <v>4703.1899999999878</v>
      </c>
      <c r="T1711" s="359">
        <f t="shared" si="55"/>
        <v>0.110071755553683</v>
      </c>
      <c r="U1711" s="357"/>
    </row>
    <row r="1712" spans="1:21" x14ac:dyDescent="0.25">
      <c r="A1712" s="357" t="s">
        <v>483</v>
      </c>
      <c r="B1712" s="357" t="s">
        <v>921</v>
      </c>
      <c r="C1712" s="357" t="s">
        <v>1247</v>
      </c>
      <c r="D1712" s="357" t="s">
        <v>1755</v>
      </c>
      <c r="E1712" s="357" t="s">
        <v>926</v>
      </c>
      <c r="F1712" s="357">
        <v>4421333</v>
      </c>
      <c r="G1712" s="357" t="s">
        <v>1524</v>
      </c>
      <c r="H1712" s="357">
        <v>442133306</v>
      </c>
      <c r="I1712" s="357" t="s">
        <v>3447</v>
      </c>
      <c r="J1712" s="357">
        <v>26950673</v>
      </c>
      <c r="K1712" s="357">
        <v>100</v>
      </c>
      <c r="L1712" s="357" t="s">
        <v>1077</v>
      </c>
      <c r="M1712" s="357" t="s">
        <v>1078</v>
      </c>
      <c r="N1712" s="357" t="s">
        <v>5025</v>
      </c>
      <c r="O1712" s="358">
        <v>1</v>
      </c>
      <c r="P1712" s="357">
        <v>22</v>
      </c>
      <c r="Q1712" s="357">
        <v>8774</v>
      </c>
      <c r="R1712" s="357">
        <v>5961.119999999999</v>
      </c>
      <c r="S1712" s="357">
        <f t="shared" si="54"/>
        <v>2812.880000000001</v>
      </c>
      <c r="T1712" s="359">
        <f t="shared" si="55"/>
        <v>0.32059266013220894</v>
      </c>
      <c r="U1712" s="357"/>
    </row>
    <row r="1713" spans="1:21" x14ac:dyDescent="0.25">
      <c r="A1713" s="357" t="s">
        <v>483</v>
      </c>
      <c r="B1713" s="357" t="s">
        <v>921</v>
      </c>
      <c r="C1713" s="357" t="s">
        <v>1247</v>
      </c>
      <c r="D1713" s="357" t="s">
        <v>1755</v>
      </c>
      <c r="E1713" s="357" t="s">
        <v>926</v>
      </c>
      <c r="F1713" s="357">
        <v>4421333</v>
      </c>
      <c r="G1713" s="357" t="s">
        <v>1524</v>
      </c>
      <c r="H1713" s="357">
        <v>442133306</v>
      </c>
      <c r="I1713" s="357" t="s">
        <v>3448</v>
      </c>
      <c r="J1713" s="357">
        <v>26950679</v>
      </c>
      <c r="K1713" s="357">
        <v>100</v>
      </c>
      <c r="L1713" s="357" t="s">
        <v>1077</v>
      </c>
      <c r="M1713" s="357" t="s">
        <v>1078</v>
      </c>
      <c r="N1713" s="357" t="s">
        <v>5025</v>
      </c>
      <c r="O1713" s="358">
        <v>1</v>
      </c>
      <c r="P1713" s="357">
        <v>52</v>
      </c>
      <c r="Q1713" s="357">
        <v>19322.400000000001</v>
      </c>
      <c r="R1713" s="357">
        <v>14611.55</v>
      </c>
      <c r="S1713" s="357">
        <f t="shared" si="54"/>
        <v>4710.8500000000022</v>
      </c>
      <c r="T1713" s="359">
        <f t="shared" si="55"/>
        <v>0.24380252970645477</v>
      </c>
      <c r="U1713" s="357"/>
    </row>
    <row r="1714" spans="1:21" x14ac:dyDescent="0.25">
      <c r="A1714" s="357" t="s">
        <v>483</v>
      </c>
      <c r="B1714" s="357" t="s">
        <v>921</v>
      </c>
      <c r="C1714" s="357" t="s">
        <v>1247</v>
      </c>
      <c r="D1714" s="357" t="s">
        <v>1755</v>
      </c>
      <c r="E1714" s="357" t="s">
        <v>926</v>
      </c>
      <c r="F1714" s="357">
        <v>4421333</v>
      </c>
      <c r="G1714" s="357" t="s">
        <v>1524</v>
      </c>
      <c r="H1714" s="357">
        <v>442133306</v>
      </c>
      <c r="I1714" s="357" t="s">
        <v>3449</v>
      </c>
      <c r="J1714" s="357">
        <v>26950683</v>
      </c>
      <c r="K1714" s="357">
        <v>100</v>
      </c>
      <c r="L1714" s="357" t="s">
        <v>1077</v>
      </c>
      <c r="M1714" s="357" t="s">
        <v>1078</v>
      </c>
      <c r="N1714" s="357" t="s">
        <v>5025</v>
      </c>
      <c r="O1714" s="358">
        <v>1</v>
      </c>
      <c r="P1714" s="357">
        <v>43</v>
      </c>
      <c r="Q1714" s="357">
        <v>22782.400000000001</v>
      </c>
      <c r="R1714" s="357">
        <v>13220.619999999999</v>
      </c>
      <c r="S1714" s="357">
        <f t="shared" si="54"/>
        <v>9561.7800000000025</v>
      </c>
      <c r="T1714" s="359">
        <f t="shared" si="55"/>
        <v>0.41970029496453409</v>
      </c>
      <c r="U1714" s="357"/>
    </row>
    <row r="1715" spans="1:21" x14ac:dyDescent="0.25">
      <c r="A1715" s="357" t="s">
        <v>483</v>
      </c>
      <c r="B1715" s="357" t="s">
        <v>921</v>
      </c>
      <c r="C1715" s="357" t="s">
        <v>1247</v>
      </c>
      <c r="D1715" s="357" t="s">
        <v>1755</v>
      </c>
      <c r="E1715" s="357" t="s">
        <v>926</v>
      </c>
      <c r="F1715" s="357">
        <v>4421333</v>
      </c>
      <c r="G1715" s="357" t="s">
        <v>1524</v>
      </c>
      <c r="H1715" s="357">
        <v>442133306</v>
      </c>
      <c r="I1715" s="357" t="s">
        <v>3450</v>
      </c>
      <c r="J1715" s="357">
        <v>26950685</v>
      </c>
      <c r="K1715" s="357">
        <v>100</v>
      </c>
      <c r="L1715" s="357" t="s">
        <v>1077</v>
      </c>
      <c r="M1715" s="357" t="s">
        <v>1078</v>
      </c>
      <c r="N1715" s="357" t="s">
        <v>5025</v>
      </c>
      <c r="O1715" s="358">
        <v>1</v>
      </c>
      <c r="P1715" s="357">
        <v>21</v>
      </c>
      <c r="Q1715" s="357">
        <v>8457.2000000000007</v>
      </c>
      <c r="R1715" s="357">
        <v>6481.6</v>
      </c>
      <c r="S1715" s="357">
        <f t="shared" si="54"/>
        <v>1975.6000000000004</v>
      </c>
      <c r="T1715" s="359">
        <f t="shared" si="55"/>
        <v>0.23359977297450696</v>
      </c>
      <c r="U1715" s="357"/>
    </row>
    <row r="1716" spans="1:21" x14ac:dyDescent="0.25">
      <c r="A1716" s="357" t="s">
        <v>483</v>
      </c>
      <c r="B1716" s="357" t="s">
        <v>921</v>
      </c>
      <c r="C1716" s="357" t="s">
        <v>1247</v>
      </c>
      <c r="D1716" s="357" t="s">
        <v>1755</v>
      </c>
      <c r="E1716" s="357" t="s">
        <v>926</v>
      </c>
      <c r="F1716" s="357">
        <v>4421333</v>
      </c>
      <c r="G1716" s="357" t="s">
        <v>1524</v>
      </c>
      <c r="H1716" s="357">
        <v>442133306</v>
      </c>
      <c r="I1716" s="357" t="s">
        <v>3451</v>
      </c>
      <c r="J1716" s="357">
        <v>26950693</v>
      </c>
      <c r="K1716" s="357">
        <v>100</v>
      </c>
      <c r="L1716" s="357" t="s">
        <v>1077</v>
      </c>
      <c r="M1716" s="357" t="s">
        <v>1078</v>
      </c>
      <c r="N1716" s="357" t="s">
        <v>5025</v>
      </c>
      <c r="O1716" s="358">
        <v>1</v>
      </c>
      <c r="P1716" s="357">
        <v>32</v>
      </c>
      <c r="Q1716" s="357">
        <v>15970.399999999998</v>
      </c>
      <c r="R1716" s="357">
        <v>9434.51</v>
      </c>
      <c r="S1716" s="357">
        <f t="shared" si="54"/>
        <v>6535.8899999999976</v>
      </c>
      <c r="T1716" s="359">
        <f t="shared" si="55"/>
        <v>0.40925023794018928</v>
      </c>
      <c r="U1716" s="357"/>
    </row>
    <row r="1717" spans="1:21" x14ac:dyDescent="0.25">
      <c r="A1717" s="357" t="s">
        <v>483</v>
      </c>
      <c r="B1717" s="357" t="s">
        <v>921</v>
      </c>
      <c r="C1717" s="357" t="s">
        <v>1247</v>
      </c>
      <c r="D1717" s="357" t="s">
        <v>1755</v>
      </c>
      <c r="E1717" s="357" t="s">
        <v>926</v>
      </c>
      <c r="F1717" s="357">
        <v>4421333</v>
      </c>
      <c r="G1717" s="357" t="s">
        <v>1524</v>
      </c>
      <c r="H1717" s="357">
        <v>442133306</v>
      </c>
      <c r="I1717" s="357" t="s">
        <v>2725</v>
      </c>
      <c r="J1717" s="357">
        <v>26950787</v>
      </c>
      <c r="K1717" s="357">
        <v>100</v>
      </c>
      <c r="L1717" s="357" t="s">
        <v>1077</v>
      </c>
      <c r="M1717" s="357" t="s">
        <v>1078</v>
      </c>
      <c r="N1717" s="357" t="s">
        <v>5025</v>
      </c>
      <c r="O1717" s="358">
        <v>1</v>
      </c>
      <c r="P1717" s="357">
        <v>118</v>
      </c>
      <c r="Q1717" s="357">
        <v>41469.199999999997</v>
      </c>
      <c r="R1717" s="357">
        <v>37477.18</v>
      </c>
      <c r="S1717" s="357">
        <f t="shared" si="54"/>
        <v>3992.0199999999968</v>
      </c>
      <c r="T1717" s="359">
        <f t="shared" si="55"/>
        <v>9.6264697655127102E-2</v>
      </c>
      <c r="U1717" s="357"/>
    </row>
    <row r="1718" spans="1:21" x14ac:dyDescent="0.25">
      <c r="A1718" s="357" t="s">
        <v>483</v>
      </c>
      <c r="B1718" s="357" t="s">
        <v>921</v>
      </c>
      <c r="C1718" s="357" t="s">
        <v>1247</v>
      </c>
      <c r="D1718" s="357" t="s">
        <v>1755</v>
      </c>
      <c r="E1718" s="357" t="s">
        <v>926</v>
      </c>
      <c r="F1718" s="357">
        <v>4421333</v>
      </c>
      <c r="G1718" s="357" t="s">
        <v>1524</v>
      </c>
      <c r="H1718" s="357">
        <v>442133306</v>
      </c>
      <c r="I1718" s="357" t="s">
        <v>3452</v>
      </c>
      <c r="J1718" s="357">
        <v>26950809</v>
      </c>
      <c r="K1718" s="357">
        <v>100</v>
      </c>
      <c r="L1718" s="357" t="s">
        <v>1077</v>
      </c>
      <c r="M1718" s="357" t="s">
        <v>1078</v>
      </c>
      <c r="N1718" s="357" t="s">
        <v>5025</v>
      </c>
      <c r="O1718" s="358">
        <v>1</v>
      </c>
      <c r="P1718" s="357">
        <v>82</v>
      </c>
      <c r="Q1718" s="357">
        <v>24731.599999999999</v>
      </c>
      <c r="R1718" s="357">
        <v>16778.75</v>
      </c>
      <c r="S1718" s="357">
        <f t="shared" si="54"/>
        <v>7952.8499999999985</v>
      </c>
      <c r="T1718" s="359">
        <f t="shared" si="55"/>
        <v>0.32156633618528518</v>
      </c>
      <c r="U1718" s="357"/>
    </row>
    <row r="1719" spans="1:21" x14ac:dyDescent="0.25">
      <c r="A1719" s="357" t="s">
        <v>483</v>
      </c>
      <c r="B1719" s="357" t="s">
        <v>921</v>
      </c>
      <c r="C1719" s="357" t="s">
        <v>1247</v>
      </c>
      <c r="D1719" s="357" t="s">
        <v>1755</v>
      </c>
      <c r="E1719" s="357" t="s">
        <v>1865</v>
      </c>
      <c r="F1719" s="357">
        <v>4421332</v>
      </c>
      <c r="G1719" s="357" t="s">
        <v>5042</v>
      </c>
      <c r="H1719" s="357">
        <v>442133204</v>
      </c>
      <c r="I1719" s="357" t="s">
        <v>3453</v>
      </c>
      <c r="J1719" s="357">
        <v>26950951</v>
      </c>
      <c r="K1719" s="357">
        <v>100</v>
      </c>
      <c r="L1719" s="357" t="s">
        <v>1077</v>
      </c>
      <c r="M1719" s="357" t="s">
        <v>1078</v>
      </c>
      <c r="N1719" s="357" t="s">
        <v>5025</v>
      </c>
      <c r="O1719" s="358">
        <v>1</v>
      </c>
      <c r="P1719" s="357">
        <v>56</v>
      </c>
      <c r="Q1719" s="357">
        <v>25817.599999999999</v>
      </c>
      <c r="R1719" s="357">
        <v>22848.91</v>
      </c>
      <c r="S1719" s="357">
        <f t="shared" si="54"/>
        <v>2968.6899999999987</v>
      </c>
      <c r="T1719" s="359">
        <f t="shared" si="55"/>
        <v>0.11498706308874562</v>
      </c>
      <c r="U1719" s="357"/>
    </row>
    <row r="1720" spans="1:21" x14ac:dyDescent="0.25">
      <c r="A1720" s="357" t="s">
        <v>483</v>
      </c>
      <c r="B1720" s="357" t="s">
        <v>921</v>
      </c>
      <c r="C1720" s="357" t="s">
        <v>1247</v>
      </c>
      <c r="D1720" s="357" t="s">
        <v>1755</v>
      </c>
      <c r="E1720" s="357" t="s">
        <v>1865</v>
      </c>
      <c r="F1720" s="357">
        <v>4421332</v>
      </c>
      <c r="G1720" s="357" t="s">
        <v>5042</v>
      </c>
      <c r="H1720" s="357">
        <v>442133204</v>
      </c>
      <c r="I1720" s="357" t="s">
        <v>3454</v>
      </c>
      <c r="J1720" s="357">
        <v>26951029</v>
      </c>
      <c r="K1720" s="357">
        <v>100</v>
      </c>
      <c r="L1720" s="357" t="s">
        <v>1077</v>
      </c>
      <c r="M1720" s="357" t="s">
        <v>1078</v>
      </c>
      <c r="N1720" s="357" t="s">
        <v>5025</v>
      </c>
      <c r="O1720" s="358">
        <v>1</v>
      </c>
      <c r="P1720" s="357">
        <v>131</v>
      </c>
      <c r="Q1720" s="357">
        <v>49881.2</v>
      </c>
      <c r="R1720" s="357">
        <v>44951.94</v>
      </c>
      <c r="S1720" s="357">
        <f t="shared" si="54"/>
        <v>4929.2599999999948</v>
      </c>
      <c r="T1720" s="359">
        <f t="shared" si="55"/>
        <v>9.8819996311235392E-2</v>
      </c>
      <c r="U1720" s="357"/>
    </row>
    <row r="1721" spans="1:21" x14ac:dyDescent="0.25">
      <c r="A1721" s="357" t="s">
        <v>483</v>
      </c>
      <c r="B1721" s="357" t="s">
        <v>921</v>
      </c>
      <c r="C1721" s="357" t="s">
        <v>1247</v>
      </c>
      <c r="D1721" s="357" t="s">
        <v>1755</v>
      </c>
      <c r="E1721" s="357" t="s">
        <v>1865</v>
      </c>
      <c r="F1721" s="357">
        <v>4421332</v>
      </c>
      <c r="G1721" s="357" t="s">
        <v>5042</v>
      </c>
      <c r="H1721" s="357">
        <v>442133204</v>
      </c>
      <c r="I1721" s="357" t="s">
        <v>3455</v>
      </c>
      <c r="J1721" s="357">
        <v>26951047</v>
      </c>
      <c r="K1721" s="357">
        <v>100</v>
      </c>
      <c r="L1721" s="357" t="s">
        <v>1077</v>
      </c>
      <c r="M1721" s="357" t="s">
        <v>1078</v>
      </c>
      <c r="N1721" s="357" t="s">
        <v>5025</v>
      </c>
      <c r="O1721" s="358">
        <v>1</v>
      </c>
      <c r="P1721" s="357">
        <v>43</v>
      </c>
      <c r="Q1721" s="357">
        <v>11901.2</v>
      </c>
      <c r="R1721" s="357">
        <v>8195.94</v>
      </c>
      <c r="S1721" s="357">
        <f t="shared" si="54"/>
        <v>3705.26</v>
      </c>
      <c r="T1721" s="359">
        <f t="shared" si="55"/>
        <v>0.31133499142943566</v>
      </c>
      <c r="U1721" s="357"/>
    </row>
    <row r="1722" spans="1:21" x14ac:dyDescent="0.25">
      <c r="A1722" s="357" t="s">
        <v>483</v>
      </c>
      <c r="B1722" s="357" t="s">
        <v>921</v>
      </c>
      <c r="C1722" s="357" t="s">
        <v>1247</v>
      </c>
      <c r="D1722" s="357" t="s">
        <v>1755</v>
      </c>
      <c r="E1722" s="357" t="s">
        <v>1865</v>
      </c>
      <c r="F1722" s="357">
        <v>4421332</v>
      </c>
      <c r="G1722" s="357" t="s">
        <v>5042</v>
      </c>
      <c r="H1722" s="357">
        <v>442133204</v>
      </c>
      <c r="I1722" s="357" t="s">
        <v>3456</v>
      </c>
      <c r="J1722" s="357">
        <v>26951059</v>
      </c>
      <c r="K1722" s="357">
        <v>100</v>
      </c>
      <c r="L1722" s="357" t="s">
        <v>1077</v>
      </c>
      <c r="M1722" s="357" t="s">
        <v>1078</v>
      </c>
      <c r="N1722" s="357" t="s">
        <v>5025</v>
      </c>
      <c r="O1722" s="358">
        <v>1</v>
      </c>
      <c r="P1722" s="357">
        <v>63</v>
      </c>
      <c r="Q1722" s="357">
        <v>23467.599999999999</v>
      </c>
      <c r="R1722" s="357">
        <v>16345.83</v>
      </c>
      <c r="S1722" s="357">
        <f t="shared" si="54"/>
        <v>7121.7699999999986</v>
      </c>
      <c r="T1722" s="359">
        <f t="shared" si="55"/>
        <v>0.30347244711858046</v>
      </c>
      <c r="U1722" s="357"/>
    </row>
    <row r="1723" spans="1:21" x14ac:dyDescent="0.25">
      <c r="A1723" s="357" t="s">
        <v>483</v>
      </c>
      <c r="B1723" s="357" t="s">
        <v>921</v>
      </c>
      <c r="C1723" s="357" t="s">
        <v>1247</v>
      </c>
      <c r="D1723" s="357" t="s">
        <v>1755</v>
      </c>
      <c r="E1723" s="357" t="s">
        <v>1865</v>
      </c>
      <c r="F1723" s="357">
        <v>4421332</v>
      </c>
      <c r="G1723" s="357" t="s">
        <v>5042</v>
      </c>
      <c r="H1723" s="357">
        <v>442133204</v>
      </c>
      <c r="I1723" s="357" t="s">
        <v>3457</v>
      </c>
      <c r="J1723" s="357">
        <v>26951063</v>
      </c>
      <c r="K1723" s="357">
        <v>100</v>
      </c>
      <c r="L1723" s="357" t="s">
        <v>1077</v>
      </c>
      <c r="M1723" s="357" t="s">
        <v>1078</v>
      </c>
      <c r="N1723" s="357" t="s">
        <v>5025</v>
      </c>
      <c r="O1723" s="358">
        <v>1</v>
      </c>
      <c r="P1723" s="357">
        <v>40</v>
      </c>
      <c r="Q1723" s="357">
        <v>14204.8</v>
      </c>
      <c r="R1723" s="357">
        <v>8261.66</v>
      </c>
      <c r="S1723" s="357">
        <f t="shared" si="54"/>
        <v>5943.1399999999994</v>
      </c>
      <c r="T1723" s="359">
        <f t="shared" si="55"/>
        <v>0.41838955845911241</v>
      </c>
      <c r="U1723" s="357"/>
    </row>
    <row r="1724" spans="1:21" x14ac:dyDescent="0.25">
      <c r="A1724" s="357" t="s">
        <v>483</v>
      </c>
      <c r="B1724" s="357" t="s">
        <v>921</v>
      </c>
      <c r="C1724" s="357" t="s">
        <v>1247</v>
      </c>
      <c r="D1724" s="357" t="s">
        <v>1755</v>
      </c>
      <c r="E1724" s="357" t="s">
        <v>1865</v>
      </c>
      <c r="F1724" s="357">
        <v>4421332</v>
      </c>
      <c r="G1724" s="357" t="s">
        <v>5042</v>
      </c>
      <c r="H1724" s="357">
        <v>442133204</v>
      </c>
      <c r="I1724" s="357" t="s">
        <v>3458</v>
      </c>
      <c r="J1724" s="357">
        <v>26951105</v>
      </c>
      <c r="K1724" s="357">
        <v>100</v>
      </c>
      <c r="L1724" s="357" t="s">
        <v>1077</v>
      </c>
      <c r="M1724" s="357" t="s">
        <v>1078</v>
      </c>
      <c r="N1724" s="357" t="s">
        <v>5025</v>
      </c>
      <c r="O1724" s="358">
        <v>1</v>
      </c>
      <c r="P1724" s="357">
        <v>28</v>
      </c>
      <c r="Q1724" s="357">
        <v>11497.6</v>
      </c>
      <c r="R1724" s="357">
        <v>6826.13</v>
      </c>
      <c r="S1724" s="357">
        <f t="shared" si="54"/>
        <v>4671.47</v>
      </c>
      <c r="T1724" s="359">
        <f t="shared" si="55"/>
        <v>0.40629957556359592</v>
      </c>
      <c r="U1724" s="357"/>
    </row>
    <row r="1725" spans="1:21" x14ac:dyDescent="0.25">
      <c r="A1725" s="357" t="s">
        <v>483</v>
      </c>
      <c r="B1725" s="357" t="s">
        <v>921</v>
      </c>
      <c r="C1725" s="357" t="s">
        <v>1247</v>
      </c>
      <c r="D1725" s="357" t="s">
        <v>1755</v>
      </c>
      <c r="E1725" s="357" t="s">
        <v>1865</v>
      </c>
      <c r="F1725" s="357">
        <v>4421332</v>
      </c>
      <c r="G1725" s="357" t="s">
        <v>5042</v>
      </c>
      <c r="H1725" s="357">
        <v>442133204</v>
      </c>
      <c r="I1725" s="357" t="s">
        <v>3459</v>
      </c>
      <c r="J1725" s="357">
        <v>26951109</v>
      </c>
      <c r="K1725" s="357">
        <v>100</v>
      </c>
      <c r="L1725" s="357" t="s">
        <v>1077</v>
      </c>
      <c r="M1725" s="357" t="s">
        <v>1078</v>
      </c>
      <c r="N1725" s="357" t="s">
        <v>5025</v>
      </c>
      <c r="O1725" s="358">
        <v>1</v>
      </c>
      <c r="P1725" s="357">
        <v>61</v>
      </c>
      <c r="Q1725" s="357">
        <v>20991.599999999999</v>
      </c>
      <c r="R1725" s="357">
        <v>19445.919999999998</v>
      </c>
      <c r="S1725" s="357">
        <f t="shared" si="54"/>
        <v>1545.6800000000003</v>
      </c>
      <c r="T1725" s="359">
        <f t="shared" si="55"/>
        <v>7.3633262828941115E-2</v>
      </c>
      <c r="U1725" s="357"/>
    </row>
    <row r="1726" spans="1:21" x14ac:dyDescent="0.25">
      <c r="A1726" s="357" t="s">
        <v>483</v>
      </c>
      <c r="B1726" s="357" t="s">
        <v>921</v>
      </c>
      <c r="C1726" s="357" t="s">
        <v>1247</v>
      </c>
      <c r="D1726" s="357" t="s">
        <v>1755</v>
      </c>
      <c r="E1726" s="357" t="s">
        <v>1865</v>
      </c>
      <c r="F1726" s="357">
        <v>4421332</v>
      </c>
      <c r="G1726" s="357" t="s">
        <v>5042</v>
      </c>
      <c r="H1726" s="357">
        <v>442133204</v>
      </c>
      <c r="I1726" s="357" t="s">
        <v>3460</v>
      </c>
      <c r="J1726" s="357">
        <v>26951125</v>
      </c>
      <c r="K1726" s="357">
        <v>100</v>
      </c>
      <c r="L1726" s="357" t="s">
        <v>1077</v>
      </c>
      <c r="M1726" s="357" t="s">
        <v>1078</v>
      </c>
      <c r="N1726" s="357" t="s">
        <v>5025</v>
      </c>
      <c r="O1726" s="358">
        <v>1</v>
      </c>
      <c r="P1726" s="357">
        <v>90</v>
      </c>
      <c r="Q1726" s="357">
        <v>27017.199999999997</v>
      </c>
      <c r="R1726" s="357">
        <v>24679.69</v>
      </c>
      <c r="S1726" s="357">
        <f t="shared" si="54"/>
        <v>2337.5099999999984</v>
      </c>
      <c r="T1726" s="359">
        <f t="shared" si="55"/>
        <v>8.6519328427816303E-2</v>
      </c>
      <c r="U1726" s="357"/>
    </row>
    <row r="1727" spans="1:21" x14ac:dyDescent="0.25">
      <c r="A1727" s="357" t="s">
        <v>483</v>
      </c>
      <c r="B1727" s="357" t="s">
        <v>921</v>
      </c>
      <c r="C1727" s="357" t="s">
        <v>1247</v>
      </c>
      <c r="D1727" s="357" t="s">
        <v>1755</v>
      </c>
      <c r="E1727" s="357" t="s">
        <v>1865</v>
      </c>
      <c r="F1727" s="357">
        <v>4421332</v>
      </c>
      <c r="G1727" s="357" t="s">
        <v>5042</v>
      </c>
      <c r="H1727" s="357">
        <v>442133204</v>
      </c>
      <c r="I1727" s="357" t="s">
        <v>3461</v>
      </c>
      <c r="J1727" s="357">
        <v>26951155</v>
      </c>
      <c r="K1727" s="357">
        <v>100</v>
      </c>
      <c r="L1727" s="357" t="s">
        <v>1077</v>
      </c>
      <c r="M1727" s="357" t="s">
        <v>1078</v>
      </c>
      <c r="N1727" s="357" t="s">
        <v>5025</v>
      </c>
      <c r="O1727" s="358">
        <v>1</v>
      </c>
      <c r="P1727" s="357">
        <v>93</v>
      </c>
      <c r="Q1727" s="357">
        <v>40894.399999999994</v>
      </c>
      <c r="R1727" s="357">
        <v>37648.449999999997</v>
      </c>
      <c r="S1727" s="357">
        <f t="shared" si="54"/>
        <v>3245.9499999999971</v>
      </c>
      <c r="T1727" s="359">
        <f t="shared" si="55"/>
        <v>7.9373948511287554E-2</v>
      </c>
      <c r="U1727" s="357"/>
    </row>
    <row r="1728" spans="1:21" x14ac:dyDescent="0.25">
      <c r="A1728" s="357" t="s">
        <v>483</v>
      </c>
      <c r="B1728" s="357" t="s">
        <v>921</v>
      </c>
      <c r="C1728" s="357" t="s">
        <v>1247</v>
      </c>
      <c r="D1728" s="357" t="s">
        <v>1755</v>
      </c>
      <c r="E1728" s="357" t="s">
        <v>1865</v>
      </c>
      <c r="F1728" s="357">
        <v>4421332</v>
      </c>
      <c r="G1728" s="357" t="s">
        <v>5042</v>
      </c>
      <c r="H1728" s="357">
        <v>442133204</v>
      </c>
      <c r="I1728" s="357" t="s">
        <v>3462</v>
      </c>
      <c r="J1728" s="357">
        <v>26951177</v>
      </c>
      <c r="K1728" s="357">
        <v>100</v>
      </c>
      <c r="L1728" s="357" t="s">
        <v>1077</v>
      </c>
      <c r="M1728" s="357" t="s">
        <v>1078</v>
      </c>
      <c r="N1728" s="357" t="s">
        <v>5025</v>
      </c>
      <c r="O1728" s="358">
        <v>1</v>
      </c>
      <c r="P1728" s="357">
        <v>24</v>
      </c>
      <c r="Q1728" s="357">
        <v>11944</v>
      </c>
      <c r="R1728" s="357">
        <v>7182.19</v>
      </c>
      <c r="S1728" s="357">
        <f t="shared" si="54"/>
        <v>4761.8100000000004</v>
      </c>
      <c r="T1728" s="359">
        <f t="shared" si="55"/>
        <v>0.39867799732083059</v>
      </c>
      <c r="U1728" s="357"/>
    </row>
    <row r="1729" spans="1:21" x14ac:dyDescent="0.25">
      <c r="A1729" s="357" t="s">
        <v>483</v>
      </c>
      <c r="B1729" s="357" t="s">
        <v>921</v>
      </c>
      <c r="C1729" s="357" t="s">
        <v>1247</v>
      </c>
      <c r="D1729" s="357" t="s">
        <v>1755</v>
      </c>
      <c r="E1729" s="357" t="s">
        <v>1865</v>
      </c>
      <c r="F1729" s="357">
        <v>4421332</v>
      </c>
      <c r="G1729" s="357" t="s">
        <v>5042</v>
      </c>
      <c r="H1729" s="357">
        <v>442133204</v>
      </c>
      <c r="I1729" s="357" t="s">
        <v>3463</v>
      </c>
      <c r="J1729" s="357">
        <v>26951183</v>
      </c>
      <c r="K1729" s="357">
        <v>100</v>
      </c>
      <c r="L1729" s="357" t="s">
        <v>1077</v>
      </c>
      <c r="M1729" s="357" t="s">
        <v>1078</v>
      </c>
      <c r="N1729" s="357" t="s">
        <v>5025</v>
      </c>
      <c r="O1729" s="358">
        <v>1</v>
      </c>
      <c r="P1729" s="357">
        <v>47</v>
      </c>
      <c r="Q1729" s="357">
        <v>20780</v>
      </c>
      <c r="R1729" s="357">
        <v>13409.580000000002</v>
      </c>
      <c r="S1729" s="357">
        <f t="shared" si="54"/>
        <v>7370.4199999999983</v>
      </c>
      <c r="T1729" s="359">
        <f t="shared" si="55"/>
        <v>0.35468816169393641</v>
      </c>
      <c r="U1729" s="357"/>
    </row>
    <row r="1730" spans="1:21" x14ac:dyDescent="0.25">
      <c r="A1730" s="357" t="s">
        <v>483</v>
      </c>
      <c r="B1730" s="357" t="s">
        <v>921</v>
      </c>
      <c r="C1730" s="357" t="s">
        <v>1247</v>
      </c>
      <c r="D1730" s="357" t="s">
        <v>1755</v>
      </c>
      <c r="E1730" s="357" t="s">
        <v>922</v>
      </c>
      <c r="F1730" s="357">
        <v>4421321</v>
      </c>
      <c r="G1730" s="357" t="s">
        <v>925</v>
      </c>
      <c r="H1730" s="357">
        <v>442132101</v>
      </c>
      <c r="I1730" s="357" t="s">
        <v>3464</v>
      </c>
      <c r="J1730" s="357">
        <v>16853926</v>
      </c>
      <c r="K1730" s="357">
        <v>100</v>
      </c>
      <c r="L1730" s="357" t="s">
        <v>1077</v>
      </c>
      <c r="M1730" s="357" t="s">
        <v>1078</v>
      </c>
      <c r="N1730" s="357" t="s">
        <v>5025</v>
      </c>
      <c r="O1730" s="358">
        <v>1</v>
      </c>
      <c r="P1730" s="357">
        <v>80</v>
      </c>
      <c r="Q1730" s="357">
        <v>25638.399999999998</v>
      </c>
      <c r="R1730" s="357">
        <v>14454.3</v>
      </c>
      <c r="S1730" s="357">
        <f t="shared" si="54"/>
        <v>11184.099999999999</v>
      </c>
      <c r="T1730" s="359">
        <f t="shared" si="55"/>
        <v>0.43622456939590615</v>
      </c>
      <c r="U1730" s="357"/>
    </row>
    <row r="1731" spans="1:21" x14ac:dyDescent="0.25">
      <c r="A1731" s="357" t="s">
        <v>483</v>
      </c>
      <c r="B1731" s="357" t="s">
        <v>921</v>
      </c>
      <c r="C1731" s="357" t="s">
        <v>1247</v>
      </c>
      <c r="D1731" s="357" t="s">
        <v>1755</v>
      </c>
      <c r="E1731" s="357" t="s">
        <v>922</v>
      </c>
      <c r="F1731" s="357">
        <v>4421321</v>
      </c>
      <c r="G1731" s="357" t="s">
        <v>5043</v>
      </c>
      <c r="H1731" s="357">
        <v>442132104</v>
      </c>
      <c r="I1731" s="357" t="s">
        <v>3465</v>
      </c>
      <c r="J1731" s="357">
        <v>23754501</v>
      </c>
      <c r="K1731" s="357">
        <v>100</v>
      </c>
      <c r="L1731" s="357" t="s">
        <v>1077</v>
      </c>
      <c r="M1731" s="357" t="s">
        <v>1078</v>
      </c>
      <c r="N1731" s="357" t="s">
        <v>5025</v>
      </c>
      <c r="O1731" s="358">
        <v>1</v>
      </c>
      <c r="P1731" s="357">
        <v>142</v>
      </c>
      <c r="Q1731" s="357">
        <v>39903.599999999999</v>
      </c>
      <c r="R1731" s="357">
        <v>29074.2</v>
      </c>
      <c r="S1731" s="357">
        <f t="shared" si="54"/>
        <v>10829.399999999998</v>
      </c>
      <c r="T1731" s="359">
        <f t="shared" si="55"/>
        <v>0.27138904760472737</v>
      </c>
      <c r="U1731" s="357"/>
    </row>
    <row r="1732" spans="1:21" x14ac:dyDescent="0.25">
      <c r="A1732" s="357" t="s">
        <v>483</v>
      </c>
      <c r="B1732" s="357" t="s">
        <v>921</v>
      </c>
      <c r="C1732" s="357" t="s">
        <v>1247</v>
      </c>
      <c r="D1732" s="357" t="s">
        <v>1757</v>
      </c>
      <c r="E1732" s="357" t="s">
        <v>1528</v>
      </c>
      <c r="F1732" s="357">
        <v>4421512</v>
      </c>
      <c r="G1732" s="357" t="s">
        <v>1256</v>
      </c>
      <c r="H1732" s="357">
        <v>442151203</v>
      </c>
      <c r="I1732" s="357" t="s">
        <v>5198</v>
      </c>
      <c r="J1732" s="357">
        <v>27212313</v>
      </c>
      <c r="K1732" s="357">
        <v>100</v>
      </c>
      <c r="L1732" s="357" t="s">
        <v>1077</v>
      </c>
      <c r="M1732" s="357" t="s">
        <v>1078</v>
      </c>
      <c r="N1732" s="357" t="s">
        <v>5025</v>
      </c>
      <c r="O1732" s="358">
        <v>1</v>
      </c>
      <c r="P1732" s="357">
        <v>16</v>
      </c>
      <c r="Q1732" s="357">
        <v>26044</v>
      </c>
      <c r="R1732" s="357">
        <v>13146.119999999999</v>
      </c>
      <c r="S1732" s="357">
        <f t="shared" si="54"/>
        <v>12897.880000000001</v>
      </c>
      <c r="T1732" s="359">
        <f t="shared" si="55"/>
        <v>0.49523421901397641</v>
      </c>
      <c r="U1732" s="357"/>
    </row>
    <row r="1733" spans="1:21" x14ac:dyDescent="0.25">
      <c r="A1733" s="357" t="s">
        <v>483</v>
      </c>
      <c r="B1733" s="357" t="s">
        <v>921</v>
      </c>
      <c r="C1733" s="357" t="s">
        <v>1247</v>
      </c>
      <c r="D1733" s="357" t="s">
        <v>1753</v>
      </c>
      <c r="E1733" s="357" t="s">
        <v>1322</v>
      </c>
      <c r="F1733" s="357">
        <v>4421111</v>
      </c>
      <c r="G1733" s="357" t="s">
        <v>1320</v>
      </c>
      <c r="H1733" s="357">
        <v>442111104</v>
      </c>
      <c r="I1733" s="357" t="s">
        <v>3466</v>
      </c>
      <c r="J1733" s="357">
        <v>15491289</v>
      </c>
      <c r="K1733" s="357">
        <v>500</v>
      </c>
      <c r="L1733" s="357" t="s">
        <v>1077</v>
      </c>
      <c r="M1733" s="357" t="s">
        <v>1078</v>
      </c>
      <c r="N1733" s="357" t="s">
        <v>5025</v>
      </c>
      <c r="O1733" s="358">
        <v>1</v>
      </c>
      <c r="P1733" s="357">
        <v>295</v>
      </c>
      <c r="Q1733" s="357">
        <v>317500.80000000005</v>
      </c>
      <c r="R1733" s="357">
        <v>258767.38</v>
      </c>
      <c r="S1733" s="357">
        <f t="shared" si="54"/>
        <v>58733.420000000042</v>
      </c>
      <c r="T1733" s="359">
        <f t="shared" si="55"/>
        <v>0.18498668349812042</v>
      </c>
      <c r="U1733" s="357"/>
    </row>
    <row r="1734" spans="1:21" x14ac:dyDescent="0.25">
      <c r="A1734" s="357" t="s">
        <v>483</v>
      </c>
      <c r="B1734" s="357" t="s">
        <v>921</v>
      </c>
      <c r="C1734" s="357" t="s">
        <v>1247</v>
      </c>
      <c r="D1734" s="357" t="s">
        <v>1753</v>
      </c>
      <c r="E1734" s="357" t="s">
        <v>1322</v>
      </c>
      <c r="F1734" s="357">
        <v>4421111</v>
      </c>
      <c r="G1734" s="357" t="s">
        <v>1320</v>
      </c>
      <c r="H1734" s="357">
        <v>442111104</v>
      </c>
      <c r="I1734" s="357" t="s">
        <v>3467</v>
      </c>
      <c r="J1734" s="357">
        <v>15491297</v>
      </c>
      <c r="K1734" s="357">
        <v>100</v>
      </c>
      <c r="L1734" s="357" t="s">
        <v>1077</v>
      </c>
      <c r="M1734" s="357" t="s">
        <v>1078</v>
      </c>
      <c r="N1734" s="357" t="s">
        <v>5025</v>
      </c>
      <c r="O1734" s="358">
        <v>1</v>
      </c>
      <c r="P1734" s="357">
        <v>44</v>
      </c>
      <c r="Q1734" s="357">
        <v>56401.2</v>
      </c>
      <c r="R1734" s="357">
        <v>40409.629999999997</v>
      </c>
      <c r="S1734" s="357">
        <f t="shared" si="54"/>
        <v>15991.57</v>
      </c>
      <c r="T1734" s="359">
        <f t="shared" si="55"/>
        <v>0.28353244257214388</v>
      </c>
      <c r="U1734" s="357"/>
    </row>
    <row r="1735" spans="1:21" x14ac:dyDescent="0.25">
      <c r="A1735" s="357" t="s">
        <v>483</v>
      </c>
      <c r="B1735" s="357" t="s">
        <v>921</v>
      </c>
      <c r="C1735" s="357" t="s">
        <v>1247</v>
      </c>
      <c r="D1735" s="357" t="s">
        <v>1753</v>
      </c>
      <c r="E1735" s="357" t="s">
        <v>1514</v>
      </c>
      <c r="F1735" s="357">
        <v>4421132</v>
      </c>
      <c r="G1735" s="357" t="s">
        <v>868</v>
      </c>
      <c r="H1735" s="357">
        <v>442113203</v>
      </c>
      <c r="I1735" s="357" t="s">
        <v>3468</v>
      </c>
      <c r="J1735" s="357">
        <v>15491309</v>
      </c>
      <c r="K1735" s="357">
        <v>250</v>
      </c>
      <c r="L1735" s="357" t="s">
        <v>1077</v>
      </c>
      <c r="M1735" s="357" t="s">
        <v>1078</v>
      </c>
      <c r="N1735" s="357" t="s">
        <v>5025</v>
      </c>
      <c r="O1735" s="358">
        <v>1</v>
      </c>
      <c r="P1735" s="357">
        <v>151</v>
      </c>
      <c r="Q1735" s="357">
        <v>203604.00000000003</v>
      </c>
      <c r="R1735" s="357">
        <v>163108.75</v>
      </c>
      <c r="S1735" s="357">
        <f t="shared" si="54"/>
        <v>40495.250000000029</v>
      </c>
      <c r="T1735" s="359">
        <f t="shared" si="55"/>
        <v>0.19889221233374602</v>
      </c>
      <c r="U1735" s="357"/>
    </row>
    <row r="1736" spans="1:21" x14ac:dyDescent="0.25">
      <c r="A1736" s="357" t="s">
        <v>483</v>
      </c>
      <c r="B1736" s="357" t="s">
        <v>921</v>
      </c>
      <c r="C1736" s="357" t="s">
        <v>1247</v>
      </c>
      <c r="D1736" s="357" t="s">
        <v>1753</v>
      </c>
      <c r="E1736" s="357" t="s">
        <v>1514</v>
      </c>
      <c r="F1736" s="357">
        <v>4421132</v>
      </c>
      <c r="G1736" s="357" t="s">
        <v>868</v>
      </c>
      <c r="H1736" s="357">
        <v>442113203</v>
      </c>
      <c r="I1736" s="357" t="s">
        <v>3469</v>
      </c>
      <c r="J1736" s="357">
        <v>15491311</v>
      </c>
      <c r="K1736" s="357">
        <v>100</v>
      </c>
      <c r="L1736" s="357" t="s">
        <v>1077</v>
      </c>
      <c r="M1736" s="357" t="s">
        <v>1078</v>
      </c>
      <c r="N1736" s="357" t="s">
        <v>5025</v>
      </c>
      <c r="O1736" s="358">
        <v>1</v>
      </c>
      <c r="P1736" s="357">
        <v>43</v>
      </c>
      <c r="Q1736" s="357">
        <v>67374</v>
      </c>
      <c r="R1736" s="357">
        <v>48900.47</v>
      </c>
      <c r="S1736" s="357">
        <f t="shared" si="54"/>
        <v>18473.53</v>
      </c>
      <c r="T1736" s="359">
        <f t="shared" si="55"/>
        <v>0.27419375426722475</v>
      </c>
      <c r="U1736" s="357"/>
    </row>
    <row r="1737" spans="1:21" x14ac:dyDescent="0.25">
      <c r="A1737" s="357" t="s">
        <v>483</v>
      </c>
      <c r="B1737" s="357" t="s">
        <v>921</v>
      </c>
      <c r="C1737" s="357" t="s">
        <v>1247</v>
      </c>
      <c r="D1737" s="357" t="s">
        <v>1753</v>
      </c>
      <c r="E1737" s="357" t="s">
        <v>1322</v>
      </c>
      <c r="F1737" s="357">
        <v>4421111</v>
      </c>
      <c r="G1737" s="357" t="s">
        <v>1320</v>
      </c>
      <c r="H1737" s="357">
        <v>442111104</v>
      </c>
      <c r="I1737" s="357" t="s">
        <v>3470</v>
      </c>
      <c r="J1737" s="357">
        <v>15491333</v>
      </c>
      <c r="K1737" s="357">
        <v>100</v>
      </c>
      <c r="L1737" s="357" t="s">
        <v>1077</v>
      </c>
      <c r="M1737" s="357" t="s">
        <v>1078</v>
      </c>
      <c r="N1737" s="357" t="s">
        <v>5025</v>
      </c>
      <c r="O1737" s="358">
        <v>1</v>
      </c>
      <c r="P1737" s="357">
        <v>90</v>
      </c>
      <c r="Q1737" s="357">
        <v>83441.200000000012</v>
      </c>
      <c r="R1737" s="357">
        <v>67863.649999999994</v>
      </c>
      <c r="S1737" s="357">
        <f t="shared" si="54"/>
        <v>15577.550000000017</v>
      </c>
      <c r="T1737" s="359">
        <f t="shared" si="55"/>
        <v>0.18668894982334885</v>
      </c>
      <c r="U1737" s="357"/>
    </row>
    <row r="1738" spans="1:21" x14ac:dyDescent="0.25">
      <c r="A1738" s="357" t="s">
        <v>483</v>
      </c>
      <c r="B1738" s="357" t="s">
        <v>921</v>
      </c>
      <c r="C1738" s="357" t="s">
        <v>1247</v>
      </c>
      <c r="D1738" s="357" t="s">
        <v>1753</v>
      </c>
      <c r="E1738" s="357" t="s">
        <v>1322</v>
      </c>
      <c r="F1738" s="357">
        <v>4421111</v>
      </c>
      <c r="G1738" s="357" t="s">
        <v>931</v>
      </c>
      <c r="H1738" s="357">
        <v>442111105</v>
      </c>
      <c r="I1738" s="357" t="s">
        <v>3471</v>
      </c>
      <c r="J1738" s="357">
        <v>15491481</v>
      </c>
      <c r="K1738" s="357">
        <v>100</v>
      </c>
      <c r="L1738" s="357" t="s">
        <v>1077</v>
      </c>
      <c r="M1738" s="357" t="s">
        <v>1078</v>
      </c>
      <c r="N1738" s="357" t="s">
        <v>5025</v>
      </c>
      <c r="O1738" s="358">
        <v>1</v>
      </c>
      <c r="P1738" s="357">
        <v>85</v>
      </c>
      <c r="Q1738" s="357">
        <v>63347.200000000004</v>
      </c>
      <c r="R1738" s="357">
        <v>44306.789999999994</v>
      </c>
      <c r="S1738" s="357">
        <f t="shared" si="54"/>
        <v>19040.410000000011</v>
      </c>
      <c r="T1738" s="359">
        <f t="shared" si="55"/>
        <v>0.30057224312992536</v>
      </c>
      <c r="U1738" s="357"/>
    </row>
    <row r="1739" spans="1:21" x14ac:dyDescent="0.25">
      <c r="A1739" s="357" t="s">
        <v>483</v>
      </c>
      <c r="B1739" s="357" t="s">
        <v>921</v>
      </c>
      <c r="C1739" s="357" t="s">
        <v>1247</v>
      </c>
      <c r="D1739" s="357" t="s">
        <v>1753</v>
      </c>
      <c r="E1739" s="357" t="s">
        <v>1322</v>
      </c>
      <c r="F1739" s="357">
        <v>4421111</v>
      </c>
      <c r="G1739" s="357" t="s">
        <v>931</v>
      </c>
      <c r="H1739" s="357">
        <v>442111105</v>
      </c>
      <c r="I1739" s="357" t="s">
        <v>3472</v>
      </c>
      <c r="J1739" s="357">
        <v>15491489</v>
      </c>
      <c r="K1739" s="357">
        <v>250</v>
      </c>
      <c r="L1739" s="357" t="s">
        <v>1077</v>
      </c>
      <c r="M1739" s="357" t="s">
        <v>1078</v>
      </c>
      <c r="N1739" s="357" t="s">
        <v>5025</v>
      </c>
      <c r="O1739" s="358">
        <v>1</v>
      </c>
      <c r="P1739" s="357">
        <v>211</v>
      </c>
      <c r="Q1739" s="357">
        <v>221818.4</v>
      </c>
      <c r="R1739" s="357">
        <v>144751.26</v>
      </c>
      <c r="S1739" s="357">
        <f t="shared" si="54"/>
        <v>77067.139999999985</v>
      </c>
      <c r="T1739" s="359">
        <f t="shared" si="55"/>
        <v>0.34743348613099717</v>
      </c>
      <c r="U1739" s="357"/>
    </row>
    <row r="1740" spans="1:21" x14ac:dyDescent="0.25">
      <c r="A1740" s="357" t="s">
        <v>483</v>
      </c>
      <c r="B1740" s="357" t="s">
        <v>921</v>
      </c>
      <c r="C1740" s="357" t="s">
        <v>1247</v>
      </c>
      <c r="D1740" s="357" t="s">
        <v>1753</v>
      </c>
      <c r="E1740" s="357" t="s">
        <v>1322</v>
      </c>
      <c r="F1740" s="357">
        <v>4421111</v>
      </c>
      <c r="G1740" s="357" t="s">
        <v>1021</v>
      </c>
      <c r="H1740" s="357">
        <v>442111101</v>
      </c>
      <c r="I1740" s="357" t="s">
        <v>3473</v>
      </c>
      <c r="J1740" s="357">
        <v>15491665</v>
      </c>
      <c r="K1740" s="357">
        <v>100</v>
      </c>
      <c r="L1740" s="357" t="s">
        <v>1077</v>
      </c>
      <c r="M1740" s="357" t="s">
        <v>1078</v>
      </c>
      <c r="N1740" s="357" t="s">
        <v>5025</v>
      </c>
      <c r="O1740" s="358">
        <v>1</v>
      </c>
      <c r="P1740" s="357">
        <v>51</v>
      </c>
      <c r="Q1740" s="357">
        <v>54795.6</v>
      </c>
      <c r="R1740" s="357">
        <v>50068.600000000006</v>
      </c>
      <c r="S1740" s="357">
        <f t="shared" si="54"/>
        <v>4726.9999999999927</v>
      </c>
      <c r="T1740" s="359">
        <f t="shared" si="55"/>
        <v>8.6266050558803861E-2</v>
      </c>
      <c r="U1740" s="357"/>
    </row>
    <row r="1741" spans="1:21" x14ac:dyDescent="0.25">
      <c r="A1741" s="357" t="s">
        <v>483</v>
      </c>
      <c r="B1741" s="357" t="s">
        <v>921</v>
      </c>
      <c r="C1741" s="357" t="s">
        <v>1247</v>
      </c>
      <c r="D1741" s="357" t="s">
        <v>1753</v>
      </c>
      <c r="E1741" s="357" t="s">
        <v>1322</v>
      </c>
      <c r="F1741" s="357">
        <v>4421111</v>
      </c>
      <c r="G1741" s="357" t="s">
        <v>1021</v>
      </c>
      <c r="H1741" s="357">
        <v>442111101</v>
      </c>
      <c r="I1741" s="357" t="s">
        <v>3474</v>
      </c>
      <c r="J1741" s="357">
        <v>15491711</v>
      </c>
      <c r="K1741" s="357">
        <v>100</v>
      </c>
      <c r="L1741" s="357" t="s">
        <v>1077</v>
      </c>
      <c r="M1741" s="357" t="s">
        <v>1078</v>
      </c>
      <c r="N1741" s="357" t="s">
        <v>5025</v>
      </c>
      <c r="O1741" s="358">
        <v>1</v>
      </c>
      <c r="P1741" s="357">
        <v>40</v>
      </c>
      <c r="Q1741" s="357">
        <v>62106.399999999994</v>
      </c>
      <c r="R1741" s="357">
        <v>34170.020000000004</v>
      </c>
      <c r="S1741" s="357">
        <f t="shared" si="54"/>
        <v>27936.37999999999</v>
      </c>
      <c r="T1741" s="359">
        <f t="shared" si="55"/>
        <v>0.44981483389795562</v>
      </c>
      <c r="U1741" s="357"/>
    </row>
    <row r="1742" spans="1:21" x14ac:dyDescent="0.25">
      <c r="A1742" s="357" t="s">
        <v>483</v>
      </c>
      <c r="B1742" s="357" t="s">
        <v>921</v>
      </c>
      <c r="C1742" s="357" t="s">
        <v>1247</v>
      </c>
      <c r="D1742" s="357" t="s">
        <v>1753</v>
      </c>
      <c r="E1742" s="357" t="s">
        <v>1514</v>
      </c>
      <c r="F1742" s="357">
        <v>4421132</v>
      </c>
      <c r="G1742" s="357" t="s">
        <v>1248</v>
      </c>
      <c r="H1742" s="357">
        <v>442113202</v>
      </c>
      <c r="I1742" s="357" t="s">
        <v>3475</v>
      </c>
      <c r="J1742" s="357">
        <v>16276119</v>
      </c>
      <c r="K1742" s="357">
        <v>500</v>
      </c>
      <c r="L1742" s="357" t="s">
        <v>1077</v>
      </c>
      <c r="M1742" s="357" t="s">
        <v>1078</v>
      </c>
      <c r="N1742" s="357" t="s">
        <v>5025</v>
      </c>
      <c r="O1742" s="358">
        <v>1</v>
      </c>
      <c r="P1742" s="357">
        <v>217</v>
      </c>
      <c r="Q1742" s="357">
        <v>234152</v>
      </c>
      <c r="R1742" s="357">
        <v>179430.6</v>
      </c>
      <c r="S1742" s="357">
        <f t="shared" si="54"/>
        <v>54721.399999999994</v>
      </c>
      <c r="T1742" s="359">
        <f t="shared" si="55"/>
        <v>0.23370033140865759</v>
      </c>
      <c r="U1742" s="357"/>
    </row>
    <row r="1743" spans="1:21" x14ac:dyDescent="0.25">
      <c r="A1743" s="357" t="s">
        <v>483</v>
      </c>
      <c r="B1743" s="357" t="s">
        <v>921</v>
      </c>
      <c r="C1743" s="357" t="s">
        <v>1247</v>
      </c>
      <c r="D1743" s="357" t="s">
        <v>1753</v>
      </c>
      <c r="E1743" s="357" t="s">
        <v>1514</v>
      </c>
      <c r="F1743" s="357">
        <v>4421132</v>
      </c>
      <c r="G1743" s="357" t="s">
        <v>1248</v>
      </c>
      <c r="H1743" s="357">
        <v>442113202</v>
      </c>
      <c r="I1743" s="357" t="s">
        <v>3476</v>
      </c>
      <c r="J1743" s="357">
        <v>16276139</v>
      </c>
      <c r="K1743" s="357">
        <v>100</v>
      </c>
      <c r="L1743" s="357" t="s">
        <v>1077</v>
      </c>
      <c r="M1743" s="357" t="s">
        <v>1078</v>
      </c>
      <c r="N1743" s="357" t="s">
        <v>5025</v>
      </c>
      <c r="O1743" s="358">
        <v>1</v>
      </c>
      <c r="P1743" s="357">
        <v>67</v>
      </c>
      <c r="Q1743" s="357">
        <v>66103.600000000006</v>
      </c>
      <c r="R1743" s="357">
        <v>54833.97</v>
      </c>
      <c r="S1743" s="357">
        <f t="shared" si="54"/>
        <v>11269.630000000005</v>
      </c>
      <c r="T1743" s="359">
        <f t="shared" si="55"/>
        <v>0.17048436091226504</v>
      </c>
      <c r="U1743" s="357"/>
    </row>
    <row r="1744" spans="1:21" x14ac:dyDescent="0.25">
      <c r="A1744" s="357" t="s">
        <v>483</v>
      </c>
      <c r="B1744" s="357" t="s">
        <v>921</v>
      </c>
      <c r="C1744" s="357" t="s">
        <v>1247</v>
      </c>
      <c r="D1744" s="357" t="s">
        <v>1753</v>
      </c>
      <c r="E1744" s="357" t="s">
        <v>1514</v>
      </c>
      <c r="F1744" s="357">
        <v>4421132</v>
      </c>
      <c r="G1744" s="357" t="s">
        <v>1248</v>
      </c>
      <c r="H1744" s="357">
        <v>442113202</v>
      </c>
      <c r="I1744" s="357" t="s">
        <v>3477</v>
      </c>
      <c r="J1744" s="357">
        <v>16276147</v>
      </c>
      <c r="K1744" s="357">
        <v>100</v>
      </c>
      <c r="L1744" s="357" t="s">
        <v>1077</v>
      </c>
      <c r="M1744" s="357" t="s">
        <v>1078</v>
      </c>
      <c r="N1744" s="357" t="s">
        <v>5025</v>
      </c>
      <c r="O1744" s="358">
        <v>1</v>
      </c>
      <c r="P1744" s="357">
        <v>133</v>
      </c>
      <c r="Q1744" s="357">
        <v>130576.8</v>
      </c>
      <c r="R1744" s="357">
        <v>115713.60000000001</v>
      </c>
      <c r="S1744" s="357">
        <f t="shared" si="54"/>
        <v>14863.199999999997</v>
      </c>
      <c r="T1744" s="359">
        <f t="shared" si="55"/>
        <v>0.11382726487400516</v>
      </c>
      <c r="U1744" s="357"/>
    </row>
    <row r="1745" spans="1:21" x14ac:dyDescent="0.25">
      <c r="A1745" s="357" t="s">
        <v>483</v>
      </c>
      <c r="B1745" s="357" t="s">
        <v>921</v>
      </c>
      <c r="C1745" s="357" t="s">
        <v>1247</v>
      </c>
      <c r="D1745" s="357" t="s">
        <v>1753</v>
      </c>
      <c r="E1745" s="357" t="s">
        <v>1322</v>
      </c>
      <c r="F1745" s="357">
        <v>4421111</v>
      </c>
      <c r="G1745" s="357" t="s">
        <v>930</v>
      </c>
      <c r="H1745" s="357">
        <v>442111103</v>
      </c>
      <c r="I1745" s="357" t="s">
        <v>3478</v>
      </c>
      <c r="J1745" s="357">
        <v>16276337</v>
      </c>
      <c r="K1745" s="357">
        <v>315</v>
      </c>
      <c r="L1745" s="357" t="s">
        <v>1077</v>
      </c>
      <c r="M1745" s="357" t="s">
        <v>1078</v>
      </c>
      <c r="N1745" s="357" t="s">
        <v>5025</v>
      </c>
      <c r="O1745" s="358">
        <v>1</v>
      </c>
      <c r="P1745" s="357">
        <v>165</v>
      </c>
      <c r="Q1745" s="357">
        <v>158008</v>
      </c>
      <c r="R1745" s="357">
        <v>143596.15999999997</v>
      </c>
      <c r="S1745" s="357">
        <f t="shared" si="54"/>
        <v>14411.840000000026</v>
      </c>
      <c r="T1745" s="359">
        <f t="shared" si="55"/>
        <v>9.1209559009670552E-2</v>
      </c>
      <c r="U1745" s="357"/>
    </row>
    <row r="1746" spans="1:21" x14ac:dyDescent="0.25">
      <c r="A1746" s="357" t="s">
        <v>483</v>
      </c>
      <c r="B1746" s="357" t="s">
        <v>921</v>
      </c>
      <c r="C1746" s="357" t="s">
        <v>1247</v>
      </c>
      <c r="D1746" s="357" t="s">
        <v>1753</v>
      </c>
      <c r="E1746" s="357" t="s">
        <v>1322</v>
      </c>
      <c r="F1746" s="357">
        <v>4421111</v>
      </c>
      <c r="G1746" s="357" t="s">
        <v>930</v>
      </c>
      <c r="H1746" s="357">
        <v>442111103</v>
      </c>
      <c r="I1746" s="357" t="s">
        <v>3479</v>
      </c>
      <c r="J1746" s="357">
        <v>16276357</v>
      </c>
      <c r="K1746" s="357">
        <v>100</v>
      </c>
      <c r="L1746" s="357" t="s">
        <v>1077</v>
      </c>
      <c r="M1746" s="357" t="s">
        <v>1078</v>
      </c>
      <c r="N1746" s="357" t="s">
        <v>5025</v>
      </c>
      <c r="O1746" s="358">
        <v>1</v>
      </c>
      <c r="P1746" s="357">
        <v>41</v>
      </c>
      <c r="Q1746" s="357">
        <v>42114.799999999996</v>
      </c>
      <c r="R1746" s="357">
        <v>31432.809999999998</v>
      </c>
      <c r="S1746" s="357">
        <f t="shared" si="54"/>
        <v>10681.989999999998</v>
      </c>
      <c r="T1746" s="359">
        <f t="shared" si="55"/>
        <v>0.25363981308233685</v>
      </c>
      <c r="U1746" s="357"/>
    </row>
    <row r="1747" spans="1:21" x14ac:dyDescent="0.25">
      <c r="A1747" s="357" t="s">
        <v>483</v>
      </c>
      <c r="B1747" s="357" t="s">
        <v>921</v>
      </c>
      <c r="C1747" s="357" t="s">
        <v>1247</v>
      </c>
      <c r="D1747" s="357" t="s">
        <v>1753</v>
      </c>
      <c r="E1747" s="357" t="s">
        <v>1322</v>
      </c>
      <c r="F1747" s="357">
        <v>4421111</v>
      </c>
      <c r="G1747" s="357" t="s">
        <v>930</v>
      </c>
      <c r="H1747" s="357">
        <v>442111103</v>
      </c>
      <c r="I1747" s="357" t="s">
        <v>3480</v>
      </c>
      <c r="J1747" s="357">
        <v>16276437</v>
      </c>
      <c r="K1747" s="357">
        <v>250</v>
      </c>
      <c r="L1747" s="357" t="s">
        <v>1077</v>
      </c>
      <c r="M1747" s="357" t="s">
        <v>1078</v>
      </c>
      <c r="N1747" s="357" t="s">
        <v>5025</v>
      </c>
      <c r="O1747" s="358">
        <v>1</v>
      </c>
      <c r="P1747" s="357">
        <v>170</v>
      </c>
      <c r="Q1747" s="357">
        <v>185916.79999999999</v>
      </c>
      <c r="R1747" s="357">
        <v>159205.99</v>
      </c>
      <c r="S1747" s="357">
        <f t="shared" si="54"/>
        <v>26710.809999999998</v>
      </c>
      <c r="T1747" s="359">
        <f t="shared" si="55"/>
        <v>0.14367077101154924</v>
      </c>
      <c r="U1747" s="357"/>
    </row>
    <row r="1748" spans="1:21" x14ac:dyDescent="0.25">
      <c r="A1748" s="357" t="s">
        <v>483</v>
      </c>
      <c r="B1748" s="357" t="s">
        <v>921</v>
      </c>
      <c r="C1748" s="357" t="s">
        <v>1247</v>
      </c>
      <c r="D1748" s="357" t="s">
        <v>1753</v>
      </c>
      <c r="E1748" s="357" t="s">
        <v>1322</v>
      </c>
      <c r="F1748" s="357">
        <v>4421111</v>
      </c>
      <c r="G1748" s="357" t="s">
        <v>929</v>
      </c>
      <c r="H1748" s="357">
        <v>442111102</v>
      </c>
      <c r="I1748" s="357" t="s">
        <v>3481</v>
      </c>
      <c r="J1748" s="357">
        <v>17146197</v>
      </c>
      <c r="K1748" s="357">
        <v>100</v>
      </c>
      <c r="L1748" s="357" t="s">
        <v>1077</v>
      </c>
      <c r="M1748" s="357" t="s">
        <v>1078</v>
      </c>
      <c r="N1748" s="357" t="s">
        <v>5025</v>
      </c>
      <c r="O1748" s="358">
        <v>1</v>
      </c>
      <c r="P1748" s="357">
        <v>77</v>
      </c>
      <c r="Q1748" s="357">
        <v>63202.799999999996</v>
      </c>
      <c r="R1748" s="357">
        <v>54181.32</v>
      </c>
      <c r="S1748" s="357">
        <f t="shared" ref="S1748:S1804" si="56">Q1748-R1748</f>
        <v>9021.4799999999959</v>
      </c>
      <c r="T1748" s="359">
        <f t="shared" ref="T1748:T1804" si="57">S1748/Q1748</f>
        <v>0.14273861284626624</v>
      </c>
      <c r="U1748" s="357"/>
    </row>
    <row r="1749" spans="1:21" x14ac:dyDescent="0.25">
      <c r="A1749" s="357" t="s">
        <v>483</v>
      </c>
      <c r="B1749" s="357" t="s">
        <v>921</v>
      </c>
      <c r="C1749" s="357" t="s">
        <v>1247</v>
      </c>
      <c r="D1749" s="357" t="s">
        <v>1756</v>
      </c>
      <c r="E1749" s="357" t="s">
        <v>1525</v>
      </c>
      <c r="F1749" s="357">
        <v>4421412</v>
      </c>
      <c r="G1749" s="357" t="s">
        <v>1254</v>
      </c>
      <c r="H1749" s="357">
        <v>442141202</v>
      </c>
      <c r="I1749" s="357" t="s">
        <v>3482</v>
      </c>
      <c r="J1749" s="357">
        <v>17146263</v>
      </c>
      <c r="K1749" s="357">
        <v>100</v>
      </c>
      <c r="L1749" s="357" t="s">
        <v>1077</v>
      </c>
      <c r="M1749" s="357" t="s">
        <v>1078</v>
      </c>
      <c r="N1749" s="357" t="s">
        <v>5025</v>
      </c>
      <c r="O1749" s="358">
        <v>1</v>
      </c>
      <c r="P1749" s="357">
        <v>88</v>
      </c>
      <c r="Q1749" s="357">
        <v>52028.4</v>
      </c>
      <c r="R1749" s="357">
        <v>32900.239999999998</v>
      </c>
      <c r="S1749" s="357">
        <f t="shared" si="56"/>
        <v>19128.160000000003</v>
      </c>
      <c r="T1749" s="359">
        <f t="shared" si="57"/>
        <v>0.36764843816069692</v>
      </c>
      <c r="U1749" s="357"/>
    </row>
    <row r="1750" spans="1:21" x14ac:dyDescent="0.25">
      <c r="A1750" s="357" t="s">
        <v>483</v>
      </c>
      <c r="B1750" s="357" t="s">
        <v>921</v>
      </c>
      <c r="C1750" s="357" t="s">
        <v>1247</v>
      </c>
      <c r="D1750" s="357" t="s">
        <v>1753</v>
      </c>
      <c r="E1750" s="357" t="s">
        <v>1514</v>
      </c>
      <c r="F1750" s="357">
        <v>4421132</v>
      </c>
      <c r="G1750" s="357" t="s">
        <v>1515</v>
      </c>
      <c r="H1750" s="357">
        <v>442113204</v>
      </c>
      <c r="I1750" s="357" t="s">
        <v>3483</v>
      </c>
      <c r="J1750" s="357">
        <v>16276041</v>
      </c>
      <c r="K1750" s="357">
        <v>500</v>
      </c>
      <c r="L1750" s="357" t="s">
        <v>1077</v>
      </c>
      <c r="M1750" s="357" t="s">
        <v>1078</v>
      </c>
      <c r="N1750" s="357" t="s">
        <v>5025</v>
      </c>
      <c r="O1750" s="358">
        <v>1</v>
      </c>
      <c r="P1750" s="357">
        <v>249</v>
      </c>
      <c r="Q1750" s="357">
        <v>253984</v>
      </c>
      <c r="R1750" s="357">
        <v>218231.08</v>
      </c>
      <c r="S1750" s="357">
        <f t="shared" si="56"/>
        <v>35752.920000000013</v>
      </c>
      <c r="T1750" s="359">
        <f t="shared" si="57"/>
        <v>0.14076839485951875</v>
      </c>
      <c r="U1750" s="357"/>
    </row>
    <row r="1751" spans="1:21" x14ac:dyDescent="0.25">
      <c r="A1751" s="357" t="s">
        <v>483</v>
      </c>
      <c r="B1751" s="357" t="s">
        <v>921</v>
      </c>
      <c r="C1751" s="357" t="s">
        <v>1247</v>
      </c>
      <c r="D1751" s="357" t="s">
        <v>1753</v>
      </c>
      <c r="E1751" s="357" t="s">
        <v>1514</v>
      </c>
      <c r="F1751" s="357">
        <v>4421132</v>
      </c>
      <c r="G1751" s="357" t="s">
        <v>1515</v>
      </c>
      <c r="H1751" s="357">
        <v>442113204</v>
      </c>
      <c r="I1751" s="357" t="s">
        <v>3484</v>
      </c>
      <c r="J1751" s="357">
        <v>16276043</v>
      </c>
      <c r="K1751" s="357">
        <v>250</v>
      </c>
      <c r="L1751" s="357" t="s">
        <v>1077</v>
      </c>
      <c r="M1751" s="357" t="s">
        <v>1078</v>
      </c>
      <c r="N1751" s="357" t="s">
        <v>5025</v>
      </c>
      <c r="O1751" s="358">
        <v>1</v>
      </c>
      <c r="P1751" s="357">
        <v>155</v>
      </c>
      <c r="Q1751" s="357">
        <v>173695.2</v>
      </c>
      <c r="R1751" s="357">
        <v>130599.69</v>
      </c>
      <c r="S1751" s="357">
        <f t="shared" si="56"/>
        <v>43095.510000000009</v>
      </c>
      <c r="T1751" s="359">
        <f t="shared" si="57"/>
        <v>0.24810996504221192</v>
      </c>
      <c r="U1751" s="357"/>
    </row>
    <row r="1752" spans="1:21" x14ac:dyDescent="0.25">
      <c r="A1752" s="357" t="s">
        <v>483</v>
      </c>
      <c r="B1752" s="357" t="s">
        <v>921</v>
      </c>
      <c r="C1752" s="357" t="s">
        <v>1247</v>
      </c>
      <c r="D1752" s="357" t="s">
        <v>1753</v>
      </c>
      <c r="E1752" s="357" t="s">
        <v>1514</v>
      </c>
      <c r="F1752" s="357">
        <v>4421132</v>
      </c>
      <c r="G1752" s="357" t="s">
        <v>1515</v>
      </c>
      <c r="H1752" s="357">
        <v>442113204</v>
      </c>
      <c r="I1752" s="357" t="s">
        <v>3485</v>
      </c>
      <c r="J1752" s="357">
        <v>16276051</v>
      </c>
      <c r="K1752" s="357">
        <v>100</v>
      </c>
      <c r="L1752" s="357" t="s">
        <v>1077</v>
      </c>
      <c r="M1752" s="357" t="s">
        <v>1078</v>
      </c>
      <c r="N1752" s="357" t="s">
        <v>5025</v>
      </c>
      <c r="O1752" s="358">
        <v>1</v>
      </c>
      <c r="P1752" s="357">
        <v>70</v>
      </c>
      <c r="Q1752" s="357">
        <v>52401.200000000004</v>
      </c>
      <c r="R1752" s="357">
        <v>43120.05</v>
      </c>
      <c r="S1752" s="357">
        <f t="shared" si="56"/>
        <v>9281.1500000000015</v>
      </c>
      <c r="T1752" s="359">
        <f t="shared" si="57"/>
        <v>0.17711712708869265</v>
      </c>
      <c r="U1752" s="357"/>
    </row>
    <row r="1753" spans="1:21" x14ac:dyDescent="0.25">
      <c r="A1753" s="357" t="s">
        <v>483</v>
      </c>
      <c r="B1753" s="357" t="s">
        <v>921</v>
      </c>
      <c r="C1753" s="357" t="s">
        <v>1247</v>
      </c>
      <c r="D1753" s="357" t="s">
        <v>1753</v>
      </c>
      <c r="E1753" s="357" t="s">
        <v>1514</v>
      </c>
      <c r="F1753" s="357">
        <v>4421132</v>
      </c>
      <c r="G1753" s="357" t="s">
        <v>1515</v>
      </c>
      <c r="H1753" s="357">
        <v>442113204</v>
      </c>
      <c r="I1753" s="357" t="s">
        <v>3486</v>
      </c>
      <c r="J1753" s="357">
        <v>16276057</v>
      </c>
      <c r="K1753" s="357">
        <v>100</v>
      </c>
      <c r="L1753" s="357" t="s">
        <v>1077</v>
      </c>
      <c r="M1753" s="357" t="s">
        <v>1078</v>
      </c>
      <c r="N1753" s="357" t="s">
        <v>5025</v>
      </c>
      <c r="O1753" s="358">
        <v>1</v>
      </c>
      <c r="P1753" s="357">
        <v>62</v>
      </c>
      <c r="Q1753" s="357">
        <v>66444.799999999988</v>
      </c>
      <c r="R1753" s="357">
        <v>48755.47</v>
      </c>
      <c r="S1753" s="357">
        <f t="shared" si="56"/>
        <v>17689.329999999987</v>
      </c>
      <c r="T1753" s="359">
        <f t="shared" si="57"/>
        <v>0.26622594996147164</v>
      </c>
      <c r="U1753" s="357"/>
    </row>
    <row r="1754" spans="1:21" x14ac:dyDescent="0.25">
      <c r="A1754" s="357" t="s">
        <v>483</v>
      </c>
      <c r="B1754" s="357" t="s">
        <v>921</v>
      </c>
      <c r="C1754" s="357" t="s">
        <v>1247</v>
      </c>
      <c r="D1754" s="357" t="s">
        <v>1753</v>
      </c>
      <c r="E1754" s="357" t="s">
        <v>1516</v>
      </c>
      <c r="F1754" s="357">
        <v>4421136</v>
      </c>
      <c r="G1754" s="357" t="s">
        <v>5044</v>
      </c>
      <c r="H1754" s="357">
        <v>442113604</v>
      </c>
      <c r="I1754" s="357" t="s">
        <v>3487</v>
      </c>
      <c r="J1754" s="357">
        <v>16294860</v>
      </c>
      <c r="K1754" s="357">
        <v>250</v>
      </c>
      <c r="L1754" s="357" t="s">
        <v>1077</v>
      </c>
      <c r="M1754" s="357" t="s">
        <v>1078</v>
      </c>
      <c r="N1754" s="357" t="s">
        <v>5025</v>
      </c>
      <c r="O1754" s="358">
        <v>1</v>
      </c>
      <c r="P1754" s="357">
        <v>284</v>
      </c>
      <c r="Q1754" s="357">
        <v>300464.80000000005</v>
      </c>
      <c r="R1754" s="357">
        <v>214408.87</v>
      </c>
      <c r="S1754" s="357">
        <f t="shared" si="56"/>
        <v>86055.930000000051</v>
      </c>
      <c r="T1754" s="359">
        <f t="shared" si="57"/>
        <v>0.28640935643709359</v>
      </c>
      <c r="U1754" s="357"/>
    </row>
    <row r="1755" spans="1:21" x14ac:dyDescent="0.25">
      <c r="A1755" s="357" t="s">
        <v>483</v>
      </c>
      <c r="B1755" s="357" t="s">
        <v>921</v>
      </c>
      <c r="C1755" s="357" t="s">
        <v>1247</v>
      </c>
      <c r="D1755" s="357" t="s">
        <v>1753</v>
      </c>
      <c r="E1755" s="357" t="s">
        <v>1516</v>
      </c>
      <c r="F1755" s="357">
        <v>4421136</v>
      </c>
      <c r="G1755" s="357" t="s">
        <v>5044</v>
      </c>
      <c r="H1755" s="357">
        <v>442113604</v>
      </c>
      <c r="I1755" s="357" t="s">
        <v>3488</v>
      </c>
      <c r="J1755" s="357">
        <v>16294862</v>
      </c>
      <c r="K1755" s="357">
        <v>250</v>
      </c>
      <c r="L1755" s="357" t="s">
        <v>1077</v>
      </c>
      <c r="M1755" s="357" t="s">
        <v>1078</v>
      </c>
      <c r="N1755" s="357" t="s">
        <v>5025</v>
      </c>
      <c r="O1755" s="358">
        <v>1</v>
      </c>
      <c r="P1755" s="357">
        <v>180</v>
      </c>
      <c r="Q1755" s="357">
        <v>171667.20000000001</v>
      </c>
      <c r="R1755" s="357">
        <v>115523.03</v>
      </c>
      <c r="S1755" s="357">
        <f t="shared" si="56"/>
        <v>56144.170000000013</v>
      </c>
      <c r="T1755" s="359">
        <f t="shared" si="57"/>
        <v>0.32705240139059766</v>
      </c>
      <c r="U1755" s="357"/>
    </row>
    <row r="1756" spans="1:21" x14ac:dyDescent="0.25">
      <c r="A1756" s="357" t="s">
        <v>483</v>
      </c>
      <c r="B1756" s="357" t="s">
        <v>921</v>
      </c>
      <c r="C1756" s="357" t="s">
        <v>1247</v>
      </c>
      <c r="D1756" s="357" t="s">
        <v>1753</v>
      </c>
      <c r="E1756" s="357" t="s">
        <v>1516</v>
      </c>
      <c r="F1756" s="357">
        <v>4421136</v>
      </c>
      <c r="G1756" s="357" t="s">
        <v>1250</v>
      </c>
      <c r="H1756" s="357">
        <v>442113603</v>
      </c>
      <c r="I1756" s="357" t="s">
        <v>3489</v>
      </c>
      <c r="J1756" s="357">
        <v>16295016</v>
      </c>
      <c r="K1756" s="357">
        <v>100</v>
      </c>
      <c r="L1756" s="357" t="s">
        <v>1077</v>
      </c>
      <c r="M1756" s="357" t="s">
        <v>1078</v>
      </c>
      <c r="N1756" s="357" t="s">
        <v>5025</v>
      </c>
      <c r="O1756" s="358">
        <v>1</v>
      </c>
      <c r="P1756" s="357">
        <v>109</v>
      </c>
      <c r="Q1756" s="357">
        <v>57238.399999999994</v>
      </c>
      <c r="R1756" s="357">
        <v>45343.490000000005</v>
      </c>
      <c r="S1756" s="357">
        <f t="shared" si="56"/>
        <v>11894.909999999989</v>
      </c>
      <c r="T1756" s="359">
        <f t="shared" si="57"/>
        <v>0.20781346089338609</v>
      </c>
      <c r="U1756" s="357"/>
    </row>
    <row r="1757" spans="1:21" x14ac:dyDescent="0.25">
      <c r="A1757" s="357" t="s">
        <v>483</v>
      </c>
      <c r="B1757" s="357" t="s">
        <v>921</v>
      </c>
      <c r="C1757" s="357" t="s">
        <v>1247</v>
      </c>
      <c r="D1757" s="357" t="s">
        <v>1753</v>
      </c>
      <c r="E1757" s="357" t="s">
        <v>1516</v>
      </c>
      <c r="F1757" s="357">
        <v>4421136</v>
      </c>
      <c r="G1757" s="357" t="s">
        <v>5044</v>
      </c>
      <c r="H1757" s="357">
        <v>442113604</v>
      </c>
      <c r="I1757" s="357" t="s">
        <v>3490</v>
      </c>
      <c r="J1757" s="357">
        <v>16468302</v>
      </c>
      <c r="K1757" s="357">
        <v>250</v>
      </c>
      <c r="L1757" s="357" t="s">
        <v>1077</v>
      </c>
      <c r="M1757" s="357" t="s">
        <v>1078</v>
      </c>
      <c r="N1757" s="357" t="s">
        <v>5025</v>
      </c>
      <c r="O1757" s="358">
        <v>1</v>
      </c>
      <c r="P1757" s="357">
        <v>111</v>
      </c>
      <c r="Q1757" s="357">
        <v>119385.60000000001</v>
      </c>
      <c r="R1757" s="357">
        <v>104105.98000000001</v>
      </c>
      <c r="S1757" s="357">
        <f t="shared" si="56"/>
        <v>15279.619999999995</v>
      </c>
      <c r="T1757" s="359">
        <f t="shared" si="57"/>
        <v>0.12798545218183763</v>
      </c>
      <c r="U1757" s="357"/>
    </row>
    <row r="1758" spans="1:21" x14ac:dyDescent="0.25">
      <c r="A1758" s="357" t="s">
        <v>483</v>
      </c>
      <c r="B1758" s="357" t="s">
        <v>921</v>
      </c>
      <c r="C1758" s="357" t="s">
        <v>1247</v>
      </c>
      <c r="D1758" s="357" t="s">
        <v>1753</v>
      </c>
      <c r="E1758" s="357" t="s">
        <v>1516</v>
      </c>
      <c r="F1758" s="357">
        <v>4421136</v>
      </c>
      <c r="G1758" s="357" t="s">
        <v>5044</v>
      </c>
      <c r="H1758" s="357">
        <v>442113604</v>
      </c>
      <c r="I1758" s="357" t="s">
        <v>3491</v>
      </c>
      <c r="J1758" s="357">
        <v>16468320</v>
      </c>
      <c r="K1758" s="357">
        <v>100</v>
      </c>
      <c r="L1758" s="357" t="s">
        <v>1077</v>
      </c>
      <c r="M1758" s="357" t="s">
        <v>1078</v>
      </c>
      <c r="N1758" s="357" t="s">
        <v>5025</v>
      </c>
      <c r="O1758" s="358">
        <v>1</v>
      </c>
      <c r="P1758" s="357">
        <v>95</v>
      </c>
      <c r="Q1758" s="357">
        <v>85171.49</v>
      </c>
      <c r="R1758" s="357">
        <v>77754.740000000005</v>
      </c>
      <c r="S1758" s="357">
        <f t="shared" si="56"/>
        <v>7416.75</v>
      </c>
      <c r="T1758" s="359">
        <f t="shared" si="57"/>
        <v>8.7080195497343055E-2</v>
      </c>
      <c r="U1758" s="357"/>
    </row>
    <row r="1759" spans="1:21" x14ac:dyDescent="0.25">
      <c r="A1759" s="357" t="s">
        <v>483</v>
      </c>
      <c r="B1759" s="357" t="s">
        <v>921</v>
      </c>
      <c r="C1759" s="357" t="s">
        <v>1247</v>
      </c>
      <c r="D1759" s="357" t="s">
        <v>1753</v>
      </c>
      <c r="E1759" s="357" t="s">
        <v>1516</v>
      </c>
      <c r="F1759" s="357">
        <v>4421136</v>
      </c>
      <c r="G1759" s="357" t="s">
        <v>5044</v>
      </c>
      <c r="H1759" s="357">
        <v>442113604</v>
      </c>
      <c r="I1759" s="357" t="s">
        <v>3492</v>
      </c>
      <c r="J1759" s="357">
        <v>16468408</v>
      </c>
      <c r="K1759" s="357">
        <v>100</v>
      </c>
      <c r="L1759" s="357" t="s">
        <v>1077</v>
      </c>
      <c r="M1759" s="357" t="s">
        <v>1078</v>
      </c>
      <c r="N1759" s="357" t="s">
        <v>5025</v>
      </c>
      <c r="O1759" s="358">
        <v>1</v>
      </c>
      <c r="P1759" s="357">
        <v>96</v>
      </c>
      <c r="Q1759" s="357">
        <v>73352.400000000009</v>
      </c>
      <c r="R1759" s="357">
        <v>69133.64</v>
      </c>
      <c r="S1759" s="357">
        <f t="shared" si="56"/>
        <v>4218.7600000000093</v>
      </c>
      <c r="T1759" s="359">
        <f t="shared" si="57"/>
        <v>5.7513591920646208E-2</v>
      </c>
      <c r="U1759" s="357"/>
    </row>
    <row r="1760" spans="1:21" x14ac:dyDescent="0.25">
      <c r="A1760" s="357" t="s">
        <v>483</v>
      </c>
      <c r="B1760" s="357" t="s">
        <v>921</v>
      </c>
      <c r="C1760" s="357" t="s">
        <v>1247</v>
      </c>
      <c r="D1760" s="357" t="s">
        <v>1753</v>
      </c>
      <c r="E1760" s="357" t="s">
        <v>1516</v>
      </c>
      <c r="F1760" s="357">
        <v>4421136</v>
      </c>
      <c r="G1760" s="357" t="s">
        <v>1249</v>
      </c>
      <c r="H1760" s="357">
        <v>442113601</v>
      </c>
      <c r="I1760" s="357" t="s">
        <v>3493</v>
      </c>
      <c r="J1760" s="357">
        <v>16468450</v>
      </c>
      <c r="K1760" s="357">
        <v>100</v>
      </c>
      <c r="L1760" s="357" t="s">
        <v>1077</v>
      </c>
      <c r="M1760" s="357" t="s">
        <v>1078</v>
      </c>
      <c r="N1760" s="357" t="s">
        <v>5025</v>
      </c>
      <c r="O1760" s="358">
        <v>1</v>
      </c>
      <c r="P1760" s="357">
        <v>41</v>
      </c>
      <c r="Q1760" s="357">
        <v>22584.400000000001</v>
      </c>
      <c r="R1760" s="357">
        <v>17757.54</v>
      </c>
      <c r="S1760" s="357">
        <f t="shared" si="56"/>
        <v>4826.8600000000006</v>
      </c>
      <c r="T1760" s="359">
        <f t="shared" si="57"/>
        <v>0.21372540337578153</v>
      </c>
      <c r="U1760" s="357"/>
    </row>
    <row r="1761" spans="1:21" x14ac:dyDescent="0.25">
      <c r="A1761" s="357" t="s">
        <v>483</v>
      </c>
      <c r="B1761" s="357" t="s">
        <v>921</v>
      </c>
      <c r="C1761" s="357" t="s">
        <v>1247</v>
      </c>
      <c r="D1761" s="357" t="s">
        <v>1753</v>
      </c>
      <c r="E1761" s="357" t="s">
        <v>1516</v>
      </c>
      <c r="F1761" s="357">
        <v>4421136</v>
      </c>
      <c r="G1761" s="357" t="s">
        <v>5045</v>
      </c>
      <c r="H1761" s="357">
        <v>442113602</v>
      </c>
      <c r="I1761" s="357" t="s">
        <v>3494</v>
      </c>
      <c r="J1761" s="357">
        <v>17145767</v>
      </c>
      <c r="K1761" s="357">
        <v>100</v>
      </c>
      <c r="L1761" s="357" t="s">
        <v>1077</v>
      </c>
      <c r="M1761" s="357" t="s">
        <v>1078</v>
      </c>
      <c r="N1761" s="357" t="s">
        <v>5025</v>
      </c>
      <c r="O1761" s="358">
        <v>1</v>
      </c>
      <c r="P1761" s="357">
        <v>143</v>
      </c>
      <c r="Q1761" s="357">
        <v>97418.4</v>
      </c>
      <c r="R1761" s="357">
        <v>87446.76999999999</v>
      </c>
      <c r="S1761" s="357">
        <f t="shared" si="56"/>
        <v>9971.6300000000047</v>
      </c>
      <c r="T1761" s="359">
        <f t="shared" si="57"/>
        <v>0.10235879464249059</v>
      </c>
      <c r="U1761" s="357"/>
    </row>
    <row r="1762" spans="1:21" x14ac:dyDescent="0.25">
      <c r="A1762" s="357" t="s">
        <v>483</v>
      </c>
      <c r="B1762" s="357" t="s">
        <v>921</v>
      </c>
      <c r="C1762" s="357" t="s">
        <v>1247</v>
      </c>
      <c r="D1762" s="357" t="s">
        <v>1753</v>
      </c>
      <c r="E1762" s="357" t="s">
        <v>1516</v>
      </c>
      <c r="F1762" s="357">
        <v>4421136</v>
      </c>
      <c r="G1762" s="357" t="s">
        <v>5045</v>
      </c>
      <c r="H1762" s="357">
        <v>442113602</v>
      </c>
      <c r="I1762" s="357" t="s">
        <v>3495</v>
      </c>
      <c r="J1762" s="357">
        <v>17145773</v>
      </c>
      <c r="K1762" s="357">
        <v>100</v>
      </c>
      <c r="L1762" s="357" t="s">
        <v>1077</v>
      </c>
      <c r="M1762" s="357" t="s">
        <v>1078</v>
      </c>
      <c r="N1762" s="357" t="s">
        <v>5025</v>
      </c>
      <c r="O1762" s="358">
        <v>1</v>
      </c>
      <c r="P1762" s="357">
        <v>91</v>
      </c>
      <c r="Q1762" s="357">
        <v>90473.600000000006</v>
      </c>
      <c r="R1762" s="357">
        <v>63743.32</v>
      </c>
      <c r="S1762" s="357">
        <f t="shared" si="56"/>
        <v>26730.280000000006</v>
      </c>
      <c r="T1762" s="359">
        <f t="shared" si="57"/>
        <v>0.29544839599618017</v>
      </c>
      <c r="U1762" s="357"/>
    </row>
    <row r="1763" spans="1:21" x14ac:dyDescent="0.25">
      <c r="A1763" s="357" t="s">
        <v>483</v>
      </c>
      <c r="B1763" s="357" t="s">
        <v>921</v>
      </c>
      <c r="C1763" s="357" t="s">
        <v>1247</v>
      </c>
      <c r="D1763" s="357" t="s">
        <v>1753</v>
      </c>
      <c r="E1763" s="357" t="s">
        <v>1516</v>
      </c>
      <c r="F1763" s="357">
        <v>4421136</v>
      </c>
      <c r="G1763" s="357" t="s">
        <v>5045</v>
      </c>
      <c r="H1763" s="357">
        <v>442113602</v>
      </c>
      <c r="I1763" s="357" t="s">
        <v>3496</v>
      </c>
      <c r="J1763" s="357">
        <v>17145795</v>
      </c>
      <c r="K1763" s="357">
        <v>63</v>
      </c>
      <c r="L1763" s="357" t="s">
        <v>1077</v>
      </c>
      <c r="M1763" s="357" t="s">
        <v>1078</v>
      </c>
      <c r="N1763" s="357" t="s">
        <v>5025</v>
      </c>
      <c r="O1763" s="358">
        <v>1</v>
      </c>
      <c r="P1763" s="357">
        <v>63</v>
      </c>
      <c r="Q1763" s="357">
        <v>61130.8</v>
      </c>
      <c r="R1763" s="357">
        <v>54896.46</v>
      </c>
      <c r="S1763" s="357">
        <f t="shared" si="56"/>
        <v>6234.3400000000038</v>
      </c>
      <c r="T1763" s="359">
        <f t="shared" si="57"/>
        <v>0.10198361546061893</v>
      </c>
      <c r="U1763" s="357"/>
    </row>
    <row r="1764" spans="1:21" x14ac:dyDescent="0.25">
      <c r="A1764" s="357" t="s">
        <v>483</v>
      </c>
      <c r="B1764" s="357" t="s">
        <v>921</v>
      </c>
      <c r="C1764" s="357" t="s">
        <v>1247</v>
      </c>
      <c r="D1764" s="357" t="s">
        <v>1753</v>
      </c>
      <c r="E1764" s="357" t="s">
        <v>1514</v>
      </c>
      <c r="F1764" s="357">
        <v>4421132</v>
      </c>
      <c r="G1764" s="357" t="s">
        <v>1402</v>
      </c>
      <c r="H1764" s="357">
        <v>442113201</v>
      </c>
      <c r="I1764" s="357" t="s">
        <v>3497</v>
      </c>
      <c r="J1764" s="357">
        <v>17145995</v>
      </c>
      <c r="K1764" s="357">
        <v>100</v>
      </c>
      <c r="L1764" s="357" t="s">
        <v>1077</v>
      </c>
      <c r="M1764" s="357" t="s">
        <v>1078</v>
      </c>
      <c r="N1764" s="357" t="s">
        <v>5025</v>
      </c>
      <c r="O1764" s="358">
        <v>1</v>
      </c>
      <c r="P1764" s="357">
        <v>140</v>
      </c>
      <c r="Q1764" s="357">
        <v>131245.59999999998</v>
      </c>
      <c r="R1764" s="357">
        <v>97502.24</v>
      </c>
      <c r="S1764" s="357">
        <f t="shared" si="56"/>
        <v>33743.359999999971</v>
      </c>
      <c r="T1764" s="359">
        <f t="shared" si="57"/>
        <v>0.25710088566778605</v>
      </c>
      <c r="U1764" s="357"/>
    </row>
    <row r="1765" spans="1:21" x14ac:dyDescent="0.25">
      <c r="A1765" s="357" t="s">
        <v>483</v>
      </c>
      <c r="B1765" s="357" t="s">
        <v>921</v>
      </c>
      <c r="C1765" s="357" t="s">
        <v>1247</v>
      </c>
      <c r="D1765" s="357" t="s">
        <v>1753</v>
      </c>
      <c r="E1765" s="357" t="s">
        <v>1514</v>
      </c>
      <c r="F1765" s="357">
        <v>4421132</v>
      </c>
      <c r="G1765" s="357" t="s">
        <v>1140</v>
      </c>
      <c r="H1765" s="357">
        <v>442113205</v>
      </c>
      <c r="I1765" s="357" t="s">
        <v>3498</v>
      </c>
      <c r="J1765" s="357">
        <v>17146107</v>
      </c>
      <c r="K1765" s="357">
        <v>100</v>
      </c>
      <c r="L1765" s="357" t="s">
        <v>1077</v>
      </c>
      <c r="M1765" s="357" t="s">
        <v>1078</v>
      </c>
      <c r="N1765" s="357" t="s">
        <v>5025</v>
      </c>
      <c r="O1765" s="358">
        <v>1</v>
      </c>
      <c r="P1765" s="357">
        <v>60</v>
      </c>
      <c r="Q1765" s="357">
        <v>79278</v>
      </c>
      <c r="R1765" s="357">
        <v>63990.78</v>
      </c>
      <c r="S1765" s="357">
        <f t="shared" si="56"/>
        <v>15287.220000000001</v>
      </c>
      <c r="T1765" s="359">
        <f t="shared" si="57"/>
        <v>0.1928305456747143</v>
      </c>
      <c r="U1765" s="357"/>
    </row>
    <row r="1766" spans="1:21" x14ac:dyDescent="0.25">
      <c r="A1766" s="357" t="s">
        <v>483</v>
      </c>
      <c r="B1766" s="357" t="s">
        <v>921</v>
      </c>
      <c r="C1766" s="357" t="s">
        <v>1258</v>
      </c>
      <c r="D1766" s="357" t="s">
        <v>1758</v>
      </c>
      <c r="E1766" s="357" t="s">
        <v>1533</v>
      </c>
      <c r="F1766" s="357">
        <v>4422119</v>
      </c>
      <c r="G1766" s="357" t="s">
        <v>962</v>
      </c>
      <c r="H1766" s="357">
        <v>442211902</v>
      </c>
      <c r="I1766" s="357" t="s">
        <v>5199</v>
      </c>
      <c r="J1766" s="357">
        <v>18015644</v>
      </c>
      <c r="K1766" s="357">
        <v>100</v>
      </c>
      <c r="L1766" s="357" t="s">
        <v>1077</v>
      </c>
      <c r="M1766" s="357" t="s">
        <v>1078</v>
      </c>
      <c r="N1766" s="357" t="s">
        <v>5025</v>
      </c>
      <c r="O1766" s="358">
        <v>1</v>
      </c>
      <c r="P1766" s="357">
        <v>47</v>
      </c>
      <c r="Q1766" s="357">
        <v>7929.6</v>
      </c>
      <c r="R1766" s="357">
        <v>4243.8</v>
      </c>
      <c r="S1766" s="357">
        <f t="shared" si="56"/>
        <v>3685.8</v>
      </c>
      <c r="T1766" s="359">
        <f t="shared" si="57"/>
        <v>0.46481537530266342</v>
      </c>
      <c r="U1766" s="357"/>
    </row>
    <row r="1767" spans="1:21" x14ac:dyDescent="0.25">
      <c r="A1767" s="357" t="s">
        <v>483</v>
      </c>
      <c r="B1767" s="357" t="s">
        <v>921</v>
      </c>
      <c r="C1767" s="357" t="s">
        <v>1247</v>
      </c>
      <c r="D1767" s="357" t="s">
        <v>1753</v>
      </c>
      <c r="E1767" s="357" t="s">
        <v>1514</v>
      </c>
      <c r="F1767" s="357">
        <v>4421132</v>
      </c>
      <c r="G1767" s="357" t="s">
        <v>1140</v>
      </c>
      <c r="H1767" s="357">
        <v>442113205</v>
      </c>
      <c r="I1767" s="357" t="s">
        <v>3499</v>
      </c>
      <c r="J1767" s="357">
        <v>17146415</v>
      </c>
      <c r="K1767" s="357">
        <v>100</v>
      </c>
      <c r="L1767" s="357" t="s">
        <v>1077</v>
      </c>
      <c r="M1767" s="357" t="s">
        <v>1078</v>
      </c>
      <c r="N1767" s="357" t="s">
        <v>5025</v>
      </c>
      <c r="O1767" s="358">
        <v>1</v>
      </c>
      <c r="P1767" s="357">
        <v>129</v>
      </c>
      <c r="Q1767" s="357">
        <v>83684</v>
      </c>
      <c r="R1767" s="357">
        <v>52050.14</v>
      </c>
      <c r="S1767" s="357">
        <f t="shared" si="56"/>
        <v>31633.86</v>
      </c>
      <c r="T1767" s="359">
        <f t="shared" si="57"/>
        <v>0.37801563022800055</v>
      </c>
      <c r="U1767" s="357"/>
    </row>
    <row r="1768" spans="1:21" x14ac:dyDescent="0.25">
      <c r="A1768" s="357" t="s">
        <v>483</v>
      </c>
      <c r="B1768" s="357" t="s">
        <v>921</v>
      </c>
      <c r="C1768" s="357" t="s">
        <v>1247</v>
      </c>
      <c r="D1768" s="357" t="s">
        <v>1753</v>
      </c>
      <c r="E1768" s="357" t="s">
        <v>1514</v>
      </c>
      <c r="F1768" s="357">
        <v>4421132</v>
      </c>
      <c r="G1768" s="357" t="s">
        <v>1140</v>
      </c>
      <c r="H1768" s="357">
        <v>442113205</v>
      </c>
      <c r="I1768" s="357" t="s">
        <v>3500</v>
      </c>
      <c r="J1768" s="357">
        <v>17146419</v>
      </c>
      <c r="K1768" s="357">
        <v>100</v>
      </c>
      <c r="L1768" s="357" t="s">
        <v>1077</v>
      </c>
      <c r="M1768" s="357" t="s">
        <v>1078</v>
      </c>
      <c r="N1768" s="357" t="s">
        <v>5025</v>
      </c>
      <c r="O1768" s="358">
        <v>1</v>
      </c>
      <c r="P1768" s="357">
        <v>60</v>
      </c>
      <c r="Q1768" s="357">
        <v>40984.800000000003</v>
      </c>
      <c r="R1768" s="357">
        <v>30633.360000000001</v>
      </c>
      <c r="S1768" s="357">
        <f t="shared" si="56"/>
        <v>10351.440000000002</v>
      </c>
      <c r="T1768" s="359">
        <f t="shared" si="57"/>
        <v>0.25256778122621071</v>
      </c>
      <c r="U1768" s="357"/>
    </row>
    <row r="1769" spans="1:21" x14ac:dyDescent="0.25">
      <c r="A1769" s="357" t="s">
        <v>483</v>
      </c>
      <c r="B1769" s="357" t="s">
        <v>921</v>
      </c>
      <c r="C1769" s="357" t="s">
        <v>1247</v>
      </c>
      <c r="D1769" s="357" t="s">
        <v>1753</v>
      </c>
      <c r="E1769" s="357" t="s">
        <v>1514</v>
      </c>
      <c r="F1769" s="357">
        <v>4421132</v>
      </c>
      <c r="G1769" s="357" t="s">
        <v>1140</v>
      </c>
      <c r="H1769" s="357">
        <v>442113205</v>
      </c>
      <c r="I1769" s="357" t="s">
        <v>3501</v>
      </c>
      <c r="J1769" s="357">
        <v>17146435</v>
      </c>
      <c r="K1769" s="357">
        <v>100</v>
      </c>
      <c r="L1769" s="357" t="s">
        <v>1077</v>
      </c>
      <c r="M1769" s="357" t="s">
        <v>1078</v>
      </c>
      <c r="N1769" s="357" t="s">
        <v>5025</v>
      </c>
      <c r="O1769" s="358">
        <v>1</v>
      </c>
      <c r="P1769" s="357">
        <v>62</v>
      </c>
      <c r="Q1769" s="357">
        <v>58093.599999999999</v>
      </c>
      <c r="R1769" s="357">
        <v>46722.5</v>
      </c>
      <c r="S1769" s="357">
        <f t="shared" si="56"/>
        <v>11371.099999999999</v>
      </c>
      <c r="T1769" s="359">
        <f t="shared" si="57"/>
        <v>0.19573756833799247</v>
      </c>
      <c r="U1769" s="357"/>
    </row>
    <row r="1770" spans="1:21" x14ac:dyDescent="0.25">
      <c r="A1770" s="357" t="s">
        <v>483</v>
      </c>
      <c r="B1770" s="357" t="s">
        <v>921</v>
      </c>
      <c r="C1770" s="357" t="s">
        <v>1247</v>
      </c>
      <c r="D1770" s="357" t="s">
        <v>1753</v>
      </c>
      <c r="E1770" s="357" t="s">
        <v>1514</v>
      </c>
      <c r="F1770" s="357">
        <v>4421132</v>
      </c>
      <c r="G1770" s="357" t="s">
        <v>1140</v>
      </c>
      <c r="H1770" s="357">
        <v>442113205</v>
      </c>
      <c r="I1770" s="357" t="s">
        <v>3502</v>
      </c>
      <c r="J1770" s="357">
        <v>17146641</v>
      </c>
      <c r="K1770" s="357">
        <v>100</v>
      </c>
      <c r="L1770" s="357" t="s">
        <v>1077</v>
      </c>
      <c r="M1770" s="357" t="s">
        <v>1078</v>
      </c>
      <c r="N1770" s="357" t="s">
        <v>5025</v>
      </c>
      <c r="O1770" s="358">
        <v>1</v>
      </c>
      <c r="P1770" s="357">
        <v>49</v>
      </c>
      <c r="Q1770" s="357">
        <v>76177.600000000006</v>
      </c>
      <c r="R1770" s="357">
        <v>52043.5</v>
      </c>
      <c r="S1770" s="357">
        <f t="shared" si="56"/>
        <v>24134.100000000006</v>
      </c>
      <c r="T1770" s="359">
        <f t="shared" si="57"/>
        <v>0.31681360399907588</v>
      </c>
      <c r="U1770" s="357"/>
    </row>
    <row r="1771" spans="1:21" x14ac:dyDescent="0.25">
      <c r="A1771" s="357" t="s">
        <v>483</v>
      </c>
      <c r="B1771" s="357" t="s">
        <v>921</v>
      </c>
      <c r="C1771" s="357" t="s">
        <v>1247</v>
      </c>
      <c r="D1771" s="357" t="s">
        <v>1753</v>
      </c>
      <c r="E1771" s="357" t="s">
        <v>1514</v>
      </c>
      <c r="F1771" s="357">
        <v>4421132</v>
      </c>
      <c r="G1771" s="357" t="s">
        <v>1140</v>
      </c>
      <c r="H1771" s="357">
        <v>442113205</v>
      </c>
      <c r="I1771" s="357" t="s">
        <v>3503</v>
      </c>
      <c r="J1771" s="357">
        <v>17146645</v>
      </c>
      <c r="K1771" s="357">
        <v>500</v>
      </c>
      <c r="L1771" s="357" t="s">
        <v>1077</v>
      </c>
      <c r="M1771" s="357" t="s">
        <v>1078</v>
      </c>
      <c r="N1771" s="357" t="s">
        <v>5025</v>
      </c>
      <c r="O1771" s="358">
        <v>1</v>
      </c>
      <c r="P1771" s="357">
        <v>59</v>
      </c>
      <c r="Q1771" s="357">
        <v>67947.200000000012</v>
      </c>
      <c r="R1771" s="357">
        <v>46669.82</v>
      </c>
      <c r="S1771" s="357">
        <f t="shared" si="56"/>
        <v>21277.380000000012</v>
      </c>
      <c r="T1771" s="359">
        <f t="shared" si="57"/>
        <v>0.3131457955589047</v>
      </c>
      <c r="U1771" s="357"/>
    </row>
    <row r="1772" spans="1:21" x14ac:dyDescent="0.25">
      <c r="A1772" s="357" t="s">
        <v>483</v>
      </c>
      <c r="B1772" s="357" t="s">
        <v>921</v>
      </c>
      <c r="C1772" s="357" t="s">
        <v>1247</v>
      </c>
      <c r="D1772" s="357" t="s">
        <v>1754</v>
      </c>
      <c r="E1772" s="357" t="s">
        <v>1517</v>
      </c>
      <c r="F1772" s="357">
        <v>4421216</v>
      </c>
      <c r="G1772" s="357" t="s">
        <v>947</v>
      </c>
      <c r="H1772" s="357">
        <v>442121606</v>
      </c>
      <c r="I1772" s="357" t="s">
        <v>3504</v>
      </c>
      <c r="J1772" s="357">
        <v>18968544</v>
      </c>
      <c r="K1772" s="357">
        <v>100</v>
      </c>
      <c r="L1772" s="357" t="s">
        <v>1077</v>
      </c>
      <c r="M1772" s="357" t="s">
        <v>1078</v>
      </c>
      <c r="N1772" s="357" t="s">
        <v>5025</v>
      </c>
      <c r="O1772" s="358">
        <v>1</v>
      </c>
      <c r="P1772" s="357">
        <v>112</v>
      </c>
      <c r="Q1772" s="357">
        <v>53496</v>
      </c>
      <c r="R1772" s="357">
        <v>38176.300000000003</v>
      </c>
      <c r="S1772" s="357">
        <f t="shared" si="56"/>
        <v>15319.699999999997</v>
      </c>
      <c r="T1772" s="359">
        <f t="shared" si="57"/>
        <v>0.28637094362195298</v>
      </c>
      <c r="U1772" s="357"/>
    </row>
    <row r="1773" spans="1:21" x14ac:dyDescent="0.25">
      <c r="A1773" s="357" t="s">
        <v>483</v>
      </c>
      <c r="B1773" s="357" t="s">
        <v>921</v>
      </c>
      <c r="C1773" s="357" t="s">
        <v>1247</v>
      </c>
      <c r="D1773" s="357" t="s">
        <v>1754</v>
      </c>
      <c r="E1773" s="357" t="s">
        <v>1517</v>
      </c>
      <c r="F1773" s="357">
        <v>4421216</v>
      </c>
      <c r="G1773" s="357" t="s">
        <v>947</v>
      </c>
      <c r="H1773" s="357">
        <v>442121606</v>
      </c>
      <c r="I1773" s="357" t="s">
        <v>3505</v>
      </c>
      <c r="J1773" s="357">
        <v>18968550</v>
      </c>
      <c r="K1773" s="357">
        <v>100</v>
      </c>
      <c r="L1773" s="357" t="s">
        <v>1077</v>
      </c>
      <c r="M1773" s="357" t="s">
        <v>1078</v>
      </c>
      <c r="N1773" s="357" t="s">
        <v>5025</v>
      </c>
      <c r="O1773" s="358">
        <v>1</v>
      </c>
      <c r="P1773" s="357">
        <v>107</v>
      </c>
      <c r="Q1773" s="357">
        <v>53030.399999999994</v>
      </c>
      <c r="R1773" s="357">
        <v>42034.9</v>
      </c>
      <c r="S1773" s="357">
        <f t="shared" si="56"/>
        <v>10995.499999999993</v>
      </c>
      <c r="T1773" s="359">
        <f t="shared" si="57"/>
        <v>0.20734333514361561</v>
      </c>
      <c r="U1773" s="357"/>
    </row>
    <row r="1774" spans="1:21" x14ac:dyDescent="0.25">
      <c r="A1774" s="357" t="s">
        <v>483</v>
      </c>
      <c r="B1774" s="357" t="s">
        <v>921</v>
      </c>
      <c r="C1774" s="357" t="s">
        <v>1247</v>
      </c>
      <c r="D1774" s="357" t="s">
        <v>1754</v>
      </c>
      <c r="E1774" s="357" t="s">
        <v>1861</v>
      </c>
      <c r="F1774" s="357">
        <v>4421241</v>
      </c>
      <c r="G1774" s="357" t="s">
        <v>1401</v>
      </c>
      <c r="H1774" s="357">
        <v>442124103</v>
      </c>
      <c r="I1774" s="357" t="s">
        <v>3506</v>
      </c>
      <c r="J1774" s="357">
        <v>18968578</v>
      </c>
      <c r="K1774" s="357">
        <v>250</v>
      </c>
      <c r="L1774" s="357" t="s">
        <v>1077</v>
      </c>
      <c r="M1774" s="357" t="s">
        <v>1078</v>
      </c>
      <c r="N1774" s="357" t="s">
        <v>5025</v>
      </c>
      <c r="O1774" s="358">
        <v>1</v>
      </c>
      <c r="P1774" s="357">
        <v>89</v>
      </c>
      <c r="Q1774" s="357">
        <v>47914.399999999994</v>
      </c>
      <c r="R1774" s="357">
        <v>36053.21</v>
      </c>
      <c r="S1774" s="357">
        <f t="shared" si="56"/>
        <v>11861.189999999995</v>
      </c>
      <c r="T1774" s="359">
        <f t="shared" si="57"/>
        <v>0.24754958843270491</v>
      </c>
      <c r="U1774" s="357"/>
    </row>
    <row r="1775" spans="1:21" x14ac:dyDescent="0.25">
      <c r="A1775" s="357" t="s">
        <v>483</v>
      </c>
      <c r="B1775" s="357" t="s">
        <v>921</v>
      </c>
      <c r="C1775" s="357" t="s">
        <v>1258</v>
      </c>
      <c r="D1775" s="357" t="s">
        <v>1758</v>
      </c>
      <c r="E1775" s="357" t="s">
        <v>1532</v>
      </c>
      <c r="F1775" s="357">
        <v>4422118</v>
      </c>
      <c r="G1775" s="357" t="s">
        <v>964</v>
      </c>
      <c r="H1775" s="357">
        <v>442211803</v>
      </c>
      <c r="I1775" s="357" t="s">
        <v>5200</v>
      </c>
      <c r="J1775" s="357">
        <v>18527295</v>
      </c>
      <c r="K1775" s="357">
        <v>100</v>
      </c>
      <c r="L1775" s="357" t="s">
        <v>1077</v>
      </c>
      <c r="M1775" s="357" t="s">
        <v>1078</v>
      </c>
      <c r="N1775" s="357" t="s">
        <v>5025</v>
      </c>
      <c r="O1775" s="358">
        <v>1</v>
      </c>
      <c r="P1775" s="357">
        <v>58</v>
      </c>
      <c r="Q1775" s="357">
        <v>32805.600000000006</v>
      </c>
      <c r="R1775" s="357">
        <v>16655.75</v>
      </c>
      <c r="S1775" s="357">
        <f t="shared" si="56"/>
        <v>16149.850000000006</v>
      </c>
      <c r="T1775" s="359">
        <f t="shared" si="57"/>
        <v>0.49228942619552768</v>
      </c>
      <c r="U1775" s="357"/>
    </row>
    <row r="1776" spans="1:21" x14ac:dyDescent="0.25">
      <c r="A1776" s="357" t="s">
        <v>483</v>
      </c>
      <c r="B1776" s="357" t="s">
        <v>921</v>
      </c>
      <c r="C1776" s="357" t="s">
        <v>1247</v>
      </c>
      <c r="D1776" s="357" t="s">
        <v>1754</v>
      </c>
      <c r="E1776" s="357" t="s">
        <v>1517</v>
      </c>
      <c r="F1776" s="357">
        <v>4421216</v>
      </c>
      <c r="G1776" s="357" t="s">
        <v>947</v>
      </c>
      <c r="H1776" s="357">
        <v>442121606</v>
      </c>
      <c r="I1776" s="357" t="s">
        <v>3507</v>
      </c>
      <c r="J1776" s="357">
        <v>18968596</v>
      </c>
      <c r="K1776" s="357">
        <v>100</v>
      </c>
      <c r="L1776" s="357" t="s">
        <v>1077</v>
      </c>
      <c r="M1776" s="357" t="s">
        <v>1078</v>
      </c>
      <c r="N1776" s="357" t="s">
        <v>5025</v>
      </c>
      <c r="O1776" s="358">
        <v>1</v>
      </c>
      <c r="P1776" s="357">
        <v>64</v>
      </c>
      <c r="Q1776" s="357">
        <v>25263.200000000001</v>
      </c>
      <c r="R1776" s="357">
        <v>18625.37</v>
      </c>
      <c r="S1776" s="357">
        <f t="shared" si="56"/>
        <v>6637.8300000000017</v>
      </c>
      <c r="T1776" s="359">
        <f t="shared" si="57"/>
        <v>0.26274699958833408</v>
      </c>
      <c r="U1776" s="357"/>
    </row>
    <row r="1777" spans="1:21" x14ac:dyDescent="0.25">
      <c r="A1777" s="357" t="s">
        <v>483</v>
      </c>
      <c r="B1777" s="357" t="s">
        <v>921</v>
      </c>
      <c r="C1777" s="357" t="s">
        <v>1247</v>
      </c>
      <c r="D1777" s="357" t="s">
        <v>1754</v>
      </c>
      <c r="E1777" s="357" t="s">
        <v>1517</v>
      </c>
      <c r="F1777" s="357">
        <v>4421216</v>
      </c>
      <c r="G1777" s="357" t="s">
        <v>947</v>
      </c>
      <c r="H1777" s="357">
        <v>442121606</v>
      </c>
      <c r="I1777" s="357" t="s">
        <v>3508</v>
      </c>
      <c r="J1777" s="357">
        <v>18968620</v>
      </c>
      <c r="K1777" s="357">
        <v>100</v>
      </c>
      <c r="L1777" s="357" t="s">
        <v>1077</v>
      </c>
      <c r="M1777" s="357" t="s">
        <v>1078</v>
      </c>
      <c r="N1777" s="357" t="s">
        <v>5025</v>
      </c>
      <c r="O1777" s="358">
        <v>1</v>
      </c>
      <c r="P1777" s="357">
        <v>53</v>
      </c>
      <c r="Q1777" s="357">
        <v>41582.800000000003</v>
      </c>
      <c r="R1777" s="357">
        <v>26587.489999999998</v>
      </c>
      <c r="S1777" s="357">
        <f t="shared" si="56"/>
        <v>14995.310000000005</v>
      </c>
      <c r="T1777" s="359">
        <f t="shared" si="57"/>
        <v>0.36061328241484469</v>
      </c>
      <c r="U1777" s="357"/>
    </row>
    <row r="1778" spans="1:21" x14ac:dyDescent="0.25">
      <c r="A1778" s="357" t="s">
        <v>483</v>
      </c>
      <c r="B1778" s="357" t="s">
        <v>921</v>
      </c>
      <c r="C1778" s="357" t="s">
        <v>1247</v>
      </c>
      <c r="D1778" s="357" t="s">
        <v>1754</v>
      </c>
      <c r="E1778" s="357" t="s">
        <v>1861</v>
      </c>
      <c r="F1778" s="357">
        <v>4421241</v>
      </c>
      <c r="G1778" s="357" t="s">
        <v>1401</v>
      </c>
      <c r="H1778" s="357">
        <v>442124103</v>
      </c>
      <c r="I1778" s="357" t="s">
        <v>3509</v>
      </c>
      <c r="J1778" s="357">
        <v>18968626</v>
      </c>
      <c r="K1778" s="357">
        <v>100</v>
      </c>
      <c r="L1778" s="357" t="s">
        <v>1077</v>
      </c>
      <c r="M1778" s="357" t="s">
        <v>1078</v>
      </c>
      <c r="N1778" s="357" t="s">
        <v>5025</v>
      </c>
      <c r="O1778" s="358">
        <v>1</v>
      </c>
      <c r="P1778" s="357">
        <v>72</v>
      </c>
      <c r="Q1778" s="357">
        <v>66032</v>
      </c>
      <c r="R1778" s="357">
        <v>40497.69</v>
      </c>
      <c r="S1778" s="357">
        <f t="shared" si="56"/>
        <v>25534.309999999998</v>
      </c>
      <c r="T1778" s="359">
        <f t="shared" si="57"/>
        <v>0.38669599588078502</v>
      </c>
      <c r="U1778" s="357"/>
    </row>
    <row r="1779" spans="1:21" x14ac:dyDescent="0.25">
      <c r="A1779" s="357" t="s">
        <v>483</v>
      </c>
      <c r="B1779" s="357" t="s">
        <v>921</v>
      </c>
      <c r="C1779" s="357" t="s">
        <v>1247</v>
      </c>
      <c r="D1779" s="357" t="s">
        <v>1754</v>
      </c>
      <c r="E1779" s="357" t="s">
        <v>1517</v>
      </c>
      <c r="F1779" s="357">
        <v>4421216</v>
      </c>
      <c r="G1779" s="357" t="s">
        <v>947</v>
      </c>
      <c r="H1779" s="357">
        <v>442121606</v>
      </c>
      <c r="I1779" s="357" t="s">
        <v>3510</v>
      </c>
      <c r="J1779" s="357">
        <v>18968644</v>
      </c>
      <c r="K1779" s="357">
        <v>100</v>
      </c>
      <c r="L1779" s="357" t="s">
        <v>1077</v>
      </c>
      <c r="M1779" s="357" t="s">
        <v>1078</v>
      </c>
      <c r="N1779" s="357" t="s">
        <v>5025</v>
      </c>
      <c r="O1779" s="358">
        <v>1</v>
      </c>
      <c r="P1779" s="357">
        <v>70</v>
      </c>
      <c r="Q1779" s="357">
        <v>20156.8</v>
      </c>
      <c r="R1779" s="357">
        <v>18304.77</v>
      </c>
      <c r="S1779" s="357">
        <f t="shared" si="56"/>
        <v>1852.0299999999988</v>
      </c>
      <c r="T1779" s="359">
        <f t="shared" si="57"/>
        <v>9.1881151770122182E-2</v>
      </c>
      <c r="U1779" s="357"/>
    </row>
    <row r="1780" spans="1:21" x14ac:dyDescent="0.25">
      <c r="A1780" s="357" t="s">
        <v>483</v>
      </c>
      <c r="B1780" s="357" t="s">
        <v>921</v>
      </c>
      <c r="C1780" s="357" t="s">
        <v>1258</v>
      </c>
      <c r="D1780" s="357" t="s">
        <v>1758</v>
      </c>
      <c r="E1780" s="357" t="s">
        <v>1539</v>
      </c>
      <c r="F1780" s="357">
        <v>4422134</v>
      </c>
      <c r="G1780" s="357" t="s">
        <v>957</v>
      </c>
      <c r="H1780" s="357">
        <v>442213404</v>
      </c>
      <c r="I1780" s="357" t="s">
        <v>5201</v>
      </c>
      <c r="J1780" s="357">
        <v>20506140</v>
      </c>
      <c r="K1780" s="357">
        <v>100</v>
      </c>
      <c r="L1780" s="357" t="s">
        <v>1077</v>
      </c>
      <c r="M1780" s="357" t="s">
        <v>1078</v>
      </c>
      <c r="N1780" s="357" t="s">
        <v>5025</v>
      </c>
      <c r="O1780" s="358">
        <v>1</v>
      </c>
      <c r="P1780" s="357">
        <v>34</v>
      </c>
      <c r="Q1780" s="357">
        <v>14984.400000000001</v>
      </c>
      <c r="R1780" s="357">
        <v>8058.6</v>
      </c>
      <c r="S1780" s="357">
        <f t="shared" si="56"/>
        <v>6925.8000000000011</v>
      </c>
      <c r="T1780" s="359">
        <f t="shared" si="57"/>
        <v>0.46220068871626496</v>
      </c>
      <c r="U1780" s="357"/>
    </row>
    <row r="1781" spans="1:21" x14ac:dyDescent="0.25">
      <c r="A1781" s="357" t="s">
        <v>483</v>
      </c>
      <c r="B1781" s="357" t="s">
        <v>921</v>
      </c>
      <c r="C1781" s="357" t="s">
        <v>1247</v>
      </c>
      <c r="D1781" s="357" t="s">
        <v>1754</v>
      </c>
      <c r="E1781" s="357" t="s">
        <v>1517</v>
      </c>
      <c r="F1781" s="357">
        <v>4421216</v>
      </c>
      <c r="G1781" s="357" t="s">
        <v>947</v>
      </c>
      <c r="H1781" s="357">
        <v>442121606</v>
      </c>
      <c r="I1781" s="357" t="s">
        <v>3511</v>
      </c>
      <c r="J1781" s="357">
        <v>18968684</v>
      </c>
      <c r="K1781" s="357">
        <v>100</v>
      </c>
      <c r="L1781" s="357" t="s">
        <v>1077</v>
      </c>
      <c r="M1781" s="357" t="s">
        <v>1078</v>
      </c>
      <c r="N1781" s="357" t="s">
        <v>5025</v>
      </c>
      <c r="O1781" s="358">
        <v>1</v>
      </c>
      <c r="P1781" s="357">
        <v>75</v>
      </c>
      <c r="Q1781" s="357">
        <v>28074</v>
      </c>
      <c r="R1781" s="357">
        <v>20723.620000000003</v>
      </c>
      <c r="S1781" s="357">
        <f t="shared" si="56"/>
        <v>7350.3799999999974</v>
      </c>
      <c r="T1781" s="359">
        <f t="shared" si="57"/>
        <v>0.26182161430505085</v>
      </c>
      <c r="U1781" s="357"/>
    </row>
    <row r="1782" spans="1:21" x14ac:dyDescent="0.25">
      <c r="A1782" s="357" t="s">
        <v>483</v>
      </c>
      <c r="B1782" s="357" t="s">
        <v>921</v>
      </c>
      <c r="C1782" s="357" t="s">
        <v>1247</v>
      </c>
      <c r="D1782" s="357" t="s">
        <v>1754</v>
      </c>
      <c r="E1782" s="357" t="s">
        <v>1517</v>
      </c>
      <c r="F1782" s="357">
        <v>4421216</v>
      </c>
      <c r="G1782" s="357" t="s">
        <v>1134</v>
      </c>
      <c r="H1782" s="357">
        <v>442121602</v>
      </c>
      <c r="I1782" s="357" t="s">
        <v>3512</v>
      </c>
      <c r="J1782" s="357">
        <v>19189189</v>
      </c>
      <c r="K1782" s="357">
        <v>100</v>
      </c>
      <c r="L1782" s="357" t="s">
        <v>1077</v>
      </c>
      <c r="M1782" s="357" t="s">
        <v>1078</v>
      </c>
      <c r="N1782" s="357" t="s">
        <v>5025</v>
      </c>
      <c r="O1782" s="358">
        <v>1</v>
      </c>
      <c r="P1782" s="357">
        <v>81</v>
      </c>
      <c r="Q1782" s="357">
        <v>53696.800000000003</v>
      </c>
      <c r="R1782" s="357">
        <v>36066.979999999996</v>
      </c>
      <c r="S1782" s="357">
        <f t="shared" si="56"/>
        <v>17629.820000000007</v>
      </c>
      <c r="T1782" s="359">
        <f t="shared" si="57"/>
        <v>0.32832161320600123</v>
      </c>
      <c r="U1782" s="357"/>
    </row>
    <row r="1783" spans="1:21" x14ac:dyDescent="0.25">
      <c r="A1783" s="357" t="s">
        <v>483</v>
      </c>
      <c r="B1783" s="357" t="s">
        <v>921</v>
      </c>
      <c r="C1783" s="357" t="s">
        <v>1247</v>
      </c>
      <c r="D1783" s="357" t="s">
        <v>1754</v>
      </c>
      <c r="E1783" s="357" t="s">
        <v>1517</v>
      </c>
      <c r="F1783" s="357">
        <v>4421216</v>
      </c>
      <c r="G1783" s="357" t="s">
        <v>1134</v>
      </c>
      <c r="H1783" s="357">
        <v>442121602</v>
      </c>
      <c r="I1783" s="357" t="s">
        <v>3513</v>
      </c>
      <c r="J1783" s="357">
        <v>19189255</v>
      </c>
      <c r="K1783" s="357">
        <v>100</v>
      </c>
      <c r="L1783" s="357" t="s">
        <v>1077</v>
      </c>
      <c r="M1783" s="357" t="s">
        <v>1078</v>
      </c>
      <c r="N1783" s="357" t="s">
        <v>5025</v>
      </c>
      <c r="O1783" s="358">
        <v>1</v>
      </c>
      <c r="P1783" s="357">
        <v>140</v>
      </c>
      <c r="Q1783" s="357">
        <v>45867.199999999997</v>
      </c>
      <c r="R1783" s="357">
        <v>29476.81</v>
      </c>
      <c r="S1783" s="357">
        <f t="shared" si="56"/>
        <v>16390.389999999996</v>
      </c>
      <c r="T1783" s="359">
        <f t="shared" si="57"/>
        <v>0.35734446401786019</v>
      </c>
      <c r="U1783" s="357"/>
    </row>
    <row r="1784" spans="1:21" x14ac:dyDescent="0.25">
      <c r="A1784" s="357" t="s">
        <v>483</v>
      </c>
      <c r="B1784" s="357" t="s">
        <v>921</v>
      </c>
      <c r="C1784" s="357" t="s">
        <v>1247</v>
      </c>
      <c r="D1784" s="357" t="s">
        <v>1754</v>
      </c>
      <c r="E1784" s="357" t="s">
        <v>1517</v>
      </c>
      <c r="F1784" s="357">
        <v>4421216</v>
      </c>
      <c r="G1784" s="357" t="s">
        <v>1134</v>
      </c>
      <c r="H1784" s="357">
        <v>442121602</v>
      </c>
      <c r="I1784" s="357" t="s">
        <v>3514</v>
      </c>
      <c r="J1784" s="357">
        <v>19189259</v>
      </c>
      <c r="K1784" s="357">
        <v>100</v>
      </c>
      <c r="L1784" s="357" t="s">
        <v>1077</v>
      </c>
      <c r="M1784" s="357" t="s">
        <v>1078</v>
      </c>
      <c r="N1784" s="357" t="s">
        <v>5025</v>
      </c>
      <c r="O1784" s="358">
        <v>1</v>
      </c>
      <c r="P1784" s="357">
        <v>237</v>
      </c>
      <c r="Q1784" s="357">
        <v>73732.799999999988</v>
      </c>
      <c r="R1784" s="357">
        <v>41099.21</v>
      </c>
      <c r="S1784" s="357">
        <f t="shared" si="56"/>
        <v>32633.589999999989</v>
      </c>
      <c r="T1784" s="359">
        <f t="shared" si="57"/>
        <v>0.44259257752316467</v>
      </c>
      <c r="U1784" s="357"/>
    </row>
    <row r="1785" spans="1:21" x14ac:dyDescent="0.25">
      <c r="A1785" s="357" t="s">
        <v>483</v>
      </c>
      <c r="B1785" s="357" t="s">
        <v>921</v>
      </c>
      <c r="C1785" s="357" t="s">
        <v>1247</v>
      </c>
      <c r="D1785" s="357" t="s">
        <v>1754</v>
      </c>
      <c r="E1785" s="357" t="s">
        <v>1517</v>
      </c>
      <c r="F1785" s="357">
        <v>4421216</v>
      </c>
      <c r="G1785" s="357" t="s">
        <v>1134</v>
      </c>
      <c r="H1785" s="357">
        <v>442121602</v>
      </c>
      <c r="I1785" s="357" t="s">
        <v>3515</v>
      </c>
      <c r="J1785" s="357">
        <v>19189293</v>
      </c>
      <c r="K1785" s="357">
        <v>100</v>
      </c>
      <c r="L1785" s="357" t="s">
        <v>1077</v>
      </c>
      <c r="M1785" s="357" t="s">
        <v>1078</v>
      </c>
      <c r="N1785" s="357" t="s">
        <v>5025</v>
      </c>
      <c r="O1785" s="358">
        <v>1</v>
      </c>
      <c r="P1785" s="357">
        <v>100</v>
      </c>
      <c r="Q1785" s="357">
        <v>28052.800000000003</v>
      </c>
      <c r="R1785" s="357">
        <v>17908.669999999998</v>
      </c>
      <c r="S1785" s="357">
        <f t="shared" si="56"/>
        <v>10144.130000000005</v>
      </c>
      <c r="T1785" s="359">
        <f t="shared" si="57"/>
        <v>0.36160846689100568</v>
      </c>
      <c r="U1785" s="357"/>
    </row>
    <row r="1786" spans="1:21" x14ac:dyDescent="0.25">
      <c r="A1786" s="357" t="s">
        <v>483</v>
      </c>
      <c r="B1786" s="357" t="s">
        <v>921</v>
      </c>
      <c r="C1786" s="357" t="s">
        <v>1247</v>
      </c>
      <c r="D1786" s="357" t="s">
        <v>1754</v>
      </c>
      <c r="E1786" s="357" t="s">
        <v>1517</v>
      </c>
      <c r="F1786" s="357">
        <v>4421216</v>
      </c>
      <c r="G1786" s="357" t="s">
        <v>1134</v>
      </c>
      <c r="H1786" s="357">
        <v>442121602</v>
      </c>
      <c r="I1786" s="357" t="s">
        <v>3516</v>
      </c>
      <c r="J1786" s="357">
        <v>19189297</v>
      </c>
      <c r="K1786" s="357">
        <v>100</v>
      </c>
      <c r="L1786" s="357" t="s">
        <v>1077</v>
      </c>
      <c r="M1786" s="357" t="s">
        <v>1078</v>
      </c>
      <c r="N1786" s="357" t="s">
        <v>5025</v>
      </c>
      <c r="O1786" s="358">
        <v>1</v>
      </c>
      <c r="P1786" s="357">
        <v>84</v>
      </c>
      <c r="Q1786" s="357">
        <v>17954</v>
      </c>
      <c r="R1786" s="357">
        <v>12593.73</v>
      </c>
      <c r="S1786" s="357">
        <f t="shared" si="56"/>
        <v>5360.27</v>
      </c>
      <c r="T1786" s="359">
        <f t="shared" si="57"/>
        <v>0.29855575359251424</v>
      </c>
      <c r="U1786" s="357"/>
    </row>
    <row r="1787" spans="1:21" x14ac:dyDescent="0.25">
      <c r="A1787" s="357" t="s">
        <v>483</v>
      </c>
      <c r="B1787" s="357" t="s">
        <v>921</v>
      </c>
      <c r="C1787" s="357" t="s">
        <v>1247</v>
      </c>
      <c r="D1787" s="357" t="s">
        <v>1754</v>
      </c>
      <c r="E1787" s="357" t="s">
        <v>1517</v>
      </c>
      <c r="F1787" s="357">
        <v>4421216</v>
      </c>
      <c r="G1787" s="357" t="s">
        <v>949</v>
      </c>
      <c r="H1787" s="357">
        <v>442121601</v>
      </c>
      <c r="I1787" s="357" t="s">
        <v>3517</v>
      </c>
      <c r="J1787" s="357">
        <v>19424480</v>
      </c>
      <c r="K1787" s="357">
        <v>200</v>
      </c>
      <c r="L1787" s="357" t="s">
        <v>1077</v>
      </c>
      <c r="M1787" s="357" t="s">
        <v>1078</v>
      </c>
      <c r="N1787" s="357" t="s">
        <v>5025</v>
      </c>
      <c r="O1787" s="358">
        <v>1</v>
      </c>
      <c r="P1787" s="357">
        <v>111</v>
      </c>
      <c r="Q1787" s="357">
        <v>95144</v>
      </c>
      <c r="R1787" s="357">
        <v>64855.08</v>
      </c>
      <c r="S1787" s="357">
        <f t="shared" si="56"/>
        <v>30288.92</v>
      </c>
      <c r="T1787" s="359">
        <f t="shared" si="57"/>
        <v>0.31834818800975362</v>
      </c>
      <c r="U1787" s="357"/>
    </row>
    <row r="1788" spans="1:21" x14ac:dyDescent="0.25">
      <c r="A1788" s="357" t="s">
        <v>483</v>
      </c>
      <c r="B1788" s="357" t="s">
        <v>921</v>
      </c>
      <c r="C1788" s="357" t="s">
        <v>1247</v>
      </c>
      <c r="D1788" s="357" t="s">
        <v>1754</v>
      </c>
      <c r="E1788" s="357" t="s">
        <v>1517</v>
      </c>
      <c r="F1788" s="357">
        <v>4421216</v>
      </c>
      <c r="G1788" s="357" t="s">
        <v>949</v>
      </c>
      <c r="H1788" s="357">
        <v>442121601</v>
      </c>
      <c r="I1788" s="357" t="s">
        <v>3518</v>
      </c>
      <c r="J1788" s="357">
        <v>19424484</v>
      </c>
      <c r="K1788" s="357">
        <v>100</v>
      </c>
      <c r="L1788" s="357" t="s">
        <v>1077</v>
      </c>
      <c r="M1788" s="357" t="s">
        <v>1078</v>
      </c>
      <c r="N1788" s="357" t="s">
        <v>5025</v>
      </c>
      <c r="O1788" s="358">
        <v>1</v>
      </c>
      <c r="P1788" s="357">
        <v>89</v>
      </c>
      <c r="Q1788" s="357">
        <v>54791.600000000006</v>
      </c>
      <c r="R1788" s="357">
        <v>42101.8</v>
      </c>
      <c r="S1788" s="357">
        <f t="shared" si="56"/>
        <v>12689.800000000003</v>
      </c>
      <c r="T1788" s="359">
        <f t="shared" si="57"/>
        <v>0.23160119434365856</v>
      </c>
      <c r="U1788" s="357"/>
    </row>
    <row r="1789" spans="1:21" x14ac:dyDescent="0.25">
      <c r="A1789" s="357" t="s">
        <v>483</v>
      </c>
      <c r="B1789" s="357" t="s">
        <v>921</v>
      </c>
      <c r="C1789" s="357" t="s">
        <v>1247</v>
      </c>
      <c r="D1789" s="357" t="s">
        <v>1754</v>
      </c>
      <c r="E1789" s="357" t="s">
        <v>1517</v>
      </c>
      <c r="F1789" s="357">
        <v>4421216</v>
      </c>
      <c r="G1789" s="357" t="s">
        <v>949</v>
      </c>
      <c r="H1789" s="357">
        <v>442121601</v>
      </c>
      <c r="I1789" s="357" t="s">
        <v>3519</v>
      </c>
      <c r="J1789" s="357">
        <v>19424492</v>
      </c>
      <c r="K1789" s="357">
        <v>250</v>
      </c>
      <c r="L1789" s="357" t="s">
        <v>1077</v>
      </c>
      <c r="M1789" s="357" t="s">
        <v>1078</v>
      </c>
      <c r="N1789" s="357" t="s">
        <v>5025</v>
      </c>
      <c r="O1789" s="358">
        <v>1</v>
      </c>
      <c r="P1789" s="357">
        <v>120</v>
      </c>
      <c r="Q1789" s="357">
        <v>182818.40000000002</v>
      </c>
      <c r="R1789" s="357">
        <v>140095.82</v>
      </c>
      <c r="S1789" s="357">
        <f t="shared" si="56"/>
        <v>42722.580000000016</v>
      </c>
      <c r="T1789" s="359">
        <f t="shared" si="57"/>
        <v>0.23368862215181849</v>
      </c>
      <c r="U1789" s="357"/>
    </row>
    <row r="1790" spans="1:21" x14ac:dyDescent="0.25">
      <c r="A1790" s="357" t="s">
        <v>483</v>
      </c>
      <c r="B1790" s="357" t="s">
        <v>921</v>
      </c>
      <c r="C1790" s="357" t="s">
        <v>1247</v>
      </c>
      <c r="D1790" s="357" t="s">
        <v>1754</v>
      </c>
      <c r="E1790" s="357" t="s">
        <v>1517</v>
      </c>
      <c r="F1790" s="357">
        <v>4421216</v>
      </c>
      <c r="G1790" s="357" t="s">
        <v>949</v>
      </c>
      <c r="H1790" s="357">
        <v>442121601</v>
      </c>
      <c r="I1790" s="357" t="s">
        <v>3520</v>
      </c>
      <c r="J1790" s="357">
        <v>19424494</v>
      </c>
      <c r="K1790" s="357">
        <v>100</v>
      </c>
      <c r="L1790" s="357" t="s">
        <v>1077</v>
      </c>
      <c r="M1790" s="357" t="s">
        <v>1078</v>
      </c>
      <c r="N1790" s="357" t="s">
        <v>5025</v>
      </c>
      <c r="O1790" s="358">
        <v>1</v>
      </c>
      <c r="P1790" s="357">
        <v>66</v>
      </c>
      <c r="Q1790" s="357">
        <v>48734</v>
      </c>
      <c r="R1790" s="357">
        <v>32673.629999999997</v>
      </c>
      <c r="S1790" s="357">
        <f t="shared" si="56"/>
        <v>16060.370000000003</v>
      </c>
      <c r="T1790" s="359">
        <f t="shared" si="57"/>
        <v>0.32955164772027745</v>
      </c>
      <c r="U1790" s="357"/>
    </row>
    <row r="1791" spans="1:21" x14ac:dyDescent="0.25">
      <c r="A1791" s="357" t="s">
        <v>483</v>
      </c>
      <c r="B1791" s="357" t="s">
        <v>921</v>
      </c>
      <c r="C1791" s="357" t="s">
        <v>1247</v>
      </c>
      <c r="D1791" s="357" t="s">
        <v>1754</v>
      </c>
      <c r="E1791" s="357" t="s">
        <v>1517</v>
      </c>
      <c r="F1791" s="357">
        <v>4421216</v>
      </c>
      <c r="G1791" s="357" t="s">
        <v>949</v>
      </c>
      <c r="H1791" s="357">
        <v>442121601</v>
      </c>
      <c r="I1791" s="357" t="s">
        <v>3521</v>
      </c>
      <c r="J1791" s="357">
        <v>19424502</v>
      </c>
      <c r="K1791" s="357">
        <v>250</v>
      </c>
      <c r="L1791" s="357" t="s">
        <v>1077</v>
      </c>
      <c r="M1791" s="357" t="s">
        <v>1078</v>
      </c>
      <c r="N1791" s="357" t="s">
        <v>5025</v>
      </c>
      <c r="O1791" s="358">
        <v>1</v>
      </c>
      <c r="P1791" s="357">
        <v>143</v>
      </c>
      <c r="Q1791" s="357">
        <v>108652.79999999999</v>
      </c>
      <c r="R1791" s="357">
        <v>87364.17</v>
      </c>
      <c r="S1791" s="357">
        <f t="shared" si="56"/>
        <v>21288.62999999999</v>
      </c>
      <c r="T1791" s="359">
        <f t="shared" si="57"/>
        <v>0.19593264048418441</v>
      </c>
      <c r="U1791" s="357"/>
    </row>
    <row r="1792" spans="1:21" x14ac:dyDescent="0.25">
      <c r="A1792" s="357" t="s">
        <v>483</v>
      </c>
      <c r="B1792" s="357" t="s">
        <v>921</v>
      </c>
      <c r="C1792" s="357" t="s">
        <v>1247</v>
      </c>
      <c r="D1792" s="357" t="s">
        <v>1754</v>
      </c>
      <c r="E1792" s="357" t="s">
        <v>1517</v>
      </c>
      <c r="F1792" s="357">
        <v>4421216</v>
      </c>
      <c r="G1792" s="357" t="s">
        <v>949</v>
      </c>
      <c r="H1792" s="357">
        <v>442121601</v>
      </c>
      <c r="I1792" s="357" t="s">
        <v>3522</v>
      </c>
      <c r="J1792" s="357">
        <v>19424512</v>
      </c>
      <c r="K1792" s="357">
        <v>100</v>
      </c>
      <c r="L1792" s="357" t="s">
        <v>1077</v>
      </c>
      <c r="M1792" s="357" t="s">
        <v>1078</v>
      </c>
      <c r="N1792" s="357" t="s">
        <v>5025</v>
      </c>
      <c r="O1792" s="358">
        <v>1</v>
      </c>
      <c r="P1792" s="357">
        <v>119</v>
      </c>
      <c r="Q1792" s="357">
        <v>61992</v>
      </c>
      <c r="R1792" s="357">
        <v>36475.020000000004</v>
      </c>
      <c r="S1792" s="357">
        <f t="shared" si="56"/>
        <v>25516.979999999996</v>
      </c>
      <c r="T1792" s="359">
        <f t="shared" si="57"/>
        <v>0.41161730545876879</v>
      </c>
      <c r="U1792" s="357"/>
    </row>
    <row r="1793" spans="1:21" x14ac:dyDescent="0.25">
      <c r="A1793" s="357" t="s">
        <v>483</v>
      </c>
      <c r="B1793" s="357" t="s">
        <v>921</v>
      </c>
      <c r="C1793" s="357" t="s">
        <v>1247</v>
      </c>
      <c r="D1793" s="357" t="s">
        <v>1754</v>
      </c>
      <c r="E1793" s="357" t="s">
        <v>1517</v>
      </c>
      <c r="F1793" s="357">
        <v>4421216</v>
      </c>
      <c r="G1793" s="357" t="s">
        <v>949</v>
      </c>
      <c r="H1793" s="357">
        <v>442121601</v>
      </c>
      <c r="I1793" s="357" t="s">
        <v>3523</v>
      </c>
      <c r="J1793" s="357">
        <v>19424522</v>
      </c>
      <c r="K1793" s="357">
        <v>100</v>
      </c>
      <c r="L1793" s="357" t="s">
        <v>1077</v>
      </c>
      <c r="M1793" s="357" t="s">
        <v>1078</v>
      </c>
      <c r="N1793" s="357" t="s">
        <v>5025</v>
      </c>
      <c r="O1793" s="358">
        <v>1</v>
      </c>
      <c r="P1793" s="357">
        <v>110</v>
      </c>
      <c r="Q1793" s="357">
        <v>97173.6</v>
      </c>
      <c r="R1793" s="357">
        <v>72392.56</v>
      </c>
      <c r="S1793" s="357">
        <f t="shared" si="56"/>
        <v>24781.040000000008</v>
      </c>
      <c r="T1793" s="359">
        <f t="shared" si="57"/>
        <v>0.25501823540550117</v>
      </c>
      <c r="U1793" s="357"/>
    </row>
    <row r="1794" spans="1:21" x14ac:dyDescent="0.25">
      <c r="A1794" s="357" t="s">
        <v>483</v>
      </c>
      <c r="B1794" s="357" t="s">
        <v>921</v>
      </c>
      <c r="C1794" s="357" t="s">
        <v>1258</v>
      </c>
      <c r="D1794" s="357" t="s">
        <v>1758</v>
      </c>
      <c r="E1794" s="357" t="s">
        <v>1534</v>
      </c>
      <c r="F1794" s="357">
        <v>4422122</v>
      </c>
      <c r="G1794" s="357" t="s">
        <v>1729</v>
      </c>
      <c r="H1794" s="357">
        <v>442212201</v>
      </c>
      <c r="I1794" s="357" t="s">
        <v>5202</v>
      </c>
      <c r="J1794" s="357">
        <v>27303204</v>
      </c>
      <c r="K1794" s="357">
        <v>100</v>
      </c>
      <c r="L1794" s="357" t="s">
        <v>1077</v>
      </c>
      <c r="M1794" s="357" t="s">
        <v>1078</v>
      </c>
      <c r="N1794" s="357" t="s">
        <v>5025</v>
      </c>
      <c r="O1794" s="358">
        <v>1</v>
      </c>
      <c r="P1794" s="357">
        <v>79</v>
      </c>
      <c r="Q1794" s="357">
        <v>65744.800000000003</v>
      </c>
      <c r="R1794" s="357">
        <v>35034.76</v>
      </c>
      <c r="S1794" s="357">
        <f t="shared" si="56"/>
        <v>30710.04</v>
      </c>
      <c r="T1794" s="359">
        <f t="shared" si="57"/>
        <v>0.46710979423467713</v>
      </c>
      <c r="U1794" s="357"/>
    </row>
    <row r="1795" spans="1:21" x14ac:dyDescent="0.25">
      <c r="A1795" s="357" t="s">
        <v>483</v>
      </c>
      <c r="B1795" s="357" t="s">
        <v>921</v>
      </c>
      <c r="C1795" s="357" t="s">
        <v>1247</v>
      </c>
      <c r="D1795" s="357" t="s">
        <v>1754</v>
      </c>
      <c r="E1795" s="357" t="s">
        <v>1517</v>
      </c>
      <c r="F1795" s="357">
        <v>4421216</v>
      </c>
      <c r="G1795" s="357" t="s">
        <v>949</v>
      </c>
      <c r="H1795" s="357">
        <v>442121601</v>
      </c>
      <c r="I1795" s="357" t="s">
        <v>3524</v>
      </c>
      <c r="J1795" s="357">
        <v>19424528</v>
      </c>
      <c r="K1795" s="357">
        <v>100</v>
      </c>
      <c r="L1795" s="357" t="s">
        <v>1077</v>
      </c>
      <c r="M1795" s="357" t="s">
        <v>1078</v>
      </c>
      <c r="N1795" s="357" t="s">
        <v>5025</v>
      </c>
      <c r="O1795" s="358">
        <v>1</v>
      </c>
      <c r="P1795" s="357">
        <v>62</v>
      </c>
      <c r="Q1795" s="357">
        <v>26265.599999999999</v>
      </c>
      <c r="R1795" s="357">
        <v>18837.43</v>
      </c>
      <c r="S1795" s="357">
        <f t="shared" si="56"/>
        <v>7428.1699999999983</v>
      </c>
      <c r="T1795" s="359">
        <f t="shared" si="57"/>
        <v>0.28280983491715395</v>
      </c>
      <c r="U1795" s="357"/>
    </row>
    <row r="1796" spans="1:21" x14ac:dyDescent="0.25">
      <c r="A1796" s="357" t="s">
        <v>483</v>
      </c>
      <c r="B1796" s="357" t="s">
        <v>921</v>
      </c>
      <c r="C1796" s="357" t="s">
        <v>1247</v>
      </c>
      <c r="D1796" s="357" t="s">
        <v>1754</v>
      </c>
      <c r="E1796" s="357" t="s">
        <v>1517</v>
      </c>
      <c r="F1796" s="357">
        <v>4421216</v>
      </c>
      <c r="G1796" s="357" t="s">
        <v>949</v>
      </c>
      <c r="H1796" s="357">
        <v>442121601</v>
      </c>
      <c r="I1796" s="357" t="s">
        <v>3525</v>
      </c>
      <c r="J1796" s="357">
        <v>19424620</v>
      </c>
      <c r="K1796" s="357">
        <v>100</v>
      </c>
      <c r="L1796" s="357" t="s">
        <v>1077</v>
      </c>
      <c r="M1796" s="357" t="s">
        <v>1078</v>
      </c>
      <c r="N1796" s="357" t="s">
        <v>5025</v>
      </c>
      <c r="O1796" s="358">
        <v>1</v>
      </c>
      <c r="P1796" s="357">
        <v>104</v>
      </c>
      <c r="Q1796" s="357">
        <v>33168.800000000003</v>
      </c>
      <c r="R1796" s="357">
        <v>31055.56</v>
      </c>
      <c r="S1796" s="357">
        <f t="shared" si="56"/>
        <v>2113.2400000000016</v>
      </c>
      <c r="T1796" s="359">
        <f t="shared" si="57"/>
        <v>6.3711680856708752E-2</v>
      </c>
      <c r="U1796" s="357"/>
    </row>
    <row r="1797" spans="1:21" x14ac:dyDescent="0.25">
      <c r="A1797" s="357" t="s">
        <v>483</v>
      </c>
      <c r="B1797" s="357" t="s">
        <v>921</v>
      </c>
      <c r="C1797" s="357" t="s">
        <v>1247</v>
      </c>
      <c r="D1797" s="357" t="s">
        <v>1754</v>
      </c>
      <c r="E1797" s="357" t="s">
        <v>1517</v>
      </c>
      <c r="F1797" s="357">
        <v>4421216</v>
      </c>
      <c r="G1797" s="357" t="s">
        <v>948</v>
      </c>
      <c r="H1797" s="357">
        <v>442121604</v>
      </c>
      <c r="I1797" s="357" t="s">
        <v>3526</v>
      </c>
      <c r="J1797" s="357">
        <v>20365485</v>
      </c>
      <c r="K1797" s="357">
        <v>100</v>
      </c>
      <c r="L1797" s="357" t="s">
        <v>1077</v>
      </c>
      <c r="M1797" s="357" t="s">
        <v>1078</v>
      </c>
      <c r="N1797" s="357" t="s">
        <v>5025</v>
      </c>
      <c r="O1797" s="358">
        <v>1</v>
      </c>
      <c r="P1797" s="357">
        <v>39</v>
      </c>
      <c r="Q1797" s="357">
        <v>21103.599999999999</v>
      </c>
      <c r="R1797" s="357">
        <v>11965.779999999999</v>
      </c>
      <c r="S1797" s="357">
        <f t="shared" si="56"/>
        <v>9137.82</v>
      </c>
      <c r="T1797" s="359">
        <f t="shared" si="57"/>
        <v>0.43299816145112685</v>
      </c>
      <c r="U1797" s="357"/>
    </row>
    <row r="1798" spans="1:21" x14ac:dyDescent="0.25">
      <c r="A1798" s="357" t="s">
        <v>483</v>
      </c>
      <c r="B1798" s="357" t="s">
        <v>921</v>
      </c>
      <c r="C1798" s="357" t="s">
        <v>1247</v>
      </c>
      <c r="D1798" s="357" t="s">
        <v>1754</v>
      </c>
      <c r="E1798" s="357" t="s">
        <v>1517</v>
      </c>
      <c r="F1798" s="357">
        <v>4421216</v>
      </c>
      <c r="G1798" s="357" t="s">
        <v>1141</v>
      </c>
      <c r="H1798" s="357">
        <v>442121605</v>
      </c>
      <c r="I1798" s="357" t="s">
        <v>3527</v>
      </c>
      <c r="J1798" s="357">
        <v>20896027</v>
      </c>
      <c r="K1798" s="357">
        <v>100</v>
      </c>
      <c r="L1798" s="357" t="s">
        <v>1077</v>
      </c>
      <c r="M1798" s="357" t="s">
        <v>1078</v>
      </c>
      <c r="N1798" s="357" t="s">
        <v>5025</v>
      </c>
      <c r="O1798" s="358">
        <v>1</v>
      </c>
      <c r="P1798" s="357">
        <v>88</v>
      </c>
      <c r="Q1798" s="357">
        <v>74660.800000000003</v>
      </c>
      <c r="R1798" s="357">
        <v>42519.64</v>
      </c>
      <c r="S1798" s="357">
        <f t="shared" si="56"/>
        <v>32141.160000000003</v>
      </c>
      <c r="T1798" s="359">
        <f t="shared" si="57"/>
        <v>0.43049578895484647</v>
      </c>
      <c r="U1798" s="357"/>
    </row>
    <row r="1799" spans="1:21" x14ac:dyDescent="0.25">
      <c r="A1799" s="357" t="s">
        <v>483</v>
      </c>
      <c r="B1799" s="357" t="s">
        <v>921</v>
      </c>
      <c r="C1799" s="357" t="s">
        <v>1247</v>
      </c>
      <c r="D1799" s="357" t="s">
        <v>1754</v>
      </c>
      <c r="E1799" s="357" t="s">
        <v>1517</v>
      </c>
      <c r="F1799" s="357">
        <v>4421216</v>
      </c>
      <c r="G1799" s="357" t="s">
        <v>1141</v>
      </c>
      <c r="H1799" s="357">
        <v>442121605</v>
      </c>
      <c r="I1799" s="357" t="s">
        <v>3528</v>
      </c>
      <c r="J1799" s="357">
        <v>20896097</v>
      </c>
      <c r="K1799" s="357">
        <v>100</v>
      </c>
      <c r="L1799" s="357" t="s">
        <v>1077</v>
      </c>
      <c r="M1799" s="357" t="s">
        <v>1078</v>
      </c>
      <c r="N1799" s="357" t="s">
        <v>5025</v>
      </c>
      <c r="O1799" s="358">
        <v>1</v>
      </c>
      <c r="P1799" s="357">
        <v>86</v>
      </c>
      <c r="Q1799" s="357">
        <v>48921.2</v>
      </c>
      <c r="R1799" s="357">
        <v>37375.42</v>
      </c>
      <c r="S1799" s="357">
        <f t="shared" si="56"/>
        <v>11545.779999999999</v>
      </c>
      <c r="T1799" s="359">
        <f t="shared" si="57"/>
        <v>0.23600770218228498</v>
      </c>
      <c r="U1799" s="357"/>
    </row>
    <row r="1800" spans="1:21" x14ac:dyDescent="0.25">
      <c r="A1800" s="357" t="s">
        <v>483</v>
      </c>
      <c r="B1800" s="357" t="s">
        <v>921</v>
      </c>
      <c r="C1800" s="357" t="s">
        <v>1247</v>
      </c>
      <c r="D1800" s="357" t="s">
        <v>1754</v>
      </c>
      <c r="E1800" s="357" t="s">
        <v>1517</v>
      </c>
      <c r="F1800" s="357">
        <v>4421216</v>
      </c>
      <c r="G1800" s="357" t="s">
        <v>1141</v>
      </c>
      <c r="H1800" s="357">
        <v>442121605</v>
      </c>
      <c r="I1800" s="357" t="s">
        <v>3529</v>
      </c>
      <c r="J1800" s="357">
        <v>20896141</v>
      </c>
      <c r="K1800" s="357">
        <v>100</v>
      </c>
      <c r="L1800" s="357" t="s">
        <v>1077</v>
      </c>
      <c r="M1800" s="357" t="s">
        <v>1078</v>
      </c>
      <c r="N1800" s="357" t="s">
        <v>5025</v>
      </c>
      <c r="O1800" s="358">
        <v>1</v>
      </c>
      <c r="P1800" s="357">
        <v>120</v>
      </c>
      <c r="Q1800" s="357">
        <v>51267.199999999997</v>
      </c>
      <c r="R1800" s="357">
        <v>35999.86</v>
      </c>
      <c r="S1800" s="357">
        <f t="shared" si="56"/>
        <v>15267.339999999997</v>
      </c>
      <c r="T1800" s="359">
        <f t="shared" si="57"/>
        <v>0.2977993726983334</v>
      </c>
      <c r="U1800" s="357"/>
    </row>
    <row r="1801" spans="1:21" x14ac:dyDescent="0.25">
      <c r="A1801" s="357" t="s">
        <v>483</v>
      </c>
      <c r="B1801" s="357" t="s">
        <v>921</v>
      </c>
      <c r="C1801" s="357" t="s">
        <v>1247</v>
      </c>
      <c r="D1801" s="357" t="s">
        <v>1754</v>
      </c>
      <c r="E1801" s="357" t="s">
        <v>1517</v>
      </c>
      <c r="F1801" s="357">
        <v>4421216</v>
      </c>
      <c r="G1801" s="357" t="s">
        <v>1141</v>
      </c>
      <c r="H1801" s="357">
        <v>442121605</v>
      </c>
      <c r="I1801" s="357" t="s">
        <v>3530</v>
      </c>
      <c r="J1801" s="357">
        <v>20896177</v>
      </c>
      <c r="K1801" s="357">
        <v>100</v>
      </c>
      <c r="L1801" s="357" t="s">
        <v>1077</v>
      </c>
      <c r="M1801" s="357" t="s">
        <v>1078</v>
      </c>
      <c r="N1801" s="357" t="s">
        <v>5025</v>
      </c>
      <c r="O1801" s="358">
        <v>1</v>
      </c>
      <c r="P1801" s="357">
        <v>75</v>
      </c>
      <c r="Q1801" s="357">
        <v>48532.800000000003</v>
      </c>
      <c r="R1801" s="357">
        <v>31751.670000000002</v>
      </c>
      <c r="S1801" s="357">
        <f t="shared" si="56"/>
        <v>16781.13</v>
      </c>
      <c r="T1801" s="359">
        <f t="shared" si="57"/>
        <v>0.34576884086638315</v>
      </c>
      <c r="U1801" s="357"/>
    </row>
    <row r="1802" spans="1:21" x14ac:dyDescent="0.25">
      <c r="A1802" s="357" t="s">
        <v>483</v>
      </c>
      <c r="B1802" s="357" t="s">
        <v>921</v>
      </c>
      <c r="C1802" s="357" t="s">
        <v>1247</v>
      </c>
      <c r="D1802" s="357" t="s">
        <v>1754</v>
      </c>
      <c r="E1802" s="357" t="s">
        <v>1520</v>
      </c>
      <c r="F1802" s="357">
        <v>4421233</v>
      </c>
      <c r="G1802" s="357" t="s">
        <v>1138</v>
      </c>
      <c r="H1802" s="357">
        <v>442123303</v>
      </c>
      <c r="I1802" s="357" t="s">
        <v>3531</v>
      </c>
      <c r="J1802" s="357">
        <v>21355302</v>
      </c>
      <c r="K1802" s="357">
        <v>100</v>
      </c>
      <c r="L1802" s="357" t="s">
        <v>1077</v>
      </c>
      <c r="M1802" s="357" t="s">
        <v>1078</v>
      </c>
      <c r="N1802" s="357" t="s">
        <v>5025</v>
      </c>
      <c r="O1802" s="358">
        <v>1</v>
      </c>
      <c r="P1802" s="357">
        <v>136</v>
      </c>
      <c r="Q1802" s="357">
        <v>38387.199999999997</v>
      </c>
      <c r="R1802" s="357">
        <v>31788.059999999998</v>
      </c>
      <c r="S1802" s="357">
        <f t="shared" si="56"/>
        <v>6599.1399999999994</v>
      </c>
      <c r="T1802" s="359">
        <f t="shared" si="57"/>
        <v>0.17190990746915638</v>
      </c>
      <c r="U1802" s="357"/>
    </row>
    <row r="1803" spans="1:21" x14ac:dyDescent="0.25">
      <c r="A1803" s="357" t="s">
        <v>483</v>
      </c>
      <c r="B1803" s="357" t="s">
        <v>921</v>
      </c>
      <c r="C1803" s="357" t="s">
        <v>1247</v>
      </c>
      <c r="D1803" s="357" t="s">
        <v>1754</v>
      </c>
      <c r="E1803" s="357" t="s">
        <v>1518</v>
      </c>
      <c r="F1803" s="357">
        <v>4421217</v>
      </c>
      <c r="G1803" s="357" t="s">
        <v>945</v>
      </c>
      <c r="H1803" s="357">
        <v>442121702</v>
      </c>
      <c r="I1803" s="357" t="s">
        <v>3532</v>
      </c>
      <c r="J1803" s="357">
        <v>22793231</v>
      </c>
      <c r="K1803" s="357">
        <v>100</v>
      </c>
      <c r="L1803" s="357" t="s">
        <v>1077</v>
      </c>
      <c r="M1803" s="357" t="s">
        <v>1078</v>
      </c>
      <c r="N1803" s="357" t="s">
        <v>5025</v>
      </c>
      <c r="O1803" s="358">
        <v>1</v>
      </c>
      <c r="P1803" s="357">
        <v>114</v>
      </c>
      <c r="Q1803" s="357">
        <v>76517.600000000006</v>
      </c>
      <c r="R1803" s="357">
        <v>56473.709999999992</v>
      </c>
      <c r="S1803" s="357">
        <f t="shared" si="56"/>
        <v>20043.890000000014</v>
      </c>
      <c r="T1803" s="359">
        <f t="shared" si="57"/>
        <v>0.261951368051272</v>
      </c>
      <c r="U1803" s="357"/>
    </row>
    <row r="1804" spans="1:21" x14ac:dyDescent="0.25">
      <c r="A1804" s="357" t="s">
        <v>483</v>
      </c>
      <c r="B1804" s="357" t="s">
        <v>921</v>
      </c>
      <c r="C1804" s="357" t="s">
        <v>1247</v>
      </c>
      <c r="D1804" s="357" t="s">
        <v>1754</v>
      </c>
      <c r="E1804" s="357" t="s">
        <v>1518</v>
      </c>
      <c r="F1804" s="357">
        <v>4421217</v>
      </c>
      <c r="G1804" s="357" t="s">
        <v>945</v>
      </c>
      <c r="H1804" s="357">
        <v>442121702</v>
      </c>
      <c r="I1804" s="357" t="s">
        <v>3533</v>
      </c>
      <c r="J1804" s="357">
        <v>22793243</v>
      </c>
      <c r="K1804" s="357">
        <v>100</v>
      </c>
      <c r="L1804" s="357" t="s">
        <v>1077</v>
      </c>
      <c r="M1804" s="357" t="s">
        <v>1078</v>
      </c>
      <c r="N1804" s="357" t="s">
        <v>5025</v>
      </c>
      <c r="O1804" s="358">
        <v>1</v>
      </c>
      <c r="P1804" s="357">
        <v>57</v>
      </c>
      <c r="Q1804" s="357">
        <v>37256.800000000003</v>
      </c>
      <c r="R1804" s="357">
        <v>21246.590000000004</v>
      </c>
      <c r="S1804" s="357">
        <f t="shared" si="56"/>
        <v>16010.21</v>
      </c>
      <c r="T1804" s="359">
        <f t="shared" si="57"/>
        <v>0.42972584870412911</v>
      </c>
      <c r="U1804" s="357"/>
    </row>
    <row r="1805" spans="1:21" x14ac:dyDescent="0.25">
      <c r="A1805" s="357" t="s">
        <v>483</v>
      </c>
      <c r="B1805" s="357" t="s">
        <v>921</v>
      </c>
      <c r="C1805" s="357" t="s">
        <v>1247</v>
      </c>
      <c r="D1805" s="357" t="s">
        <v>1754</v>
      </c>
      <c r="E1805" s="357" t="s">
        <v>1518</v>
      </c>
      <c r="F1805" s="357">
        <v>4421217</v>
      </c>
      <c r="G1805" s="357" t="s">
        <v>945</v>
      </c>
      <c r="H1805" s="357">
        <v>442121702</v>
      </c>
      <c r="I1805" s="357" t="s">
        <v>3534</v>
      </c>
      <c r="J1805" s="357">
        <v>22793247</v>
      </c>
      <c r="K1805" s="357">
        <v>100</v>
      </c>
      <c r="L1805" s="357" t="s">
        <v>1077</v>
      </c>
      <c r="M1805" s="357" t="s">
        <v>1078</v>
      </c>
      <c r="N1805" s="357" t="s">
        <v>5025</v>
      </c>
      <c r="O1805" s="358">
        <v>1</v>
      </c>
      <c r="P1805" s="357">
        <v>143</v>
      </c>
      <c r="Q1805" s="357">
        <v>75178.8</v>
      </c>
      <c r="R1805" s="357">
        <v>46474.13</v>
      </c>
      <c r="S1805" s="357">
        <f t="shared" ref="S1805:S1868" si="58">Q1805-R1805</f>
        <v>28704.670000000006</v>
      </c>
      <c r="T1805" s="359">
        <f t="shared" ref="T1805:T1868" si="59">S1805/Q1805</f>
        <v>0.38181867760592086</v>
      </c>
      <c r="U1805" s="357"/>
    </row>
    <row r="1806" spans="1:21" x14ac:dyDescent="0.25">
      <c r="A1806" s="357" t="s">
        <v>483</v>
      </c>
      <c r="B1806" s="357" t="s">
        <v>921</v>
      </c>
      <c r="C1806" s="357" t="s">
        <v>1247</v>
      </c>
      <c r="D1806" s="357" t="s">
        <v>1754</v>
      </c>
      <c r="E1806" s="357" t="s">
        <v>1518</v>
      </c>
      <c r="F1806" s="357">
        <v>4421217</v>
      </c>
      <c r="G1806" s="357" t="s">
        <v>945</v>
      </c>
      <c r="H1806" s="357">
        <v>442121702</v>
      </c>
      <c r="I1806" s="357" t="s">
        <v>3535</v>
      </c>
      <c r="J1806" s="357">
        <v>22793285</v>
      </c>
      <c r="K1806" s="357">
        <v>100</v>
      </c>
      <c r="L1806" s="357" t="s">
        <v>1077</v>
      </c>
      <c r="M1806" s="357" t="s">
        <v>1078</v>
      </c>
      <c r="N1806" s="357" t="s">
        <v>5025</v>
      </c>
      <c r="O1806" s="358">
        <v>1</v>
      </c>
      <c r="P1806" s="357">
        <v>41</v>
      </c>
      <c r="Q1806" s="357">
        <v>16451.2</v>
      </c>
      <c r="R1806" s="357">
        <v>12163.279999999999</v>
      </c>
      <c r="S1806" s="357">
        <f t="shared" si="58"/>
        <v>4287.9200000000019</v>
      </c>
      <c r="T1806" s="359">
        <f t="shared" si="59"/>
        <v>0.26064481618362195</v>
      </c>
      <c r="U1806" s="357"/>
    </row>
    <row r="1807" spans="1:21" x14ac:dyDescent="0.25">
      <c r="A1807" s="357" t="s">
        <v>483</v>
      </c>
      <c r="B1807" s="357" t="s">
        <v>921</v>
      </c>
      <c r="C1807" s="357" t="s">
        <v>1247</v>
      </c>
      <c r="D1807" s="357" t="s">
        <v>1754</v>
      </c>
      <c r="E1807" s="357" t="s">
        <v>1518</v>
      </c>
      <c r="F1807" s="357">
        <v>4421217</v>
      </c>
      <c r="G1807" s="357" t="s">
        <v>945</v>
      </c>
      <c r="H1807" s="357">
        <v>442121702</v>
      </c>
      <c r="I1807" s="357" t="s">
        <v>3536</v>
      </c>
      <c r="J1807" s="357">
        <v>22793291</v>
      </c>
      <c r="K1807" s="357">
        <v>100</v>
      </c>
      <c r="L1807" s="357" t="s">
        <v>1077</v>
      </c>
      <c r="M1807" s="357" t="s">
        <v>1078</v>
      </c>
      <c r="N1807" s="357" t="s">
        <v>5025</v>
      </c>
      <c r="O1807" s="358">
        <v>1</v>
      </c>
      <c r="P1807" s="357">
        <v>72</v>
      </c>
      <c r="Q1807" s="357">
        <v>34190.800000000003</v>
      </c>
      <c r="R1807" s="357">
        <v>21452.05</v>
      </c>
      <c r="S1807" s="357">
        <f t="shared" si="58"/>
        <v>12738.750000000004</v>
      </c>
      <c r="T1807" s="359">
        <f t="shared" si="59"/>
        <v>0.3725782959158605</v>
      </c>
      <c r="U1807" s="357"/>
    </row>
    <row r="1808" spans="1:21" x14ac:dyDescent="0.25">
      <c r="A1808" s="357" t="s">
        <v>483</v>
      </c>
      <c r="B1808" s="357" t="s">
        <v>921</v>
      </c>
      <c r="C1808" s="357" t="s">
        <v>1247</v>
      </c>
      <c r="D1808" s="357" t="s">
        <v>1754</v>
      </c>
      <c r="E1808" s="357" t="s">
        <v>1518</v>
      </c>
      <c r="F1808" s="357">
        <v>4421217</v>
      </c>
      <c r="G1808" s="357" t="s">
        <v>945</v>
      </c>
      <c r="H1808" s="357">
        <v>442121702</v>
      </c>
      <c r="I1808" s="357" t="s">
        <v>3537</v>
      </c>
      <c r="J1808" s="357">
        <v>22793369</v>
      </c>
      <c r="K1808" s="357">
        <v>100</v>
      </c>
      <c r="L1808" s="357" t="s">
        <v>1077</v>
      </c>
      <c r="M1808" s="357" t="s">
        <v>1078</v>
      </c>
      <c r="N1808" s="357" t="s">
        <v>5025</v>
      </c>
      <c r="O1808" s="358">
        <v>1</v>
      </c>
      <c r="P1808" s="357">
        <v>145</v>
      </c>
      <c r="Q1808" s="357">
        <v>47980.399999999994</v>
      </c>
      <c r="R1808" s="357">
        <v>42379.69</v>
      </c>
      <c r="S1808" s="357">
        <f t="shared" si="58"/>
        <v>5600.7099999999919</v>
      </c>
      <c r="T1808" s="359">
        <f t="shared" si="59"/>
        <v>0.1167291227251126</v>
      </c>
      <c r="U1808" s="357"/>
    </row>
    <row r="1809" spans="1:21" x14ac:dyDescent="0.25">
      <c r="A1809" s="357" t="s">
        <v>483</v>
      </c>
      <c r="B1809" s="357" t="s">
        <v>921</v>
      </c>
      <c r="C1809" s="357" t="s">
        <v>1247</v>
      </c>
      <c r="D1809" s="357" t="s">
        <v>1754</v>
      </c>
      <c r="E1809" s="357" t="s">
        <v>1517</v>
      </c>
      <c r="F1809" s="357">
        <v>4421216</v>
      </c>
      <c r="G1809" s="357" t="s">
        <v>947</v>
      </c>
      <c r="H1809" s="357">
        <v>442121606</v>
      </c>
      <c r="I1809" s="357" t="s">
        <v>3538</v>
      </c>
      <c r="J1809" s="357">
        <v>23415329</v>
      </c>
      <c r="K1809" s="357">
        <v>100</v>
      </c>
      <c r="L1809" s="357" t="s">
        <v>1077</v>
      </c>
      <c r="M1809" s="357" t="s">
        <v>1078</v>
      </c>
      <c r="N1809" s="357" t="s">
        <v>5025</v>
      </c>
      <c r="O1809" s="358">
        <v>1</v>
      </c>
      <c r="P1809" s="357">
        <v>32</v>
      </c>
      <c r="Q1809" s="357">
        <v>15740.8</v>
      </c>
      <c r="R1809" s="357">
        <v>8890.41</v>
      </c>
      <c r="S1809" s="357">
        <f t="shared" si="58"/>
        <v>6850.3899999999994</v>
      </c>
      <c r="T1809" s="359">
        <f t="shared" si="59"/>
        <v>0.43519960866029678</v>
      </c>
      <c r="U1809" s="357"/>
    </row>
    <row r="1810" spans="1:21" x14ac:dyDescent="0.25">
      <c r="A1810" s="357" t="s">
        <v>483</v>
      </c>
      <c r="B1810" s="357" t="s">
        <v>921</v>
      </c>
      <c r="C1810" s="357" t="s">
        <v>1247</v>
      </c>
      <c r="D1810" s="357" t="s">
        <v>1754</v>
      </c>
      <c r="E1810" s="357" t="s">
        <v>1861</v>
      </c>
      <c r="F1810" s="357">
        <v>4421241</v>
      </c>
      <c r="G1810" s="357" t="s">
        <v>1401</v>
      </c>
      <c r="H1810" s="357">
        <v>442124103</v>
      </c>
      <c r="I1810" s="357" t="s">
        <v>3539</v>
      </c>
      <c r="J1810" s="357">
        <v>23415413</v>
      </c>
      <c r="K1810" s="357">
        <v>100</v>
      </c>
      <c r="L1810" s="357" t="s">
        <v>1077</v>
      </c>
      <c r="M1810" s="357" t="s">
        <v>1078</v>
      </c>
      <c r="N1810" s="357" t="s">
        <v>5025</v>
      </c>
      <c r="O1810" s="358">
        <v>1</v>
      </c>
      <c r="P1810" s="357">
        <v>50</v>
      </c>
      <c r="Q1810" s="357">
        <v>33836.800000000003</v>
      </c>
      <c r="R1810" s="357">
        <v>26395.85</v>
      </c>
      <c r="S1810" s="357">
        <f t="shared" si="58"/>
        <v>7440.9500000000044</v>
      </c>
      <c r="T1810" s="359">
        <f t="shared" si="59"/>
        <v>0.21990702430489892</v>
      </c>
      <c r="U1810" s="357"/>
    </row>
    <row r="1811" spans="1:21" x14ac:dyDescent="0.25">
      <c r="A1811" s="357" t="s">
        <v>483</v>
      </c>
      <c r="B1811" s="357" t="s">
        <v>921</v>
      </c>
      <c r="C1811" s="357" t="s">
        <v>1247</v>
      </c>
      <c r="D1811" s="357" t="s">
        <v>1754</v>
      </c>
      <c r="E1811" s="357" t="s">
        <v>1519</v>
      </c>
      <c r="F1811" s="357">
        <v>4421225</v>
      </c>
      <c r="G1811" s="357" t="s">
        <v>5046</v>
      </c>
      <c r="H1811" s="357">
        <v>442122503</v>
      </c>
      <c r="I1811" s="357" t="s">
        <v>3540</v>
      </c>
      <c r="J1811" s="357">
        <v>22792591</v>
      </c>
      <c r="K1811" s="357">
        <v>250</v>
      </c>
      <c r="L1811" s="357" t="s">
        <v>1077</v>
      </c>
      <c r="M1811" s="357" t="s">
        <v>1078</v>
      </c>
      <c r="N1811" s="357" t="s">
        <v>5025</v>
      </c>
      <c r="O1811" s="358">
        <v>1</v>
      </c>
      <c r="P1811" s="357">
        <v>186</v>
      </c>
      <c r="Q1811" s="357">
        <v>178601.59999999998</v>
      </c>
      <c r="R1811" s="357">
        <v>104111.09</v>
      </c>
      <c r="S1811" s="357">
        <f t="shared" si="58"/>
        <v>74490.50999999998</v>
      </c>
      <c r="T1811" s="359">
        <f t="shared" si="59"/>
        <v>0.41707638677369069</v>
      </c>
      <c r="U1811" s="357"/>
    </row>
    <row r="1812" spans="1:21" x14ac:dyDescent="0.25">
      <c r="A1812" s="357" t="s">
        <v>483</v>
      </c>
      <c r="B1812" s="357" t="s">
        <v>921</v>
      </c>
      <c r="C1812" s="357" t="s">
        <v>1247</v>
      </c>
      <c r="D1812" s="357" t="s">
        <v>1754</v>
      </c>
      <c r="E1812" s="357" t="s">
        <v>1519</v>
      </c>
      <c r="F1812" s="357">
        <v>4421225</v>
      </c>
      <c r="G1812" s="357" t="s">
        <v>5046</v>
      </c>
      <c r="H1812" s="357">
        <v>442122503</v>
      </c>
      <c r="I1812" s="357" t="s">
        <v>3541</v>
      </c>
      <c r="J1812" s="357">
        <v>22792735</v>
      </c>
      <c r="K1812" s="357">
        <v>100</v>
      </c>
      <c r="L1812" s="357" t="s">
        <v>1077</v>
      </c>
      <c r="M1812" s="357" t="s">
        <v>1078</v>
      </c>
      <c r="N1812" s="357" t="s">
        <v>5025</v>
      </c>
      <c r="O1812" s="358">
        <v>1</v>
      </c>
      <c r="P1812" s="357">
        <v>79</v>
      </c>
      <c r="Q1812" s="357">
        <v>33373.199999999997</v>
      </c>
      <c r="R1812" s="357">
        <v>27032.35</v>
      </c>
      <c r="S1812" s="357">
        <f t="shared" si="58"/>
        <v>6340.8499999999985</v>
      </c>
      <c r="T1812" s="359">
        <f t="shared" si="59"/>
        <v>0.18999826207855403</v>
      </c>
      <c r="U1812" s="357"/>
    </row>
    <row r="1813" spans="1:21" x14ac:dyDescent="0.25">
      <c r="A1813" s="357" t="s">
        <v>483</v>
      </c>
      <c r="B1813" s="357" t="s">
        <v>921</v>
      </c>
      <c r="C1813" s="357" t="s">
        <v>1247</v>
      </c>
      <c r="D1813" s="357" t="s">
        <v>1754</v>
      </c>
      <c r="E1813" s="357" t="s">
        <v>1519</v>
      </c>
      <c r="F1813" s="357">
        <v>4421225</v>
      </c>
      <c r="G1813" s="357" t="s">
        <v>5046</v>
      </c>
      <c r="H1813" s="357">
        <v>442122503</v>
      </c>
      <c r="I1813" s="357" t="s">
        <v>3542</v>
      </c>
      <c r="J1813" s="357">
        <v>22792751</v>
      </c>
      <c r="K1813" s="357">
        <v>100</v>
      </c>
      <c r="L1813" s="357" t="s">
        <v>1077</v>
      </c>
      <c r="M1813" s="357" t="s">
        <v>1078</v>
      </c>
      <c r="N1813" s="357" t="s">
        <v>5025</v>
      </c>
      <c r="O1813" s="358">
        <v>1</v>
      </c>
      <c r="P1813" s="357">
        <v>62</v>
      </c>
      <c r="Q1813" s="357">
        <v>27753.599999999999</v>
      </c>
      <c r="R1813" s="357">
        <v>18338.759999999998</v>
      </c>
      <c r="S1813" s="357">
        <f t="shared" si="58"/>
        <v>9414.84</v>
      </c>
      <c r="T1813" s="359">
        <f t="shared" si="59"/>
        <v>0.33922950536146662</v>
      </c>
      <c r="U1813" s="357"/>
    </row>
    <row r="1814" spans="1:21" x14ac:dyDescent="0.25">
      <c r="A1814" s="357" t="s">
        <v>483</v>
      </c>
      <c r="B1814" s="357" t="s">
        <v>921</v>
      </c>
      <c r="C1814" s="357" t="s">
        <v>1247</v>
      </c>
      <c r="D1814" s="357" t="s">
        <v>1754</v>
      </c>
      <c r="E1814" s="357" t="s">
        <v>1251</v>
      </c>
      <c r="F1814" s="357">
        <v>4421222</v>
      </c>
      <c r="G1814" s="357" t="s">
        <v>1734</v>
      </c>
      <c r="H1814" s="357">
        <v>442122204</v>
      </c>
      <c r="I1814" s="357" t="s">
        <v>3543</v>
      </c>
      <c r="J1814" s="357">
        <v>22792757</v>
      </c>
      <c r="K1814" s="357">
        <v>100</v>
      </c>
      <c r="L1814" s="357" t="s">
        <v>1077</v>
      </c>
      <c r="M1814" s="357" t="s">
        <v>1078</v>
      </c>
      <c r="N1814" s="357" t="s">
        <v>5025</v>
      </c>
      <c r="O1814" s="358">
        <v>1</v>
      </c>
      <c r="P1814" s="357">
        <v>41</v>
      </c>
      <c r="Q1814" s="357">
        <v>18576.800000000003</v>
      </c>
      <c r="R1814" s="357">
        <v>13628.32</v>
      </c>
      <c r="S1814" s="357">
        <f t="shared" si="58"/>
        <v>4948.4800000000032</v>
      </c>
      <c r="T1814" s="359">
        <f t="shared" si="59"/>
        <v>0.2663795702166144</v>
      </c>
      <c r="U1814" s="357"/>
    </row>
    <row r="1815" spans="1:21" x14ac:dyDescent="0.25">
      <c r="A1815" s="357" t="s">
        <v>483</v>
      </c>
      <c r="B1815" s="357" t="s">
        <v>921</v>
      </c>
      <c r="C1815" s="357" t="s">
        <v>1247</v>
      </c>
      <c r="D1815" s="357" t="s">
        <v>1754</v>
      </c>
      <c r="E1815" s="357" t="s">
        <v>1519</v>
      </c>
      <c r="F1815" s="357">
        <v>4421225</v>
      </c>
      <c r="G1815" s="357" t="s">
        <v>1806</v>
      </c>
      <c r="H1815" s="357">
        <v>442122504</v>
      </c>
      <c r="I1815" s="357" t="s">
        <v>3544</v>
      </c>
      <c r="J1815" s="357">
        <v>22792851</v>
      </c>
      <c r="K1815" s="357">
        <v>100</v>
      </c>
      <c r="L1815" s="357" t="s">
        <v>1077</v>
      </c>
      <c r="M1815" s="357" t="s">
        <v>1078</v>
      </c>
      <c r="N1815" s="357" t="s">
        <v>5025</v>
      </c>
      <c r="O1815" s="358">
        <v>1</v>
      </c>
      <c r="P1815" s="357">
        <v>60</v>
      </c>
      <c r="Q1815" s="357">
        <v>32763.200000000001</v>
      </c>
      <c r="R1815" s="357">
        <v>25641.9</v>
      </c>
      <c r="S1815" s="357">
        <f t="shared" si="58"/>
        <v>7121.2999999999993</v>
      </c>
      <c r="T1815" s="359">
        <f t="shared" si="59"/>
        <v>0.21735666845729351</v>
      </c>
      <c r="U1815" s="357"/>
    </row>
    <row r="1816" spans="1:21" x14ac:dyDescent="0.25">
      <c r="A1816" s="357" t="s">
        <v>483</v>
      </c>
      <c r="B1816" s="357" t="s">
        <v>921</v>
      </c>
      <c r="C1816" s="357" t="s">
        <v>1247</v>
      </c>
      <c r="D1816" s="357" t="s">
        <v>1754</v>
      </c>
      <c r="E1816" s="357" t="s">
        <v>1519</v>
      </c>
      <c r="F1816" s="357">
        <v>4421225</v>
      </c>
      <c r="G1816" s="357" t="s">
        <v>1806</v>
      </c>
      <c r="H1816" s="357">
        <v>442122504</v>
      </c>
      <c r="I1816" s="357" t="s">
        <v>3545</v>
      </c>
      <c r="J1816" s="357">
        <v>22792867</v>
      </c>
      <c r="K1816" s="357">
        <v>100</v>
      </c>
      <c r="L1816" s="357" t="s">
        <v>1077</v>
      </c>
      <c r="M1816" s="357" t="s">
        <v>1078</v>
      </c>
      <c r="N1816" s="357" t="s">
        <v>5025</v>
      </c>
      <c r="O1816" s="358">
        <v>1</v>
      </c>
      <c r="P1816" s="357">
        <v>71</v>
      </c>
      <c r="Q1816" s="357">
        <v>32146.400000000001</v>
      </c>
      <c r="R1816" s="357">
        <v>21854.93</v>
      </c>
      <c r="S1816" s="357">
        <f t="shared" si="58"/>
        <v>10291.470000000001</v>
      </c>
      <c r="T1816" s="359">
        <f t="shared" si="59"/>
        <v>0.3201437797078367</v>
      </c>
      <c r="U1816" s="357"/>
    </row>
    <row r="1817" spans="1:21" x14ac:dyDescent="0.25">
      <c r="A1817" s="357" t="s">
        <v>483</v>
      </c>
      <c r="B1817" s="357" t="s">
        <v>921</v>
      </c>
      <c r="C1817" s="357" t="s">
        <v>1247</v>
      </c>
      <c r="D1817" s="357" t="s">
        <v>1754</v>
      </c>
      <c r="E1817" s="357" t="s">
        <v>1251</v>
      </c>
      <c r="F1817" s="357">
        <v>4421222</v>
      </c>
      <c r="G1817" s="357" t="s">
        <v>1253</v>
      </c>
      <c r="H1817" s="357">
        <v>442122203</v>
      </c>
      <c r="I1817" s="357" t="s">
        <v>3546</v>
      </c>
      <c r="J1817" s="357">
        <v>23414107</v>
      </c>
      <c r="K1817" s="357">
        <v>100</v>
      </c>
      <c r="L1817" s="357" t="s">
        <v>1077</v>
      </c>
      <c r="M1817" s="357" t="s">
        <v>1078</v>
      </c>
      <c r="N1817" s="357" t="s">
        <v>5025</v>
      </c>
      <c r="O1817" s="358">
        <v>1</v>
      </c>
      <c r="P1817" s="357">
        <v>127</v>
      </c>
      <c r="Q1817" s="357">
        <v>71488.800000000003</v>
      </c>
      <c r="R1817" s="357">
        <v>56900.409999999996</v>
      </c>
      <c r="S1817" s="357">
        <f t="shared" si="58"/>
        <v>14588.390000000007</v>
      </c>
      <c r="T1817" s="359">
        <f t="shared" si="59"/>
        <v>0.20406539206141391</v>
      </c>
      <c r="U1817" s="357"/>
    </row>
    <row r="1818" spans="1:21" x14ac:dyDescent="0.25">
      <c r="A1818" s="357" t="s">
        <v>483</v>
      </c>
      <c r="B1818" s="357" t="s">
        <v>921</v>
      </c>
      <c r="C1818" s="357" t="s">
        <v>1247</v>
      </c>
      <c r="D1818" s="357" t="s">
        <v>1754</v>
      </c>
      <c r="E1818" s="357" t="s">
        <v>1251</v>
      </c>
      <c r="F1818" s="357">
        <v>4421222</v>
      </c>
      <c r="G1818" s="357" t="s">
        <v>1253</v>
      </c>
      <c r="H1818" s="357">
        <v>442122203</v>
      </c>
      <c r="I1818" s="357" t="s">
        <v>3547</v>
      </c>
      <c r="J1818" s="357">
        <v>23414189</v>
      </c>
      <c r="K1818" s="357">
        <v>100</v>
      </c>
      <c r="L1818" s="357" t="s">
        <v>1077</v>
      </c>
      <c r="M1818" s="357" t="s">
        <v>1078</v>
      </c>
      <c r="N1818" s="357" t="s">
        <v>5025</v>
      </c>
      <c r="O1818" s="358">
        <v>1</v>
      </c>
      <c r="P1818" s="357">
        <v>63</v>
      </c>
      <c r="Q1818" s="357">
        <v>24484</v>
      </c>
      <c r="R1818" s="357">
        <v>18043.61</v>
      </c>
      <c r="S1818" s="357">
        <f t="shared" si="58"/>
        <v>6440.3899999999994</v>
      </c>
      <c r="T1818" s="359">
        <f t="shared" si="59"/>
        <v>0.26304484561346181</v>
      </c>
      <c r="U1818" s="357"/>
    </row>
    <row r="1819" spans="1:21" x14ac:dyDescent="0.25">
      <c r="A1819" s="357" t="s">
        <v>483</v>
      </c>
      <c r="B1819" s="357" t="s">
        <v>921</v>
      </c>
      <c r="C1819" s="357" t="s">
        <v>1247</v>
      </c>
      <c r="D1819" s="357" t="s">
        <v>1754</v>
      </c>
      <c r="E1819" s="357" t="s">
        <v>1251</v>
      </c>
      <c r="F1819" s="357">
        <v>4421222</v>
      </c>
      <c r="G1819" s="357" t="s">
        <v>1253</v>
      </c>
      <c r="H1819" s="357">
        <v>442122203</v>
      </c>
      <c r="I1819" s="357" t="s">
        <v>3548</v>
      </c>
      <c r="J1819" s="357">
        <v>23414213</v>
      </c>
      <c r="K1819" s="357">
        <v>100</v>
      </c>
      <c r="L1819" s="357" t="s">
        <v>1077</v>
      </c>
      <c r="M1819" s="357" t="s">
        <v>1078</v>
      </c>
      <c r="N1819" s="357" t="s">
        <v>5025</v>
      </c>
      <c r="O1819" s="358">
        <v>1</v>
      </c>
      <c r="P1819" s="357">
        <v>44</v>
      </c>
      <c r="Q1819" s="357">
        <v>17039.599999999999</v>
      </c>
      <c r="R1819" s="357">
        <v>11307.83</v>
      </c>
      <c r="S1819" s="357">
        <f t="shared" si="58"/>
        <v>5731.7699999999986</v>
      </c>
      <c r="T1819" s="359">
        <f t="shared" si="59"/>
        <v>0.33637937510270188</v>
      </c>
      <c r="U1819" s="357"/>
    </row>
    <row r="1820" spans="1:21" x14ac:dyDescent="0.25">
      <c r="A1820" s="357" t="s">
        <v>483</v>
      </c>
      <c r="B1820" s="357" t="s">
        <v>921</v>
      </c>
      <c r="C1820" s="357" t="s">
        <v>1247</v>
      </c>
      <c r="D1820" s="357" t="s">
        <v>1754</v>
      </c>
      <c r="E1820" s="357" t="s">
        <v>1251</v>
      </c>
      <c r="F1820" s="357">
        <v>4421222</v>
      </c>
      <c r="G1820" s="357" t="s">
        <v>1253</v>
      </c>
      <c r="H1820" s="357">
        <v>442122203</v>
      </c>
      <c r="I1820" s="357" t="s">
        <v>3549</v>
      </c>
      <c r="J1820" s="357">
        <v>23414221</v>
      </c>
      <c r="K1820" s="357">
        <v>100</v>
      </c>
      <c r="L1820" s="357" t="s">
        <v>1077</v>
      </c>
      <c r="M1820" s="357" t="s">
        <v>1078</v>
      </c>
      <c r="N1820" s="357" t="s">
        <v>5025</v>
      </c>
      <c r="O1820" s="358">
        <v>1</v>
      </c>
      <c r="P1820" s="357">
        <v>40</v>
      </c>
      <c r="Q1820" s="357">
        <v>18004.8</v>
      </c>
      <c r="R1820" s="357">
        <v>11341.740000000002</v>
      </c>
      <c r="S1820" s="357">
        <f t="shared" si="58"/>
        <v>6663.0599999999977</v>
      </c>
      <c r="T1820" s="359">
        <f t="shared" si="59"/>
        <v>0.37007131431618223</v>
      </c>
      <c r="U1820" s="357"/>
    </row>
    <row r="1821" spans="1:21" x14ac:dyDescent="0.25">
      <c r="A1821" s="357" t="s">
        <v>483</v>
      </c>
      <c r="B1821" s="357" t="s">
        <v>921</v>
      </c>
      <c r="C1821" s="357" t="s">
        <v>1247</v>
      </c>
      <c r="D1821" s="357" t="s">
        <v>1754</v>
      </c>
      <c r="E1821" s="357" t="s">
        <v>1251</v>
      </c>
      <c r="F1821" s="357">
        <v>4421222</v>
      </c>
      <c r="G1821" s="357" t="s">
        <v>1734</v>
      </c>
      <c r="H1821" s="357">
        <v>442122204</v>
      </c>
      <c r="I1821" s="357" t="s">
        <v>3550</v>
      </c>
      <c r="J1821" s="357">
        <v>23415125</v>
      </c>
      <c r="K1821" s="357">
        <v>100</v>
      </c>
      <c r="L1821" s="357" t="s">
        <v>1077</v>
      </c>
      <c r="M1821" s="357" t="s">
        <v>1078</v>
      </c>
      <c r="N1821" s="357" t="s">
        <v>5025</v>
      </c>
      <c r="O1821" s="358">
        <v>1</v>
      </c>
      <c r="P1821" s="357">
        <v>41</v>
      </c>
      <c r="Q1821" s="357">
        <v>34126.800000000003</v>
      </c>
      <c r="R1821" s="357">
        <v>21404.55</v>
      </c>
      <c r="S1821" s="357">
        <f t="shared" si="58"/>
        <v>12722.250000000004</v>
      </c>
      <c r="T1821" s="359">
        <f t="shared" si="59"/>
        <v>0.37279352297900775</v>
      </c>
      <c r="U1821" s="357"/>
    </row>
    <row r="1822" spans="1:21" x14ac:dyDescent="0.25">
      <c r="A1822" s="357" t="s">
        <v>483</v>
      </c>
      <c r="B1822" s="357" t="s">
        <v>921</v>
      </c>
      <c r="C1822" s="357" t="s">
        <v>1247</v>
      </c>
      <c r="D1822" s="357" t="s">
        <v>1754</v>
      </c>
      <c r="E1822" s="357" t="s">
        <v>1251</v>
      </c>
      <c r="F1822" s="357">
        <v>4421222</v>
      </c>
      <c r="G1822" s="357" t="s">
        <v>1734</v>
      </c>
      <c r="H1822" s="357">
        <v>442122204</v>
      </c>
      <c r="I1822" s="357" t="s">
        <v>3551</v>
      </c>
      <c r="J1822" s="357">
        <v>23415159</v>
      </c>
      <c r="K1822" s="357">
        <v>100</v>
      </c>
      <c r="L1822" s="357" t="s">
        <v>1077</v>
      </c>
      <c r="M1822" s="357" t="s">
        <v>1078</v>
      </c>
      <c r="N1822" s="357" t="s">
        <v>5025</v>
      </c>
      <c r="O1822" s="358">
        <v>1</v>
      </c>
      <c r="P1822" s="357">
        <v>59</v>
      </c>
      <c r="Q1822" s="357">
        <v>25228.400000000001</v>
      </c>
      <c r="R1822" s="357">
        <v>16989.14</v>
      </c>
      <c r="S1822" s="357">
        <f t="shared" si="58"/>
        <v>8239.260000000002</v>
      </c>
      <c r="T1822" s="359">
        <f t="shared" si="59"/>
        <v>0.32658670387341254</v>
      </c>
      <c r="U1822" s="357"/>
    </row>
    <row r="1823" spans="1:21" x14ac:dyDescent="0.25">
      <c r="A1823" s="357" t="s">
        <v>483</v>
      </c>
      <c r="B1823" s="357" t="s">
        <v>921</v>
      </c>
      <c r="C1823" s="357" t="s">
        <v>1247</v>
      </c>
      <c r="D1823" s="357" t="s">
        <v>1754</v>
      </c>
      <c r="E1823" s="357" t="s">
        <v>1251</v>
      </c>
      <c r="F1823" s="357">
        <v>4421222</v>
      </c>
      <c r="G1823" s="357" t="s">
        <v>1734</v>
      </c>
      <c r="H1823" s="357">
        <v>442122204</v>
      </c>
      <c r="I1823" s="357" t="s">
        <v>3552</v>
      </c>
      <c r="J1823" s="357">
        <v>23415165</v>
      </c>
      <c r="K1823" s="357">
        <v>100</v>
      </c>
      <c r="L1823" s="357" t="s">
        <v>1077</v>
      </c>
      <c r="M1823" s="357" t="s">
        <v>1078</v>
      </c>
      <c r="N1823" s="357" t="s">
        <v>5025</v>
      </c>
      <c r="O1823" s="358">
        <v>1</v>
      </c>
      <c r="P1823" s="357">
        <v>83</v>
      </c>
      <c r="Q1823" s="357">
        <v>42412.399999999994</v>
      </c>
      <c r="R1823" s="357">
        <v>34133.49</v>
      </c>
      <c r="S1823" s="357">
        <f t="shared" si="58"/>
        <v>8278.9099999999962</v>
      </c>
      <c r="T1823" s="359">
        <f t="shared" si="59"/>
        <v>0.19520022446265708</v>
      </c>
      <c r="U1823" s="357"/>
    </row>
    <row r="1824" spans="1:21" x14ac:dyDescent="0.25">
      <c r="A1824" s="357" t="s">
        <v>483</v>
      </c>
      <c r="B1824" s="357" t="s">
        <v>921</v>
      </c>
      <c r="C1824" s="357" t="s">
        <v>1247</v>
      </c>
      <c r="D1824" s="357" t="s">
        <v>1754</v>
      </c>
      <c r="E1824" s="357" t="s">
        <v>1251</v>
      </c>
      <c r="F1824" s="357">
        <v>4421222</v>
      </c>
      <c r="G1824" s="357" t="s">
        <v>1734</v>
      </c>
      <c r="H1824" s="357">
        <v>442122204</v>
      </c>
      <c r="I1824" s="357" t="s">
        <v>3553</v>
      </c>
      <c r="J1824" s="357">
        <v>23415169</v>
      </c>
      <c r="K1824" s="357">
        <v>100</v>
      </c>
      <c r="L1824" s="357" t="s">
        <v>1077</v>
      </c>
      <c r="M1824" s="357" t="s">
        <v>1078</v>
      </c>
      <c r="N1824" s="357" t="s">
        <v>5025</v>
      </c>
      <c r="O1824" s="358">
        <v>1</v>
      </c>
      <c r="P1824" s="357">
        <v>93</v>
      </c>
      <c r="Q1824" s="357">
        <v>58424</v>
      </c>
      <c r="R1824" s="357">
        <v>34220.050000000003</v>
      </c>
      <c r="S1824" s="357">
        <f t="shared" si="58"/>
        <v>24203.949999999997</v>
      </c>
      <c r="T1824" s="359">
        <f t="shared" si="59"/>
        <v>0.41428094618649863</v>
      </c>
      <c r="U1824" s="357"/>
    </row>
    <row r="1825" spans="1:21" x14ac:dyDescent="0.25">
      <c r="A1825" s="357" t="s">
        <v>483</v>
      </c>
      <c r="B1825" s="357" t="s">
        <v>921</v>
      </c>
      <c r="C1825" s="357" t="s">
        <v>1247</v>
      </c>
      <c r="D1825" s="357" t="s">
        <v>1754</v>
      </c>
      <c r="E1825" s="357" t="s">
        <v>1251</v>
      </c>
      <c r="F1825" s="357">
        <v>4421222</v>
      </c>
      <c r="G1825" s="357" t="s">
        <v>1734</v>
      </c>
      <c r="H1825" s="357">
        <v>442122204</v>
      </c>
      <c r="I1825" s="357" t="s">
        <v>3554</v>
      </c>
      <c r="J1825" s="357">
        <v>23415179</v>
      </c>
      <c r="K1825" s="357">
        <v>100</v>
      </c>
      <c r="L1825" s="357" t="s">
        <v>1077</v>
      </c>
      <c r="M1825" s="357" t="s">
        <v>1078</v>
      </c>
      <c r="N1825" s="357" t="s">
        <v>5025</v>
      </c>
      <c r="O1825" s="358">
        <v>1</v>
      </c>
      <c r="P1825" s="357">
        <v>19</v>
      </c>
      <c r="Q1825" s="357">
        <v>9312.0499999999993</v>
      </c>
      <c r="R1825" s="357">
        <v>5912.25</v>
      </c>
      <c r="S1825" s="357">
        <f t="shared" si="58"/>
        <v>3399.7999999999993</v>
      </c>
      <c r="T1825" s="359">
        <f t="shared" si="59"/>
        <v>0.36509683689413175</v>
      </c>
      <c r="U1825" s="357"/>
    </row>
    <row r="1826" spans="1:21" x14ac:dyDescent="0.25">
      <c r="A1826" s="357" t="s">
        <v>483</v>
      </c>
      <c r="B1826" s="357" t="s">
        <v>921</v>
      </c>
      <c r="C1826" s="357" t="s">
        <v>1247</v>
      </c>
      <c r="D1826" s="357" t="s">
        <v>1754</v>
      </c>
      <c r="E1826" s="357" t="s">
        <v>1251</v>
      </c>
      <c r="F1826" s="357">
        <v>4421222</v>
      </c>
      <c r="G1826" s="357" t="s">
        <v>1251</v>
      </c>
      <c r="H1826" s="357">
        <v>442122201</v>
      </c>
      <c r="I1826" s="357" t="s">
        <v>3555</v>
      </c>
      <c r="J1826" s="357">
        <v>23415243</v>
      </c>
      <c r="K1826" s="357">
        <v>100</v>
      </c>
      <c r="L1826" s="357" t="s">
        <v>1077</v>
      </c>
      <c r="M1826" s="357" t="s">
        <v>1078</v>
      </c>
      <c r="N1826" s="357" t="s">
        <v>5025</v>
      </c>
      <c r="O1826" s="358">
        <v>1</v>
      </c>
      <c r="P1826" s="357">
        <v>77</v>
      </c>
      <c r="Q1826" s="357">
        <v>30571.600000000002</v>
      </c>
      <c r="R1826" s="357">
        <v>23300.879999999997</v>
      </c>
      <c r="S1826" s="357">
        <f t="shared" si="58"/>
        <v>7270.7200000000048</v>
      </c>
      <c r="T1826" s="359">
        <f t="shared" si="59"/>
        <v>0.23782595611613408</v>
      </c>
      <c r="U1826" s="357"/>
    </row>
    <row r="1827" spans="1:21" x14ac:dyDescent="0.25">
      <c r="A1827" s="357" t="s">
        <v>483</v>
      </c>
      <c r="B1827" s="357" t="s">
        <v>921</v>
      </c>
      <c r="C1827" s="357" t="s">
        <v>1247</v>
      </c>
      <c r="D1827" s="357" t="s">
        <v>1754</v>
      </c>
      <c r="E1827" s="357" t="s">
        <v>1251</v>
      </c>
      <c r="F1827" s="357">
        <v>4421222</v>
      </c>
      <c r="G1827" s="357" t="s">
        <v>1251</v>
      </c>
      <c r="H1827" s="357">
        <v>442122201</v>
      </c>
      <c r="I1827" s="357" t="s">
        <v>3556</v>
      </c>
      <c r="J1827" s="357">
        <v>23415247</v>
      </c>
      <c r="K1827" s="357">
        <v>100</v>
      </c>
      <c r="L1827" s="357" t="s">
        <v>1077</v>
      </c>
      <c r="M1827" s="357" t="s">
        <v>1078</v>
      </c>
      <c r="N1827" s="357" t="s">
        <v>5025</v>
      </c>
      <c r="O1827" s="358">
        <v>1</v>
      </c>
      <c r="P1827" s="357">
        <v>29</v>
      </c>
      <c r="Q1827" s="357">
        <v>19880.8</v>
      </c>
      <c r="R1827" s="357">
        <v>15809.97</v>
      </c>
      <c r="S1827" s="357">
        <f t="shared" si="58"/>
        <v>4070.83</v>
      </c>
      <c r="T1827" s="359">
        <f t="shared" si="59"/>
        <v>0.20476188080962537</v>
      </c>
      <c r="U1827" s="357"/>
    </row>
    <row r="1828" spans="1:21" x14ac:dyDescent="0.25">
      <c r="A1828" s="357" t="s">
        <v>483</v>
      </c>
      <c r="B1828" s="357" t="s">
        <v>921</v>
      </c>
      <c r="C1828" s="357" t="s">
        <v>1247</v>
      </c>
      <c r="D1828" s="357" t="s">
        <v>1754</v>
      </c>
      <c r="E1828" s="357" t="s">
        <v>1251</v>
      </c>
      <c r="F1828" s="357">
        <v>4421222</v>
      </c>
      <c r="G1828" s="357" t="s">
        <v>1252</v>
      </c>
      <c r="H1828" s="357">
        <v>442122202</v>
      </c>
      <c r="I1828" s="357" t="s">
        <v>3557</v>
      </c>
      <c r="J1828" s="357">
        <v>23415583</v>
      </c>
      <c r="K1828" s="357">
        <v>100</v>
      </c>
      <c r="L1828" s="357" t="s">
        <v>1077</v>
      </c>
      <c r="M1828" s="357" t="s">
        <v>1078</v>
      </c>
      <c r="N1828" s="357" t="s">
        <v>5025</v>
      </c>
      <c r="O1828" s="358">
        <v>1</v>
      </c>
      <c r="P1828" s="357">
        <v>72</v>
      </c>
      <c r="Q1828" s="357">
        <v>26076</v>
      </c>
      <c r="R1828" s="357">
        <v>18671.7</v>
      </c>
      <c r="S1828" s="357">
        <f t="shared" si="58"/>
        <v>7404.2999999999993</v>
      </c>
      <c r="T1828" s="359">
        <f t="shared" si="59"/>
        <v>0.28395075931891389</v>
      </c>
      <c r="U1828" s="357"/>
    </row>
    <row r="1829" spans="1:21" x14ac:dyDescent="0.25">
      <c r="A1829" s="357" t="s">
        <v>483</v>
      </c>
      <c r="B1829" s="357" t="s">
        <v>921</v>
      </c>
      <c r="C1829" s="357" t="s">
        <v>1247</v>
      </c>
      <c r="D1829" s="357" t="s">
        <v>1754</v>
      </c>
      <c r="E1829" s="357" t="s">
        <v>1251</v>
      </c>
      <c r="F1829" s="357">
        <v>4421222</v>
      </c>
      <c r="G1829" s="357" t="s">
        <v>1252</v>
      </c>
      <c r="H1829" s="357">
        <v>442122202</v>
      </c>
      <c r="I1829" s="357" t="s">
        <v>3558</v>
      </c>
      <c r="J1829" s="357">
        <v>23415611</v>
      </c>
      <c r="K1829" s="357">
        <v>100</v>
      </c>
      <c r="L1829" s="357" t="s">
        <v>1077</v>
      </c>
      <c r="M1829" s="357" t="s">
        <v>1078</v>
      </c>
      <c r="N1829" s="357" t="s">
        <v>5025</v>
      </c>
      <c r="O1829" s="358">
        <v>1</v>
      </c>
      <c r="P1829" s="357">
        <v>117</v>
      </c>
      <c r="Q1829" s="357">
        <v>51437.599999999999</v>
      </c>
      <c r="R1829" s="357">
        <v>34498.06</v>
      </c>
      <c r="S1829" s="357">
        <f t="shared" si="58"/>
        <v>16939.54</v>
      </c>
      <c r="T1829" s="359">
        <f t="shared" si="59"/>
        <v>0.32932213011493539</v>
      </c>
      <c r="U1829" s="357"/>
    </row>
    <row r="1830" spans="1:21" x14ac:dyDescent="0.25">
      <c r="A1830" s="357" t="s">
        <v>483</v>
      </c>
      <c r="B1830" s="357" t="s">
        <v>921</v>
      </c>
      <c r="C1830" s="357" t="s">
        <v>1247</v>
      </c>
      <c r="D1830" s="357" t="s">
        <v>1754</v>
      </c>
      <c r="E1830" s="357" t="s">
        <v>1251</v>
      </c>
      <c r="F1830" s="357">
        <v>4421222</v>
      </c>
      <c r="G1830" s="357" t="s">
        <v>1252</v>
      </c>
      <c r="H1830" s="357">
        <v>442122202</v>
      </c>
      <c r="I1830" s="357" t="s">
        <v>3559</v>
      </c>
      <c r="J1830" s="357">
        <v>23415619</v>
      </c>
      <c r="K1830" s="357">
        <v>100</v>
      </c>
      <c r="L1830" s="357" t="s">
        <v>1077</v>
      </c>
      <c r="M1830" s="357" t="s">
        <v>1078</v>
      </c>
      <c r="N1830" s="357" t="s">
        <v>5025</v>
      </c>
      <c r="O1830" s="358">
        <v>1</v>
      </c>
      <c r="P1830" s="357">
        <v>67</v>
      </c>
      <c r="Q1830" s="357">
        <v>22241.600000000002</v>
      </c>
      <c r="R1830" s="357">
        <v>16245.27</v>
      </c>
      <c r="S1830" s="357">
        <f t="shared" si="58"/>
        <v>5996.3300000000017</v>
      </c>
      <c r="T1830" s="359">
        <f t="shared" si="59"/>
        <v>0.26959975901014321</v>
      </c>
      <c r="U1830" s="357"/>
    </row>
    <row r="1831" spans="1:21" x14ac:dyDescent="0.25">
      <c r="A1831" s="357" t="s">
        <v>483</v>
      </c>
      <c r="B1831" s="357" t="s">
        <v>921</v>
      </c>
      <c r="C1831" s="357" t="s">
        <v>1247</v>
      </c>
      <c r="D1831" s="357" t="s">
        <v>1754</v>
      </c>
      <c r="E1831" s="357" t="s">
        <v>1251</v>
      </c>
      <c r="F1831" s="357">
        <v>4421222</v>
      </c>
      <c r="G1831" s="357" t="s">
        <v>1252</v>
      </c>
      <c r="H1831" s="357">
        <v>442122202</v>
      </c>
      <c r="I1831" s="357" t="s">
        <v>3560</v>
      </c>
      <c r="J1831" s="357">
        <v>23415623</v>
      </c>
      <c r="K1831" s="357">
        <v>100</v>
      </c>
      <c r="L1831" s="357" t="s">
        <v>1077</v>
      </c>
      <c r="M1831" s="357" t="s">
        <v>1078</v>
      </c>
      <c r="N1831" s="357" t="s">
        <v>5025</v>
      </c>
      <c r="O1831" s="358">
        <v>1</v>
      </c>
      <c r="P1831" s="357">
        <v>107</v>
      </c>
      <c r="Q1831" s="357">
        <v>33651.599999999999</v>
      </c>
      <c r="R1831" s="357">
        <v>24684.85</v>
      </c>
      <c r="S1831" s="357">
        <f t="shared" si="58"/>
        <v>8966.75</v>
      </c>
      <c r="T1831" s="359">
        <f t="shared" si="59"/>
        <v>0.26645835562053516</v>
      </c>
      <c r="U1831" s="357"/>
    </row>
    <row r="1832" spans="1:21" x14ac:dyDescent="0.25">
      <c r="A1832" s="357" t="s">
        <v>483</v>
      </c>
      <c r="B1832" s="357" t="s">
        <v>921</v>
      </c>
      <c r="C1832" s="357" t="s">
        <v>1247</v>
      </c>
      <c r="D1832" s="357" t="s">
        <v>1754</v>
      </c>
      <c r="E1832" s="357" t="s">
        <v>1251</v>
      </c>
      <c r="F1832" s="357">
        <v>4421222</v>
      </c>
      <c r="G1832" s="357" t="s">
        <v>1252</v>
      </c>
      <c r="H1832" s="357">
        <v>442122202</v>
      </c>
      <c r="I1832" s="357" t="s">
        <v>3561</v>
      </c>
      <c r="J1832" s="357">
        <v>23415651</v>
      </c>
      <c r="K1832" s="357">
        <v>100</v>
      </c>
      <c r="L1832" s="357" t="s">
        <v>1077</v>
      </c>
      <c r="M1832" s="357" t="s">
        <v>1078</v>
      </c>
      <c r="N1832" s="357" t="s">
        <v>5025</v>
      </c>
      <c r="O1832" s="358">
        <v>1</v>
      </c>
      <c r="P1832" s="357">
        <v>59</v>
      </c>
      <c r="Q1832" s="357">
        <v>26759.599999999999</v>
      </c>
      <c r="R1832" s="357">
        <v>18567.050000000003</v>
      </c>
      <c r="S1832" s="357">
        <f t="shared" si="58"/>
        <v>8192.5499999999956</v>
      </c>
      <c r="T1832" s="359">
        <f t="shared" si="59"/>
        <v>0.30615367942719607</v>
      </c>
      <c r="U1832" s="357"/>
    </row>
    <row r="1833" spans="1:21" x14ac:dyDescent="0.25">
      <c r="A1833" s="357" t="s">
        <v>483</v>
      </c>
      <c r="B1833" s="357" t="s">
        <v>921</v>
      </c>
      <c r="C1833" s="357" t="s">
        <v>1247</v>
      </c>
      <c r="D1833" s="357" t="s">
        <v>1754</v>
      </c>
      <c r="E1833" s="357" t="s">
        <v>1251</v>
      </c>
      <c r="F1833" s="357">
        <v>4421222</v>
      </c>
      <c r="G1833" s="357" t="s">
        <v>1252</v>
      </c>
      <c r="H1833" s="357">
        <v>442122202</v>
      </c>
      <c r="I1833" s="357" t="s">
        <v>3562</v>
      </c>
      <c r="J1833" s="357">
        <v>23415671</v>
      </c>
      <c r="K1833" s="357">
        <v>100</v>
      </c>
      <c r="L1833" s="357" t="s">
        <v>1077</v>
      </c>
      <c r="M1833" s="357" t="s">
        <v>1078</v>
      </c>
      <c r="N1833" s="357" t="s">
        <v>5025</v>
      </c>
      <c r="O1833" s="358">
        <v>1</v>
      </c>
      <c r="P1833" s="357">
        <v>65</v>
      </c>
      <c r="Q1833" s="357">
        <v>29554.800000000003</v>
      </c>
      <c r="R1833" s="357">
        <v>17014.04</v>
      </c>
      <c r="S1833" s="357">
        <f t="shared" si="58"/>
        <v>12540.760000000002</v>
      </c>
      <c r="T1833" s="359">
        <f t="shared" si="59"/>
        <v>0.42432227590780519</v>
      </c>
      <c r="U1833" s="357"/>
    </row>
    <row r="1834" spans="1:21" x14ac:dyDescent="0.25">
      <c r="A1834" s="357" t="s">
        <v>483</v>
      </c>
      <c r="B1834" s="357" t="s">
        <v>921</v>
      </c>
      <c r="C1834" s="357" t="s">
        <v>1247</v>
      </c>
      <c r="D1834" s="357" t="s">
        <v>1754</v>
      </c>
      <c r="E1834" s="357" t="s">
        <v>1251</v>
      </c>
      <c r="F1834" s="357">
        <v>4421222</v>
      </c>
      <c r="G1834" s="357" t="s">
        <v>1252</v>
      </c>
      <c r="H1834" s="357">
        <v>442122202</v>
      </c>
      <c r="I1834" s="357" t="s">
        <v>3563</v>
      </c>
      <c r="J1834" s="357">
        <v>23415677</v>
      </c>
      <c r="K1834" s="357">
        <v>100</v>
      </c>
      <c r="L1834" s="357" t="s">
        <v>1077</v>
      </c>
      <c r="M1834" s="357" t="s">
        <v>1078</v>
      </c>
      <c r="N1834" s="357" t="s">
        <v>5025</v>
      </c>
      <c r="O1834" s="358">
        <v>1</v>
      </c>
      <c r="P1834" s="357">
        <v>74</v>
      </c>
      <c r="Q1834" s="357">
        <v>29583.599999999999</v>
      </c>
      <c r="R1834" s="357">
        <v>21686.870000000003</v>
      </c>
      <c r="S1834" s="357">
        <f t="shared" si="58"/>
        <v>7896.7299999999959</v>
      </c>
      <c r="T1834" s="359">
        <f t="shared" si="59"/>
        <v>0.26692931218648158</v>
      </c>
      <c r="U1834" s="357"/>
    </row>
    <row r="1835" spans="1:21" x14ac:dyDescent="0.25">
      <c r="A1835" s="357" t="s">
        <v>483</v>
      </c>
      <c r="B1835" s="357" t="s">
        <v>921</v>
      </c>
      <c r="C1835" s="357" t="s">
        <v>1247</v>
      </c>
      <c r="D1835" s="357" t="s">
        <v>1754</v>
      </c>
      <c r="E1835" s="357" t="s">
        <v>1251</v>
      </c>
      <c r="F1835" s="357">
        <v>4421222</v>
      </c>
      <c r="G1835" s="357" t="s">
        <v>1252</v>
      </c>
      <c r="H1835" s="357">
        <v>442122202</v>
      </c>
      <c r="I1835" s="357" t="s">
        <v>3564</v>
      </c>
      <c r="J1835" s="357">
        <v>23415705</v>
      </c>
      <c r="K1835" s="357">
        <v>100</v>
      </c>
      <c r="L1835" s="357" t="s">
        <v>1077</v>
      </c>
      <c r="M1835" s="357" t="s">
        <v>1078</v>
      </c>
      <c r="N1835" s="357" t="s">
        <v>5025</v>
      </c>
      <c r="O1835" s="358">
        <v>1</v>
      </c>
      <c r="P1835" s="357">
        <v>32</v>
      </c>
      <c r="Q1835" s="357">
        <v>13272</v>
      </c>
      <c r="R1835" s="357">
        <v>9840</v>
      </c>
      <c r="S1835" s="357">
        <f t="shared" si="58"/>
        <v>3432</v>
      </c>
      <c r="T1835" s="359">
        <f t="shared" si="59"/>
        <v>0.25858951175406869</v>
      </c>
      <c r="U1835" s="357"/>
    </row>
    <row r="1836" spans="1:21" x14ac:dyDescent="0.25">
      <c r="A1836" s="357" t="s">
        <v>483</v>
      </c>
      <c r="B1836" s="357" t="s">
        <v>921</v>
      </c>
      <c r="C1836" s="357" t="s">
        <v>1247</v>
      </c>
      <c r="D1836" s="357" t="s">
        <v>1754</v>
      </c>
      <c r="E1836" s="357" t="s">
        <v>1251</v>
      </c>
      <c r="F1836" s="357">
        <v>4421222</v>
      </c>
      <c r="G1836" s="357" t="s">
        <v>1252</v>
      </c>
      <c r="H1836" s="357">
        <v>442122202</v>
      </c>
      <c r="I1836" s="357" t="s">
        <v>3565</v>
      </c>
      <c r="J1836" s="357">
        <v>23415799</v>
      </c>
      <c r="K1836" s="357">
        <v>100</v>
      </c>
      <c r="L1836" s="357" t="s">
        <v>1077</v>
      </c>
      <c r="M1836" s="357" t="s">
        <v>1078</v>
      </c>
      <c r="N1836" s="357" t="s">
        <v>5025</v>
      </c>
      <c r="O1836" s="358">
        <v>1</v>
      </c>
      <c r="P1836" s="357">
        <v>50</v>
      </c>
      <c r="Q1836" s="357">
        <v>13487.6</v>
      </c>
      <c r="R1836" s="357">
        <v>9722.16</v>
      </c>
      <c r="S1836" s="357">
        <f t="shared" si="58"/>
        <v>3765.4400000000005</v>
      </c>
      <c r="T1836" s="359">
        <f t="shared" si="59"/>
        <v>0.27917791156321364</v>
      </c>
      <c r="U1836" s="357"/>
    </row>
    <row r="1837" spans="1:21" x14ac:dyDescent="0.25">
      <c r="A1837" s="357" t="s">
        <v>483</v>
      </c>
      <c r="B1837" s="357" t="s">
        <v>921</v>
      </c>
      <c r="C1837" s="357" t="s">
        <v>1247</v>
      </c>
      <c r="D1837" s="357" t="s">
        <v>1754</v>
      </c>
      <c r="E1837" s="357" t="s">
        <v>1251</v>
      </c>
      <c r="F1837" s="357">
        <v>4421222</v>
      </c>
      <c r="G1837" s="357" t="s">
        <v>1252</v>
      </c>
      <c r="H1837" s="357">
        <v>442122202</v>
      </c>
      <c r="I1837" s="357" t="s">
        <v>3566</v>
      </c>
      <c r="J1837" s="357">
        <v>23415803</v>
      </c>
      <c r="K1837" s="357">
        <v>100</v>
      </c>
      <c r="L1837" s="357" t="s">
        <v>1077</v>
      </c>
      <c r="M1837" s="357" t="s">
        <v>1078</v>
      </c>
      <c r="N1837" s="357" t="s">
        <v>5025</v>
      </c>
      <c r="O1837" s="358">
        <v>1</v>
      </c>
      <c r="P1837" s="357">
        <v>91</v>
      </c>
      <c r="Q1837" s="357">
        <v>28642.799999999999</v>
      </c>
      <c r="R1837" s="357">
        <v>25621.18</v>
      </c>
      <c r="S1837" s="357">
        <f t="shared" si="58"/>
        <v>3021.619999999999</v>
      </c>
      <c r="T1837" s="359">
        <f t="shared" si="59"/>
        <v>0.10549317804125291</v>
      </c>
      <c r="U1837" s="357"/>
    </row>
    <row r="1838" spans="1:21" x14ac:dyDescent="0.25">
      <c r="A1838" s="357" t="s">
        <v>483</v>
      </c>
      <c r="B1838" s="357" t="s">
        <v>921</v>
      </c>
      <c r="C1838" s="357" t="s">
        <v>1247</v>
      </c>
      <c r="D1838" s="357" t="s">
        <v>1754</v>
      </c>
      <c r="E1838" s="357" t="s">
        <v>1251</v>
      </c>
      <c r="F1838" s="357">
        <v>4421222</v>
      </c>
      <c r="G1838" s="357" t="s">
        <v>1252</v>
      </c>
      <c r="H1838" s="357">
        <v>442122202</v>
      </c>
      <c r="I1838" s="357" t="s">
        <v>3567</v>
      </c>
      <c r="J1838" s="357">
        <v>23415807</v>
      </c>
      <c r="K1838" s="357">
        <v>100</v>
      </c>
      <c r="L1838" s="357" t="s">
        <v>1077</v>
      </c>
      <c r="M1838" s="357" t="s">
        <v>1078</v>
      </c>
      <c r="N1838" s="357" t="s">
        <v>5025</v>
      </c>
      <c r="O1838" s="358">
        <v>1</v>
      </c>
      <c r="P1838" s="357">
        <v>138</v>
      </c>
      <c r="Q1838" s="357">
        <v>37664.800000000003</v>
      </c>
      <c r="R1838" s="357">
        <v>27451.54</v>
      </c>
      <c r="S1838" s="357">
        <f t="shared" si="58"/>
        <v>10213.260000000002</v>
      </c>
      <c r="T1838" s="359">
        <f t="shared" si="59"/>
        <v>0.27116193368874919</v>
      </c>
      <c r="U1838" s="357"/>
    </row>
    <row r="1839" spans="1:21" x14ac:dyDescent="0.25">
      <c r="A1839" s="357" t="s">
        <v>483</v>
      </c>
      <c r="B1839" s="357" t="s">
        <v>921</v>
      </c>
      <c r="C1839" s="357" t="s">
        <v>1247</v>
      </c>
      <c r="D1839" s="357" t="s">
        <v>1754</v>
      </c>
      <c r="E1839" s="357" t="s">
        <v>1251</v>
      </c>
      <c r="F1839" s="357">
        <v>4421222</v>
      </c>
      <c r="G1839" s="357" t="s">
        <v>1252</v>
      </c>
      <c r="H1839" s="357">
        <v>442122202</v>
      </c>
      <c r="I1839" s="357" t="s">
        <v>3568</v>
      </c>
      <c r="J1839" s="357">
        <v>23415829</v>
      </c>
      <c r="K1839" s="357">
        <v>100</v>
      </c>
      <c r="L1839" s="357" t="s">
        <v>1077</v>
      </c>
      <c r="M1839" s="357" t="s">
        <v>1078</v>
      </c>
      <c r="N1839" s="357" t="s">
        <v>5025</v>
      </c>
      <c r="O1839" s="358">
        <v>1</v>
      </c>
      <c r="P1839" s="357">
        <v>131</v>
      </c>
      <c r="Q1839" s="357">
        <v>50784.799999999996</v>
      </c>
      <c r="R1839" s="357">
        <v>35344.229999999996</v>
      </c>
      <c r="S1839" s="357">
        <f t="shared" si="58"/>
        <v>15440.57</v>
      </c>
      <c r="T1839" s="359">
        <f t="shared" si="59"/>
        <v>0.30403920070572299</v>
      </c>
      <c r="U1839" s="357"/>
    </row>
    <row r="1840" spans="1:21" x14ac:dyDescent="0.25">
      <c r="A1840" s="357" t="s">
        <v>483</v>
      </c>
      <c r="B1840" s="357" t="s">
        <v>921</v>
      </c>
      <c r="C1840" s="357" t="s">
        <v>1247</v>
      </c>
      <c r="D1840" s="357" t="s">
        <v>1754</v>
      </c>
      <c r="E1840" s="357" t="s">
        <v>1251</v>
      </c>
      <c r="F1840" s="357">
        <v>4421222</v>
      </c>
      <c r="G1840" s="357" t="s">
        <v>1251</v>
      </c>
      <c r="H1840" s="357">
        <v>442122201</v>
      </c>
      <c r="I1840" s="357" t="s">
        <v>3569</v>
      </c>
      <c r="J1840" s="357">
        <v>23415831</v>
      </c>
      <c r="K1840" s="357">
        <v>100</v>
      </c>
      <c r="L1840" s="357" t="s">
        <v>1077</v>
      </c>
      <c r="M1840" s="357" t="s">
        <v>1078</v>
      </c>
      <c r="N1840" s="357" t="s">
        <v>5025</v>
      </c>
      <c r="O1840" s="358">
        <v>1</v>
      </c>
      <c r="P1840" s="357">
        <v>111</v>
      </c>
      <c r="Q1840" s="357">
        <v>47479.199999999997</v>
      </c>
      <c r="R1840" s="357">
        <v>34304.43</v>
      </c>
      <c r="S1840" s="357">
        <f t="shared" si="58"/>
        <v>13174.769999999997</v>
      </c>
      <c r="T1840" s="359">
        <f t="shared" si="59"/>
        <v>0.27748508820704643</v>
      </c>
      <c r="U1840" s="357"/>
    </row>
    <row r="1841" spans="1:21" x14ac:dyDescent="0.25">
      <c r="A1841" s="357" t="s">
        <v>483</v>
      </c>
      <c r="B1841" s="357" t="s">
        <v>921</v>
      </c>
      <c r="C1841" s="357" t="s">
        <v>1247</v>
      </c>
      <c r="D1841" s="357" t="s">
        <v>1754</v>
      </c>
      <c r="E1841" s="357" t="s">
        <v>1251</v>
      </c>
      <c r="F1841" s="357">
        <v>4421222</v>
      </c>
      <c r="G1841" s="357" t="s">
        <v>1251</v>
      </c>
      <c r="H1841" s="357">
        <v>442122201</v>
      </c>
      <c r="I1841" s="357" t="s">
        <v>3570</v>
      </c>
      <c r="J1841" s="357">
        <v>26065743</v>
      </c>
      <c r="K1841" s="357">
        <v>250</v>
      </c>
      <c r="L1841" s="357" t="s">
        <v>1077</v>
      </c>
      <c r="M1841" s="357" t="s">
        <v>1078</v>
      </c>
      <c r="N1841" s="357" t="s">
        <v>5025</v>
      </c>
      <c r="O1841" s="358">
        <v>1</v>
      </c>
      <c r="P1841" s="357">
        <v>103</v>
      </c>
      <c r="Q1841" s="357">
        <v>100287.2</v>
      </c>
      <c r="R1841" s="357">
        <v>65140.32</v>
      </c>
      <c r="S1841" s="357">
        <f t="shared" si="58"/>
        <v>35146.879999999997</v>
      </c>
      <c r="T1841" s="359">
        <f t="shared" si="59"/>
        <v>0.3504622723537999</v>
      </c>
      <c r="U1841" s="357"/>
    </row>
    <row r="1842" spans="1:21" x14ac:dyDescent="0.25">
      <c r="A1842" s="357" t="s">
        <v>483</v>
      </c>
      <c r="B1842" s="357" t="s">
        <v>921</v>
      </c>
      <c r="C1842" s="357" t="s">
        <v>1247</v>
      </c>
      <c r="D1842" s="357" t="s">
        <v>1753</v>
      </c>
      <c r="E1842" s="357" t="s">
        <v>1514</v>
      </c>
      <c r="F1842" s="357">
        <v>4421132</v>
      </c>
      <c r="G1842" s="357" t="s">
        <v>1248</v>
      </c>
      <c r="H1842" s="357">
        <v>442113202</v>
      </c>
      <c r="I1842" s="357" t="s">
        <v>3571</v>
      </c>
      <c r="J1842" s="357">
        <v>26065769</v>
      </c>
      <c r="K1842" s="357">
        <v>100</v>
      </c>
      <c r="L1842" s="357" t="s">
        <v>1077</v>
      </c>
      <c r="M1842" s="357" t="s">
        <v>1078</v>
      </c>
      <c r="N1842" s="357" t="s">
        <v>5025</v>
      </c>
      <c r="O1842" s="358">
        <v>1</v>
      </c>
      <c r="P1842" s="357">
        <v>2</v>
      </c>
      <c r="Q1842" s="357">
        <v>4763.2</v>
      </c>
      <c r="R1842" s="357">
        <v>3695.7</v>
      </c>
      <c r="S1842" s="357">
        <f t="shared" si="58"/>
        <v>1067.5</v>
      </c>
      <c r="T1842" s="359">
        <f t="shared" si="59"/>
        <v>0.22411404098085322</v>
      </c>
      <c r="U1842" s="357"/>
    </row>
    <row r="1843" spans="1:21" x14ac:dyDescent="0.25">
      <c r="A1843" s="357" t="s">
        <v>483</v>
      </c>
      <c r="B1843" s="357" t="s">
        <v>921</v>
      </c>
      <c r="C1843" s="357" t="s">
        <v>1247</v>
      </c>
      <c r="D1843" s="357" t="s">
        <v>1754</v>
      </c>
      <c r="E1843" s="357" t="s">
        <v>1251</v>
      </c>
      <c r="F1843" s="357">
        <v>4421222</v>
      </c>
      <c r="G1843" s="357" t="s">
        <v>1251</v>
      </c>
      <c r="H1843" s="357">
        <v>442122201</v>
      </c>
      <c r="I1843" s="357" t="s">
        <v>3572</v>
      </c>
      <c r="J1843" s="357">
        <v>26065789</v>
      </c>
      <c r="K1843" s="357">
        <v>100</v>
      </c>
      <c r="L1843" s="357" t="s">
        <v>1077</v>
      </c>
      <c r="M1843" s="357" t="s">
        <v>1078</v>
      </c>
      <c r="N1843" s="357" t="s">
        <v>5025</v>
      </c>
      <c r="O1843" s="358">
        <v>1</v>
      </c>
      <c r="P1843" s="357">
        <v>77</v>
      </c>
      <c r="Q1843" s="357">
        <v>57938.399999999994</v>
      </c>
      <c r="R1843" s="357">
        <v>40140.97</v>
      </c>
      <c r="S1843" s="357">
        <f t="shared" si="58"/>
        <v>17797.429999999993</v>
      </c>
      <c r="T1843" s="359">
        <f t="shared" si="59"/>
        <v>0.30717848611628895</v>
      </c>
      <c r="U1843" s="357"/>
    </row>
    <row r="1844" spans="1:21" x14ac:dyDescent="0.25">
      <c r="A1844" s="357" t="s">
        <v>483</v>
      </c>
      <c r="B1844" s="357" t="s">
        <v>921</v>
      </c>
      <c r="C1844" s="357" t="s">
        <v>1247</v>
      </c>
      <c r="D1844" s="357" t="s">
        <v>1754</v>
      </c>
      <c r="E1844" s="357" t="s">
        <v>1251</v>
      </c>
      <c r="F1844" s="357">
        <v>4421222</v>
      </c>
      <c r="G1844" s="357" t="s">
        <v>1251</v>
      </c>
      <c r="H1844" s="357">
        <v>442122201</v>
      </c>
      <c r="I1844" s="357" t="s">
        <v>3573</v>
      </c>
      <c r="J1844" s="357">
        <v>26065801</v>
      </c>
      <c r="K1844" s="357">
        <v>100</v>
      </c>
      <c r="L1844" s="357" t="s">
        <v>1077</v>
      </c>
      <c r="M1844" s="357" t="s">
        <v>1078</v>
      </c>
      <c r="N1844" s="357" t="s">
        <v>5025</v>
      </c>
      <c r="O1844" s="358">
        <v>1</v>
      </c>
      <c r="P1844" s="357">
        <v>55</v>
      </c>
      <c r="Q1844" s="357">
        <v>36849.599999999999</v>
      </c>
      <c r="R1844" s="357">
        <v>26212.879999999997</v>
      </c>
      <c r="S1844" s="357">
        <f t="shared" si="58"/>
        <v>10636.720000000001</v>
      </c>
      <c r="T1844" s="359">
        <f t="shared" si="59"/>
        <v>0.28865225131344713</v>
      </c>
      <c r="U1844" s="357"/>
    </row>
    <row r="1845" spans="1:21" x14ac:dyDescent="0.25">
      <c r="A1845" s="357" t="s">
        <v>483</v>
      </c>
      <c r="B1845" s="357" t="s">
        <v>921</v>
      </c>
      <c r="C1845" s="357" t="s">
        <v>1247</v>
      </c>
      <c r="D1845" s="357" t="s">
        <v>1754</v>
      </c>
      <c r="E1845" s="357" t="s">
        <v>1251</v>
      </c>
      <c r="F1845" s="357">
        <v>4421222</v>
      </c>
      <c r="G1845" s="357" t="s">
        <v>1251</v>
      </c>
      <c r="H1845" s="357">
        <v>442122201</v>
      </c>
      <c r="I1845" s="357" t="s">
        <v>3574</v>
      </c>
      <c r="J1845" s="357">
        <v>26065807</v>
      </c>
      <c r="K1845" s="357">
        <v>100</v>
      </c>
      <c r="L1845" s="357" t="s">
        <v>1077</v>
      </c>
      <c r="M1845" s="357" t="s">
        <v>1078</v>
      </c>
      <c r="N1845" s="357" t="s">
        <v>5025</v>
      </c>
      <c r="O1845" s="358">
        <v>1</v>
      </c>
      <c r="P1845" s="357">
        <v>97</v>
      </c>
      <c r="Q1845" s="357">
        <v>97384.4</v>
      </c>
      <c r="R1845" s="357">
        <v>75876.959999999992</v>
      </c>
      <c r="S1845" s="357">
        <f t="shared" si="58"/>
        <v>21507.440000000002</v>
      </c>
      <c r="T1845" s="359">
        <f t="shared" si="59"/>
        <v>0.22085097818541782</v>
      </c>
      <c r="U1845" s="357"/>
    </row>
    <row r="1846" spans="1:21" x14ac:dyDescent="0.25">
      <c r="A1846" s="357" t="s">
        <v>483</v>
      </c>
      <c r="B1846" s="357" t="s">
        <v>921</v>
      </c>
      <c r="C1846" s="357" t="s">
        <v>1247</v>
      </c>
      <c r="D1846" s="357" t="s">
        <v>1754</v>
      </c>
      <c r="E1846" s="357" t="s">
        <v>1251</v>
      </c>
      <c r="F1846" s="357">
        <v>4421222</v>
      </c>
      <c r="G1846" s="357" t="s">
        <v>1251</v>
      </c>
      <c r="H1846" s="357">
        <v>442122201</v>
      </c>
      <c r="I1846" s="357" t="s">
        <v>3575</v>
      </c>
      <c r="J1846" s="357">
        <v>26065823</v>
      </c>
      <c r="K1846" s="357">
        <v>250</v>
      </c>
      <c r="L1846" s="357" t="s">
        <v>1077</v>
      </c>
      <c r="M1846" s="357" t="s">
        <v>1078</v>
      </c>
      <c r="N1846" s="357" t="s">
        <v>5025</v>
      </c>
      <c r="O1846" s="358">
        <v>1</v>
      </c>
      <c r="P1846" s="357">
        <v>108</v>
      </c>
      <c r="Q1846" s="357">
        <v>129547.20000000001</v>
      </c>
      <c r="R1846" s="357">
        <v>82902.070000000007</v>
      </c>
      <c r="S1846" s="357">
        <f t="shared" si="58"/>
        <v>46645.130000000005</v>
      </c>
      <c r="T1846" s="359">
        <f t="shared" si="59"/>
        <v>0.36006281880272212</v>
      </c>
      <c r="U1846" s="357"/>
    </row>
    <row r="1847" spans="1:21" x14ac:dyDescent="0.25">
      <c r="A1847" s="357" t="s">
        <v>483</v>
      </c>
      <c r="B1847" s="357" t="s">
        <v>921</v>
      </c>
      <c r="C1847" s="357" t="s">
        <v>1247</v>
      </c>
      <c r="D1847" s="357" t="s">
        <v>1754</v>
      </c>
      <c r="E1847" s="357" t="s">
        <v>1251</v>
      </c>
      <c r="F1847" s="357">
        <v>4421222</v>
      </c>
      <c r="G1847" s="357" t="s">
        <v>1251</v>
      </c>
      <c r="H1847" s="357">
        <v>442122201</v>
      </c>
      <c r="I1847" s="357" t="s">
        <v>3576</v>
      </c>
      <c r="J1847" s="357">
        <v>26065857</v>
      </c>
      <c r="K1847" s="357">
        <v>200</v>
      </c>
      <c r="L1847" s="357" t="s">
        <v>1077</v>
      </c>
      <c r="M1847" s="357" t="s">
        <v>1078</v>
      </c>
      <c r="N1847" s="357" t="s">
        <v>5025</v>
      </c>
      <c r="O1847" s="358">
        <v>1</v>
      </c>
      <c r="P1847" s="357">
        <v>100</v>
      </c>
      <c r="Q1847" s="357">
        <v>77398.399999999994</v>
      </c>
      <c r="R1847" s="357">
        <v>46197.1</v>
      </c>
      <c r="S1847" s="357">
        <f t="shared" si="58"/>
        <v>31201.299999999996</v>
      </c>
      <c r="T1847" s="359">
        <f t="shared" si="59"/>
        <v>0.40312590441146068</v>
      </c>
      <c r="U1847" s="357"/>
    </row>
    <row r="1848" spans="1:21" x14ac:dyDescent="0.25">
      <c r="A1848" s="357" t="s">
        <v>483</v>
      </c>
      <c r="B1848" s="357" t="s">
        <v>921</v>
      </c>
      <c r="C1848" s="357" t="s">
        <v>1247</v>
      </c>
      <c r="D1848" s="357" t="s">
        <v>1754</v>
      </c>
      <c r="E1848" s="357" t="s">
        <v>1251</v>
      </c>
      <c r="F1848" s="357">
        <v>4421222</v>
      </c>
      <c r="G1848" s="357" t="s">
        <v>1251</v>
      </c>
      <c r="H1848" s="357">
        <v>442122201</v>
      </c>
      <c r="I1848" s="357" t="s">
        <v>3577</v>
      </c>
      <c r="J1848" s="357">
        <v>26065867</v>
      </c>
      <c r="K1848" s="357">
        <v>100</v>
      </c>
      <c r="L1848" s="357" t="s">
        <v>1077</v>
      </c>
      <c r="M1848" s="357" t="s">
        <v>1078</v>
      </c>
      <c r="N1848" s="357" t="s">
        <v>5025</v>
      </c>
      <c r="O1848" s="358">
        <v>1</v>
      </c>
      <c r="P1848" s="357">
        <v>86</v>
      </c>
      <c r="Q1848" s="357">
        <v>43889.599999999999</v>
      </c>
      <c r="R1848" s="357">
        <v>31794.010000000002</v>
      </c>
      <c r="S1848" s="357">
        <f t="shared" si="58"/>
        <v>12095.589999999997</v>
      </c>
      <c r="T1848" s="359">
        <f t="shared" si="59"/>
        <v>0.27559125624293673</v>
      </c>
      <c r="U1848" s="357"/>
    </row>
    <row r="1849" spans="1:21" x14ac:dyDescent="0.25">
      <c r="A1849" s="357" t="s">
        <v>483</v>
      </c>
      <c r="B1849" s="357" t="s">
        <v>921</v>
      </c>
      <c r="C1849" s="357" t="s">
        <v>1247</v>
      </c>
      <c r="D1849" s="357" t="s">
        <v>1754</v>
      </c>
      <c r="E1849" s="357" t="s">
        <v>1251</v>
      </c>
      <c r="F1849" s="357">
        <v>4421222</v>
      </c>
      <c r="G1849" s="357" t="s">
        <v>1251</v>
      </c>
      <c r="H1849" s="357">
        <v>442122201</v>
      </c>
      <c r="I1849" s="357" t="s">
        <v>3578</v>
      </c>
      <c r="J1849" s="357">
        <v>26065879</v>
      </c>
      <c r="K1849" s="357">
        <v>100</v>
      </c>
      <c r="L1849" s="357" t="s">
        <v>1077</v>
      </c>
      <c r="M1849" s="357" t="s">
        <v>1078</v>
      </c>
      <c r="N1849" s="357" t="s">
        <v>5025</v>
      </c>
      <c r="O1849" s="358">
        <v>1</v>
      </c>
      <c r="P1849" s="357">
        <v>65</v>
      </c>
      <c r="Q1849" s="357">
        <v>92665.600000000006</v>
      </c>
      <c r="R1849" s="357">
        <v>54228.539999999994</v>
      </c>
      <c r="S1849" s="357">
        <f t="shared" si="58"/>
        <v>38437.060000000012</v>
      </c>
      <c r="T1849" s="359">
        <f t="shared" si="59"/>
        <v>0.41479319186407909</v>
      </c>
      <c r="U1849" s="357"/>
    </row>
    <row r="1850" spans="1:21" x14ac:dyDescent="0.25">
      <c r="A1850" s="357" t="s">
        <v>483</v>
      </c>
      <c r="B1850" s="357" t="s">
        <v>921</v>
      </c>
      <c r="C1850" s="357" t="s">
        <v>1247</v>
      </c>
      <c r="D1850" s="357" t="s">
        <v>1754</v>
      </c>
      <c r="E1850" s="357" t="s">
        <v>1251</v>
      </c>
      <c r="F1850" s="357">
        <v>4421222</v>
      </c>
      <c r="G1850" s="357" t="s">
        <v>1251</v>
      </c>
      <c r="H1850" s="357">
        <v>442122201</v>
      </c>
      <c r="I1850" s="357" t="s">
        <v>3579</v>
      </c>
      <c r="J1850" s="357">
        <v>26065883</v>
      </c>
      <c r="K1850" s="357">
        <v>100</v>
      </c>
      <c r="L1850" s="357" t="s">
        <v>1077</v>
      </c>
      <c r="M1850" s="357" t="s">
        <v>1078</v>
      </c>
      <c r="N1850" s="357" t="s">
        <v>5025</v>
      </c>
      <c r="O1850" s="358">
        <v>1</v>
      </c>
      <c r="P1850" s="357">
        <v>50</v>
      </c>
      <c r="Q1850" s="357">
        <v>21028</v>
      </c>
      <c r="R1850" s="357">
        <v>16262.96</v>
      </c>
      <c r="S1850" s="357">
        <f t="shared" si="58"/>
        <v>4765.0400000000009</v>
      </c>
      <c r="T1850" s="359">
        <f t="shared" si="59"/>
        <v>0.22660452729693745</v>
      </c>
      <c r="U1850" s="357"/>
    </row>
    <row r="1851" spans="1:21" x14ac:dyDescent="0.25">
      <c r="A1851" s="357" t="s">
        <v>483</v>
      </c>
      <c r="B1851" s="357" t="s">
        <v>921</v>
      </c>
      <c r="C1851" s="357" t="s">
        <v>1247</v>
      </c>
      <c r="D1851" s="357" t="s">
        <v>1754</v>
      </c>
      <c r="E1851" s="357" t="s">
        <v>1251</v>
      </c>
      <c r="F1851" s="357">
        <v>4421222</v>
      </c>
      <c r="G1851" s="357" t="s">
        <v>1251</v>
      </c>
      <c r="H1851" s="357">
        <v>442122201</v>
      </c>
      <c r="I1851" s="357" t="s">
        <v>3580</v>
      </c>
      <c r="J1851" s="357">
        <v>26065961</v>
      </c>
      <c r="K1851" s="357">
        <v>250</v>
      </c>
      <c r="L1851" s="357" t="s">
        <v>1077</v>
      </c>
      <c r="M1851" s="357" t="s">
        <v>1078</v>
      </c>
      <c r="N1851" s="357" t="s">
        <v>5025</v>
      </c>
      <c r="O1851" s="358">
        <v>1</v>
      </c>
      <c r="P1851" s="357">
        <v>129</v>
      </c>
      <c r="Q1851" s="357">
        <v>129724.79999999999</v>
      </c>
      <c r="R1851" s="357">
        <v>93351.06</v>
      </c>
      <c r="S1851" s="357">
        <f t="shared" si="58"/>
        <v>36373.739999999991</v>
      </c>
      <c r="T1851" s="359">
        <f t="shared" si="59"/>
        <v>0.28039156737956039</v>
      </c>
      <c r="U1851" s="357"/>
    </row>
    <row r="1852" spans="1:21" x14ac:dyDescent="0.25">
      <c r="A1852" s="357" t="s">
        <v>483</v>
      </c>
      <c r="B1852" s="357" t="s">
        <v>921</v>
      </c>
      <c r="C1852" s="357" t="s">
        <v>1247</v>
      </c>
      <c r="D1852" s="357" t="s">
        <v>1754</v>
      </c>
      <c r="E1852" s="357" t="s">
        <v>1251</v>
      </c>
      <c r="F1852" s="357">
        <v>4421222</v>
      </c>
      <c r="G1852" s="357" t="s">
        <v>1251</v>
      </c>
      <c r="H1852" s="357">
        <v>442122201</v>
      </c>
      <c r="I1852" s="357" t="s">
        <v>3581</v>
      </c>
      <c r="J1852" s="357">
        <v>26065967</v>
      </c>
      <c r="K1852" s="357">
        <v>250</v>
      </c>
      <c r="L1852" s="357" t="s">
        <v>1077</v>
      </c>
      <c r="M1852" s="357" t="s">
        <v>1078</v>
      </c>
      <c r="N1852" s="357" t="s">
        <v>5025</v>
      </c>
      <c r="O1852" s="358">
        <v>1</v>
      </c>
      <c r="P1852" s="357">
        <v>205</v>
      </c>
      <c r="Q1852" s="357">
        <v>163340.79999999999</v>
      </c>
      <c r="R1852" s="357">
        <v>148310.09</v>
      </c>
      <c r="S1852" s="357">
        <f t="shared" si="58"/>
        <v>15030.709999999992</v>
      </c>
      <c r="T1852" s="359">
        <f t="shared" si="59"/>
        <v>9.2020548448397424E-2</v>
      </c>
      <c r="U1852" s="357"/>
    </row>
    <row r="1853" spans="1:21" x14ac:dyDescent="0.25">
      <c r="A1853" s="357" t="s">
        <v>483</v>
      </c>
      <c r="B1853" s="357" t="s">
        <v>921</v>
      </c>
      <c r="C1853" s="357" t="s">
        <v>1247</v>
      </c>
      <c r="D1853" s="357" t="s">
        <v>1754</v>
      </c>
      <c r="E1853" s="357" t="s">
        <v>1251</v>
      </c>
      <c r="F1853" s="357">
        <v>4421222</v>
      </c>
      <c r="G1853" s="357" t="s">
        <v>1251</v>
      </c>
      <c r="H1853" s="357">
        <v>442122201</v>
      </c>
      <c r="I1853" s="357" t="s">
        <v>3582</v>
      </c>
      <c r="J1853" s="357">
        <v>26065969</v>
      </c>
      <c r="K1853" s="357">
        <v>200</v>
      </c>
      <c r="L1853" s="357" t="s">
        <v>1077</v>
      </c>
      <c r="M1853" s="357" t="s">
        <v>1078</v>
      </c>
      <c r="N1853" s="357" t="s">
        <v>5025</v>
      </c>
      <c r="O1853" s="358">
        <v>1</v>
      </c>
      <c r="P1853" s="357">
        <v>120</v>
      </c>
      <c r="Q1853" s="357">
        <v>125838.39999999999</v>
      </c>
      <c r="R1853" s="357">
        <v>85796.31</v>
      </c>
      <c r="S1853" s="357">
        <f t="shared" si="58"/>
        <v>40042.089999999997</v>
      </c>
      <c r="T1853" s="359">
        <f t="shared" si="59"/>
        <v>0.31820247237727117</v>
      </c>
      <c r="U1853" s="357"/>
    </row>
    <row r="1854" spans="1:21" x14ac:dyDescent="0.25">
      <c r="A1854" s="357" t="s">
        <v>483</v>
      </c>
      <c r="B1854" s="357" t="s">
        <v>921</v>
      </c>
      <c r="C1854" s="357" t="s">
        <v>1247</v>
      </c>
      <c r="D1854" s="357" t="s">
        <v>1754</v>
      </c>
      <c r="E1854" s="357" t="s">
        <v>1251</v>
      </c>
      <c r="F1854" s="357">
        <v>4421222</v>
      </c>
      <c r="G1854" s="357" t="s">
        <v>1251</v>
      </c>
      <c r="H1854" s="357">
        <v>442122201</v>
      </c>
      <c r="I1854" s="357" t="s">
        <v>3583</v>
      </c>
      <c r="J1854" s="357">
        <v>26065989</v>
      </c>
      <c r="K1854" s="357">
        <v>100</v>
      </c>
      <c r="L1854" s="357" t="s">
        <v>1077</v>
      </c>
      <c r="M1854" s="357" t="s">
        <v>1078</v>
      </c>
      <c r="N1854" s="357" t="s">
        <v>5025</v>
      </c>
      <c r="O1854" s="358">
        <v>1</v>
      </c>
      <c r="P1854" s="357">
        <v>17</v>
      </c>
      <c r="Q1854" s="357">
        <v>30951.200000000001</v>
      </c>
      <c r="R1854" s="357">
        <v>18813.95</v>
      </c>
      <c r="S1854" s="357">
        <f t="shared" si="58"/>
        <v>12137.25</v>
      </c>
      <c r="T1854" s="359">
        <f t="shared" si="59"/>
        <v>0.39214150016800642</v>
      </c>
      <c r="U1854" s="357"/>
    </row>
    <row r="1855" spans="1:21" x14ac:dyDescent="0.25">
      <c r="A1855" s="357" t="s">
        <v>483</v>
      </c>
      <c r="B1855" s="357" t="s">
        <v>921</v>
      </c>
      <c r="C1855" s="357" t="s">
        <v>1247</v>
      </c>
      <c r="D1855" s="357" t="s">
        <v>1754</v>
      </c>
      <c r="E1855" s="357" t="s">
        <v>1521</v>
      </c>
      <c r="F1855" s="357">
        <v>4421234</v>
      </c>
      <c r="G1855" s="357" t="s">
        <v>1135</v>
      </c>
      <c r="H1855" s="357">
        <v>442123402</v>
      </c>
      <c r="I1855" s="357" t="s">
        <v>3584</v>
      </c>
      <c r="J1855" s="357">
        <v>19424278</v>
      </c>
      <c r="K1855" s="357">
        <v>100</v>
      </c>
      <c r="L1855" s="357" t="s">
        <v>1077</v>
      </c>
      <c r="M1855" s="357" t="s">
        <v>1078</v>
      </c>
      <c r="N1855" s="357" t="s">
        <v>5025</v>
      </c>
      <c r="O1855" s="358">
        <v>1</v>
      </c>
      <c r="P1855" s="357">
        <v>113</v>
      </c>
      <c r="Q1855" s="357">
        <v>49163.199999999997</v>
      </c>
      <c r="R1855" s="357">
        <v>31719.279999999999</v>
      </c>
      <c r="S1855" s="357">
        <f t="shared" si="58"/>
        <v>17443.919999999998</v>
      </c>
      <c r="T1855" s="359">
        <f t="shared" si="59"/>
        <v>0.35481661079832066</v>
      </c>
      <c r="U1855" s="357"/>
    </row>
    <row r="1856" spans="1:21" x14ac:dyDescent="0.25">
      <c r="A1856" s="357" t="s">
        <v>483</v>
      </c>
      <c r="B1856" s="357" t="s">
        <v>921</v>
      </c>
      <c r="C1856" s="357" t="s">
        <v>1247</v>
      </c>
      <c r="D1856" s="357" t="s">
        <v>1754</v>
      </c>
      <c r="E1856" s="357" t="s">
        <v>1521</v>
      </c>
      <c r="F1856" s="357">
        <v>4421234</v>
      </c>
      <c r="G1856" s="357" t="s">
        <v>1135</v>
      </c>
      <c r="H1856" s="357">
        <v>442123402</v>
      </c>
      <c r="I1856" s="357" t="s">
        <v>3585</v>
      </c>
      <c r="J1856" s="357">
        <v>19424280</v>
      </c>
      <c r="K1856" s="357">
        <v>100</v>
      </c>
      <c r="L1856" s="357" t="s">
        <v>1077</v>
      </c>
      <c r="M1856" s="357" t="s">
        <v>1078</v>
      </c>
      <c r="N1856" s="357" t="s">
        <v>5025</v>
      </c>
      <c r="O1856" s="358">
        <v>1</v>
      </c>
      <c r="P1856" s="357">
        <v>127</v>
      </c>
      <c r="Q1856" s="357">
        <v>62538.400000000009</v>
      </c>
      <c r="R1856" s="357">
        <v>44959.479999999996</v>
      </c>
      <c r="S1856" s="357">
        <f t="shared" si="58"/>
        <v>17578.920000000013</v>
      </c>
      <c r="T1856" s="359">
        <f t="shared" si="59"/>
        <v>0.28109001829276109</v>
      </c>
      <c r="U1856" s="357"/>
    </row>
    <row r="1857" spans="1:21" x14ac:dyDescent="0.25">
      <c r="A1857" s="357" t="s">
        <v>483</v>
      </c>
      <c r="B1857" s="357" t="s">
        <v>921</v>
      </c>
      <c r="C1857" s="357" t="s">
        <v>1247</v>
      </c>
      <c r="D1857" s="357" t="s">
        <v>1754</v>
      </c>
      <c r="E1857" s="357" t="s">
        <v>1521</v>
      </c>
      <c r="F1857" s="357">
        <v>4421234</v>
      </c>
      <c r="G1857" s="357" t="s">
        <v>1135</v>
      </c>
      <c r="H1857" s="357">
        <v>442123402</v>
      </c>
      <c r="I1857" s="357" t="s">
        <v>3586</v>
      </c>
      <c r="J1857" s="357">
        <v>19424310</v>
      </c>
      <c r="K1857" s="357">
        <v>100</v>
      </c>
      <c r="L1857" s="357" t="s">
        <v>1077</v>
      </c>
      <c r="M1857" s="357" t="s">
        <v>1078</v>
      </c>
      <c r="N1857" s="357" t="s">
        <v>5025</v>
      </c>
      <c r="O1857" s="358">
        <v>1</v>
      </c>
      <c r="P1857" s="357">
        <v>72</v>
      </c>
      <c r="Q1857" s="357">
        <v>22180.400000000001</v>
      </c>
      <c r="R1857" s="357">
        <v>16780.8</v>
      </c>
      <c r="S1857" s="357">
        <f t="shared" si="58"/>
        <v>5399.6000000000022</v>
      </c>
      <c r="T1857" s="359">
        <f t="shared" si="59"/>
        <v>0.24344015437052541</v>
      </c>
      <c r="U1857" s="357"/>
    </row>
    <row r="1858" spans="1:21" x14ac:dyDescent="0.25">
      <c r="A1858" s="357" t="s">
        <v>483</v>
      </c>
      <c r="B1858" s="357" t="s">
        <v>921</v>
      </c>
      <c r="C1858" s="357" t="s">
        <v>1247</v>
      </c>
      <c r="D1858" s="357" t="s">
        <v>1754</v>
      </c>
      <c r="E1858" s="357" t="s">
        <v>1520</v>
      </c>
      <c r="F1858" s="357">
        <v>4421233</v>
      </c>
      <c r="G1858" s="357" t="s">
        <v>1138</v>
      </c>
      <c r="H1858" s="357">
        <v>442123303</v>
      </c>
      <c r="I1858" s="357" t="s">
        <v>3587</v>
      </c>
      <c r="J1858" s="357">
        <v>19424640</v>
      </c>
      <c r="K1858" s="357">
        <v>100</v>
      </c>
      <c r="L1858" s="357" t="s">
        <v>1077</v>
      </c>
      <c r="M1858" s="357" t="s">
        <v>1078</v>
      </c>
      <c r="N1858" s="357" t="s">
        <v>5025</v>
      </c>
      <c r="O1858" s="358">
        <v>1</v>
      </c>
      <c r="P1858" s="357">
        <v>120</v>
      </c>
      <c r="Q1858" s="357">
        <v>57602</v>
      </c>
      <c r="R1858" s="357">
        <v>53150.15</v>
      </c>
      <c r="S1858" s="357">
        <f t="shared" si="58"/>
        <v>4451.8499999999985</v>
      </c>
      <c r="T1858" s="359">
        <f t="shared" si="59"/>
        <v>7.7286378945175496E-2</v>
      </c>
      <c r="U1858" s="357"/>
    </row>
    <row r="1859" spans="1:21" x14ac:dyDescent="0.25">
      <c r="A1859" s="357" t="s">
        <v>483</v>
      </c>
      <c r="B1859" s="357" t="s">
        <v>921</v>
      </c>
      <c r="C1859" s="357" t="s">
        <v>1247</v>
      </c>
      <c r="D1859" s="357" t="s">
        <v>1754</v>
      </c>
      <c r="E1859" s="357" t="s">
        <v>1520</v>
      </c>
      <c r="F1859" s="357">
        <v>4421233</v>
      </c>
      <c r="G1859" s="357" t="s">
        <v>1138</v>
      </c>
      <c r="H1859" s="357">
        <v>442123303</v>
      </c>
      <c r="I1859" s="357" t="s">
        <v>3588</v>
      </c>
      <c r="J1859" s="357">
        <v>19424658</v>
      </c>
      <c r="K1859" s="357">
        <v>100</v>
      </c>
      <c r="L1859" s="357" t="s">
        <v>1077</v>
      </c>
      <c r="M1859" s="357" t="s">
        <v>1078</v>
      </c>
      <c r="N1859" s="357" t="s">
        <v>5025</v>
      </c>
      <c r="O1859" s="358">
        <v>1</v>
      </c>
      <c r="P1859" s="357">
        <v>71</v>
      </c>
      <c r="Q1859" s="357">
        <v>43852.800000000003</v>
      </c>
      <c r="R1859" s="357">
        <v>32387.579999999998</v>
      </c>
      <c r="S1859" s="357">
        <f t="shared" si="58"/>
        <v>11465.220000000005</v>
      </c>
      <c r="T1859" s="359">
        <f t="shared" si="59"/>
        <v>0.26144784369527152</v>
      </c>
      <c r="U1859" s="357"/>
    </row>
    <row r="1860" spans="1:21" x14ac:dyDescent="0.25">
      <c r="A1860" s="357" t="s">
        <v>483</v>
      </c>
      <c r="B1860" s="357" t="s">
        <v>921</v>
      </c>
      <c r="C1860" s="357" t="s">
        <v>1247</v>
      </c>
      <c r="D1860" s="357" t="s">
        <v>1754</v>
      </c>
      <c r="E1860" s="357" t="s">
        <v>1520</v>
      </c>
      <c r="F1860" s="357">
        <v>4421233</v>
      </c>
      <c r="G1860" s="357" t="s">
        <v>1136</v>
      </c>
      <c r="H1860" s="357">
        <v>442123301</v>
      </c>
      <c r="I1860" s="357" t="s">
        <v>3589</v>
      </c>
      <c r="J1860" s="357">
        <v>20833253</v>
      </c>
      <c r="K1860" s="357">
        <v>100</v>
      </c>
      <c r="L1860" s="357" t="s">
        <v>1077</v>
      </c>
      <c r="M1860" s="357" t="s">
        <v>1078</v>
      </c>
      <c r="N1860" s="357" t="s">
        <v>5025</v>
      </c>
      <c r="O1860" s="358">
        <v>1</v>
      </c>
      <c r="P1860" s="357">
        <v>67</v>
      </c>
      <c r="Q1860" s="357">
        <v>29221.200000000001</v>
      </c>
      <c r="R1860" s="357">
        <v>23312.23</v>
      </c>
      <c r="S1860" s="357">
        <f t="shared" si="58"/>
        <v>5908.9700000000012</v>
      </c>
      <c r="T1860" s="359">
        <f t="shared" si="59"/>
        <v>0.2022151725459598</v>
      </c>
      <c r="U1860" s="357"/>
    </row>
    <row r="1861" spans="1:21" x14ac:dyDescent="0.25">
      <c r="A1861" s="357" t="s">
        <v>483</v>
      </c>
      <c r="B1861" s="357" t="s">
        <v>921</v>
      </c>
      <c r="C1861" s="357" t="s">
        <v>1247</v>
      </c>
      <c r="D1861" s="357" t="s">
        <v>1754</v>
      </c>
      <c r="E1861" s="357" t="s">
        <v>1520</v>
      </c>
      <c r="F1861" s="357">
        <v>4421233</v>
      </c>
      <c r="G1861" s="357" t="s">
        <v>1136</v>
      </c>
      <c r="H1861" s="357">
        <v>442123301</v>
      </c>
      <c r="I1861" s="357" t="s">
        <v>3590</v>
      </c>
      <c r="J1861" s="357">
        <v>20833285</v>
      </c>
      <c r="K1861" s="357">
        <v>100</v>
      </c>
      <c r="L1861" s="357" t="s">
        <v>1077</v>
      </c>
      <c r="M1861" s="357" t="s">
        <v>1078</v>
      </c>
      <c r="N1861" s="357" t="s">
        <v>5025</v>
      </c>
      <c r="O1861" s="358">
        <v>1</v>
      </c>
      <c r="P1861" s="357">
        <v>136</v>
      </c>
      <c r="Q1861" s="357">
        <v>78029.2</v>
      </c>
      <c r="R1861" s="357">
        <v>48082.04</v>
      </c>
      <c r="S1861" s="357">
        <f t="shared" si="58"/>
        <v>29947.159999999996</v>
      </c>
      <c r="T1861" s="359">
        <f t="shared" si="59"/>
        <v>0.38379427188795984</v>
      </c>
      <c r="U1861" s="357"/>
    </row>
    <row r="1862" spans="1:21" x14ac:dyDescent="0.25">
      <c r="A1862" s="357" t="s">
        <v>483</v>
      </c>
      <c r="B1862" s="357" t="s">
        <v>921</v>
      </c>
      <c r="C1862" s="357" t="s">
        <v>1247</v>
      </c>
      <c r="D1862" s="357" t="s">
        <v>1754</v>
      </c>
      <c r="E1862" s="357" t="s">
        <v>1520</v>
      </c>
      <c r="F1862" s="357">
        <v>4421233</v>
      </c>
      <c r="G1862" s="357" t="s">
        <v>942</v>
      </c>
      <c r="H1862" s="357">
        <v>442123302</v>
      </c>
      <c r="I1862" s="357" t="s">
        <v>3591</v>
      </c>
      <c r="J1862" s="357">
        <v>20833319</v>
      </c>
      <c r="K1862" s="357">
        <v>100</v>
      </c>
      <c r="L1862" s="357" t="s">
        <v>1077</v>
      </c>
      <c r="M1862" s="357" t="s">
        <v>1078</v>
      </c>
      <c r="N1862" s="357" t="s">
        <v>5025</v>
      </c>
      <c r="O1862" s="358">
        <v>1</v>
      </c>
      <c r="P1862" s="357">
        <v>95</v>
      </c>
      <c r="Q1862" s="357">
        <v>31848.799999999999</v>
      </c>
      <c r="R1862" s="357">
        <v>22922.75</v>
      </c>
      <c r="S1862" s="357">
        <f t="shared" si="58"/>
        <v>8926.0499999999993</v>
      </c>
      <c r="T1862" s="359">
        <f t="shared" si="59"/>
        <v>0.28026330662379745</v>
      </c>
      <c r="U1862" s="357"/>
    </row>
    <row r="1863" spans="1:21" x14ac:dyDescent="0.25">
      <c r="A1863" s="357" t="s">
        <v>483</v>
      </c>
      <c r="B1863" s="357" t="s">
        <v>921</v>
      </c>
      <c r="C1863" s="357" t="s">
        <v>1247</v>
      </c>
      <c r="D1863" s="357" t="s">
        <v>1754</v>
      </c>
      <c r="E1863" s="357" t="s">
        <v>1520</v>
      </c>
      <c r="F1863" s="357">
        <v>4421233</v>
      </c>
      <c r="G1863" s="357" t="s">
        <v>1136</v>
      </c>
      <c r="H1863" s="357">
        <v>442123301</v>
      </c>
      <c r="I1863" s="357" t="s">
        <v>3592</v>
      </c>
      <c r="J1863" s="357">
        <v>20833325</v>
      </c>
      <c r="K1863" s="357">
        <v>100</v>
      </c>
      <c r="L1863" s="357" t="s">
        <v>1077</v>
      </c>
      <c r="M1863" s="357" t="s">
        <v>1078</v>
      </c>
      <c r="N1863" s="357" t="s">
        <v>5025</v>
      </c>
      <c r="O1863" s="358">
        <v>1</v>
      </c>
      <c r="P1863" s="357">
        <v>93</v>
      </c>
      <c r="Q1863" s="357">
        <v>41670.400000000001</v>
      </c>
      <c r="R1863" s="357">
        <v>36822.090000000004</v>
      </c>
      <c r="S1863" s="357">
        <f t="shared" si="58"/>
        <v>4848.3099999999977</v>
      </c>
      <c r="T1863" s="359">
        <f t="shared" si="59"/>
        <v>0.11634901512824444</v>
      </c>
      <c r="U1863" s="357"/>
    </row>
    <row r="1864" spans="1:21" x14ac:dyDescent="0.25">
      <c r="A1864" s="357" t="s">
        <v>483</v>
      </c>
      <c r="B1864" s="357" t="s">
        <v>921</v>
      </c>
      <c r="C1864" s="357" t="s">
        <v>1247</v>
      </c>
      <c r="D1864" s="357" t="s">
        <v>1754</v>
      </c>
      <c r="E1864" s="357" t="s">
        <v>1520</v>
      </c>
      <c r="F1864" s="357">
        <v>4421233</v>
      </c>
      <c r="G1864" s="357" t="s">
        <v>1136</v>
      </c>
      <c r="H1864" s="357">
        <v>442123301</v>
      </c>
      <c r="I1864" s="357" t="s">
        <v>3593</v>
      </c>
      <c r="J1864" s="357">
        <v>20833385</v>
      </c>
      <c r="K1864" s="357">
        <v>100</v>
      </c>
      <c r="L1864" s="357" t="s">
        <v>1077</v>
      </c>
      <c r="M1864" s="357" t="s">
        <v>1078</v>
      </c>
      <c r="N1864" s="357" t="s">
        <v>5025</v>
      </c>
      <c r="O1864" s="358">
        <v>1</v>
      </c>
      <c r="P1864" s="357">
        <v>76</v>
      </c>
      <c r="Q1864" s="357">
        <v>33677.600000000006</v>
      </c>
      <c r="R1864" s="357">
        <v>21793.769999999997</v>
      </c>
      <c r="S1864" s="357">
        <f t="shared" si="58"/>
        <v>11883.830000000009</v>
      </c>
      <c r="T1864" s="359">
        <f t="shared" si="59"/>
        <v>0.35287045395158823</v>
      </c>
      <c r="U1864" s="357"/>
    </row>
    <row r="1865" spans="1:21" x14ac:dyDescent="0.25">
      <c r="A1865" s="357" t="s">
        <v>483</v>
      </c>
      <c r="B1865" s="357" t="s">
        <v>921</v>
      </c>
      <c r="C1865" s="357" t="s">
        <v>1247</v>
      </c>
      <c r="D1865" s="357" t="s">
        <v>1754</v>
      </c>
      <c r="E1865" s="357" t="s">
        <v>1521</v>
      </c>
      <c r="F1865" s="357">
        <v>4421234</v>
      </c>
      <c r="G1865" s="357" t="s">
        <v>943</v>
      </c>
      <c r="H1865" s="357">
        <v>442123403</v>
      </c>
      <c r="I1865" s="357" t="s">
        <v>3594</v>
      </c>
      <c r="J1865" s="357">
        <v>21354596</v>
      </c>
      <c r="K1865" s="357">
        <v>100</v>
      </c>
      <c r="L1865" s="357" t="s">
        <v>1077</v>
      </c>
      <c r="M1865" s="357" t="s">
        <v>1078</v>
      </c>
      <c r="N1865" s="357" t="s">
        <v>5025</v>
      </c>
      <c r="O1865" s="358">
        <v>1</v>
      </c>
      <c r="P1865" s="357">
        <v>44</v>
      </c>
      <c r="Q1865" s="357">
        <v>30068.800000000003</v>
      </c>
      <c r="R1865" s="357">
        <v>22763.71</v>
      </c>
      <c r="S1865" s="357">
        <f t="shared" si="58"/>
        <v>7305.0900000000038</v>
      </c>
      <c r="T1865" s="359">
        <f t="shared" si="59"/>
        <v>0.24294584419730761</v>
      </c>
      <c r="U1865" s="357"/>
    </row>
    <row r="1866" spans="1:21" ht="30" x14ac:dyDescent="0.25">
      <c r="A1866" s="357" t="s">
        <v>483</v>
      </c>
      <c r="B1866" s="357" t="s">
        <v>921</v>
      </c>
      <c r="C1866" s="357" t="s">
        <v>1258</v>
      </c>
      <c r="D1866" s="357" t="s">
        <v>1759</v>
      </c>
      <c r="E1866" s="357" t="s">
        <v>1545</v>
      </c>
      <c r="F1866" s="357">
        <v>4422223</v>
      </c>
      <c r="G1866" s="357" t="s">
        <v>970</v>
      </c>
      <c r="H1866" s="357">
        <v>442222301</v>
      </c>
      <c r="I1866" s="357" t="s">
        <v>5203</v>
      </c>
      <c r="J1866" s="357">
        <v>27303362</v>
      </c>
      <c r="K1866" s="357">
        <v>100</v>
      </c>
      <c r="L1866" s="357" t="s">
        <v>1077</v>
      </c>
      <c r="M1866" s="357" t="s">
        <v>1078</v>
      </c>
      <c r="N1866" s="357" t="s">
        <v>5025</v>
      </c>
      <c r="O1866" s="358">
        <v>1</v>
      </c>
      <c r="P1866" s="357">
        <v>31</v>
      </c>
      <c r="Q1866" s="357">
        <v>29510.399999999998</v>
      </c>
      <c r="R1866" s="357">
        <v>15596.32</v>
      </c>
      <c r="S1866" s="357">
        <f t="shared" si="58"/>
        <v>13914.079999999998</v>
      </c>
      <c r="T1866" s="359">
        <f t="shared" si="59"/>
        <v>0.47149750596399909</v>
      </c>
      <c r="U1866" s="357"/>
    </row>
    <row r="1867" spans="1:21" x14ac:dyDescent="0.25">
      <c r="A1867" s="357" t="s">
        <v>483</v>
      </c>
      <c r="B1867" s="357" t="s">
        <v>921</v>
      </c>
      <c r="C1867" s="357" t="s">
        <v>1247</v>
      </c>
      <c r="D1867" s="357" t="s">
        <v>1754</v>
      </c>
      <c r="E1867" s="357" t="s">
        <v>1521</v>
      </c>
      <c r="F1867" s="357">
        <v>4421234</v>
      </c>
      <c r="G1867" s="357" t="s">
        <v>943</v>
      </c>
      <c r="H1867" s="357">
        <v>442123403</v>
      </c>
      <c r="I1867" s="357" t="s">
        <v>3595</v>
      </c>
      <c r="J1867" s="357">
        <v>21354754</v>
      </c>
      <c r="K1867" s="357">
        <v>100</v>
      </c>
      <c r="L1867" s="357" t="s">
        <v>1077</v>
      </c>
      <c r="M1867" s="357" t="s">
        <v>1078</v>
      </c>
      <c r="N1867" s="357" t="s">
        <v>5025</v>
      </c>
      <c r="O1867" s="358">
        <v>1</v>
      </c>
      <c r="P1867" s="357">
        <v>137</v>
      </c>
      <c r="Q1867" s="357">
        <v>43316.800000000003</v>
      </c>
      <c r="R1867" s="357">
        <v>39487.4</v>
      </c>
      <c r="S1867" s="357">
        <f t="shared" si="58"/>
        <v>3829.4000000000015</v>
      </c>
      <c r="T1867" s="359">
        <f t="shared" si="59"/>
        <v>8.8404498947290688E-2</v>
      </c>
      <c r="U1867" s="357"/>
    </row>
    <row r="1868" spans="1:21" x14ac:dyDescent="0.25">
      <c r="A1868" s="357" t="s">
        <v>483</v>
      </c>
      <c r="B1868" s="357" t="s">
        <v>921</v>
      </c>
      <c r="C1868" s="357" t="s">
        <v>1247</v>
      </c>
      <c r="D1868" s="357" t="s">
        <v>1754</v>
      </c>
      <c r="E1868" s="357" t="s">
        <v>1521</v>
      </c>
      <c r="F1868" s="357">
        <v>4421234</v>
      </c>
      <c r="G1868" s="357" t="s">
        <v>943</v>
      </c>
      <c r="H1868" s="357">
        <v>442123403</v>
      </c>
      <c r="I1868" s="357" t="s">
        <v>3596</v>
      </c>
      <c r="J1868" s="357">
        <v>21354768</v>
      </c>
      <c r="K1868" s="357">
        <v>100</v>
      </c>
      <c r="L1868" s="357" t="s">
        <v>1077</v>
      </c>
      <c r="M1868" s="357" t="s">
        <v>1078</v>
      </c>
      <c r="N1868" s="357" t="s">
        <v>5025</v>
      </c>
      <c r="O1868" s="358">
        <v>1</v>
      </c>
      <c r="P1868" s="357">
        <v>72</v>
      </c>
      <c r="Q1868" s="357">
        <v>27558.799999999999</v>
      </c>
      <c r="R1868" s="357">
        <v>21143.62</v>
      </c>
      <c r="S1868" s="357">
        <f t="shared" si="58"/>
        <v>6415.18</v>
      </c>
      <c r="T1868" s="359">
        <f t="shared" si="59"/>
        <v>0.23278154346343094</v>
      </c>
      <c r="U1868" s="357"/>
    </row>
    <row r="1869" spans="1:21" x14ac:dyDescent="0.25">
      <c r="A1869" s="357" t="s">
        <v>483</v>
      </c>
      <c r="B1869" s="357" t="s">
        <v>921</v>
      </c>
      <c r="C1869" s="357" t="s">
        <v>1247</v>
      </c>
      <c r="D1869" s="357" t="s">
        <v>1754</v>
      </c>
      <c r="E1869" s="357" t="s">
        <v>1521</v>
      </c>
      <c r="F1869" s="357">
        <v>4421234</v>
      </c>
      <c r="G1869" s="357" t="s">
        <v>943</v>
      </c>
      <c r="H1869" s="357">
        <v>442123403</v>
      </c>
      <c r="I1869" s="357" t="s">
        <v>3596</v>
      </c>
      <c r="J1869" s="357">
        <v>21354792</v>
      </c>
      <c r="K1869" s="357">
        <v>100</v>
      </c>
      <c r="L1869" s="357" t="s">
        <v>1077</v>
      </c>
      <c r="M1869" s="357" t="s">
        <v>1078</v>
      </c>
      <c r="N1869" s="357" t="s">
        <v>5025</v>
      </c>
      <c r="O1869" s="358">
        <v>1</v>
      </c>
      <c r="P1869" s="357">
        <v>115</v>
      </c>
      <c r="Q1869" s="357">
        <v>45670</v>
      </c>
      <c r="R1869" s="357">
        <v>26874.39</v>
      </c>
      <c r="S1869" s="357">
        <f t="shared" ref="S1869:S1932" si="60">Q1869-R1869</f>
        <v>18795.61</v>
      </c>
      <c r="T1869" s="359">
        <f t="shared" ref="T1869:T1932" si="61">S1869/Q1869</f>
        <v>0.41155266038975258</v>
      </c>
      <c r="U1869" s="357"/>
    </row>
    <row r="1870" spans="1:21" x14ac:dyDescent="0.25">
      <c r="A1870" s="357" t="s">
        <v>483</v>
      </c>
      <c r="B1870" s="357" t="s">
        <v>921</v>
      </c>
      <c r="C1870" s="357" t="s">
        <v>1247</v>
      </c>
      <c r="D1870" s="357" t="s">
        <v>1754</v>
      </c>
      <c r="E1870" s="357" t="s">
        <v>1521</v>
      </c>
      <c r="F1870" s="357">
        <v>4421234</v>
      </c>
      <c r="G1870" s="357" t="s">
        <v>943</v>
      </c>
      <c r="H1870" s="357">
        <v>442123403</v>
      </c>
      <c r="I1870" s="357" t="s">
        <v>3597</v>
      </c>
      <c r="J1870" s="357">
        <v>21354856</v>
      </c>
      <c r="K1870" s="357">
        <v>100</v>
      </c>
      <c r="L1870" s="357" t="s">
        <v>1077</v>
      </c>
      <c r="M1870" s="357" t="s">
        <v>1078</v>
      </c>
      <c r="N1870" s="357" t="s">
        <v>5025</v>
      </c>
      <c r="O1870" s="358">
        <v>1</v>
      </c>
      <c r="P1870" s="357">
        <v>78</v>
      </c>
      <c r="Q1870" s="357">
        <v>40526</v>
      </c>
      <c r="R1870" s="357">
        <v>24276.14</v>
      </c>
      <c r="S1870" s="357">
        <f t="shared" si="60"/>
        <v>16249.86</v>
      </c>
      <c r="T1870" s="359">
        <f t="shared" si="61"/>
        <v>0.40097369589892912</v>
      </c>
      <c r="U1870" s="357"/>
    </row>
    <row r="1871" spans="1:21" x14ac:dyDescent="0.25">
      <c r="A1871" s="357" t="s">
        <v>483</v>
      </c>
      <c r="B1871" s="357" t="s">
        <v>921</v>
      </c>
      <c r="C1871" s="357" t="s">
        <v>1247</v>
      </c>
      <c r="D1871" s="357" t="s">
        <v>1754</v>
      </c>
      <c r="E1871" s="357" t="s">
        <v>1520</v>
      </c>
      <c r="F1871" s="357">
        <v>4421233</v>
      </c>
      <c r="G1871" s="357" t="s">
        <v>942</v>
      </c>
      <c r="H1871" s="357">
        <v>442123302</v>
      </c>
      <c r="I1871" s="357" t="s">
        <v>3598</v>
      </c>
      <c r="J1871" s="357">
        <v>21355002</v>
      </c>
      <c r="K1871" s="357">
        <v>100</v>
      </c>
      <c r="L1871" s="357" t="s">
        <v>1077</v>
      </c>
      <c r="M1871" s="357" t="s">
        <v>1078</v>
      </c>
      <c r="N1871" s="357" t="s">
        <v>5025</v>
      </c>
      <c r="O1871" s="358">
        <v>1</v>
      </c>
      <c r="P1871" s="357">
        <v>45</v>
      </c>
      <c r="Q1871" s="357">
        <v>31556.400000000001</v>
      </c>
      <c r="R1871" s="357">
        <v>18377.449999999997</v>
      </c>
      <c r="S1871" s="357">
        <f t="shared" si="60"/>
        <v>13178.950000000004</v>
      </c>
      <c r="T1871" s="359">
        <f t="shared" si="61"/>
        <v>0.41763160563308882</v>
      </c>
      <c r="U1871" s="357"/>
    </row>
    <row r="1872" spans="1:21" x14ac:dyDescent="0.25">
      <c r="A1872" s="357" t="s">
        <v>483</v>
      </c>
      <c r="B1872" s="357" t="s">
        <v>921</v>
      </c>
      <c r="C1872" s="357" t="s">
        <v>1247</v>
      </c>
      <c r="D1872" s="357" t="s">
        <v>1754</v>
      </c>
      <c r="E1872" s="357" t="s">
        <v>1520</v>
      </c>
      <c r="F1872" s="357">
        <v>4421233</v>
      </c>
      <c r="G1872" s="357" t="s">
        <v>942</v>
      </c>
      <c r="H1872" s="357">
        <v>442123302</v>
      </c>
      <c r="I1872" s="357" t="s">
        <v>3599</v>
      </c>
      <c r="J1872" s="357">
        <v>21355062</v>
      </c>
      <c r="K1872" s="357">
        <v>100</v>
      </c>
      <c r="L1872" s="357" t="s">
        <v>1077</v>
      </c>
      <c r="M1872" s="357" t="s">
        <v>1078</v>
      </c>
      <c r="N1872" s="357" t="s">
        <v>5025</v>
      </c>
      <c r="O1872" s="358">
        <v>1</v>
      </c>
      <c r="P1872" s="357">
        <v>62</v>
      </c>
      <c r="Q1872" s="357">
        <v>39326</v>
      </c>
      <c r="R1872" s="357">
        <v>28671.55</v>
      </c>
      <c r="S1872" s="357">
        <f t="shared" si="60"/>
        <v>10654.45</v>
      </c>
      <c r="T1872" s="359">
        <f t="shared" si="61"/>
        <v>0.27092635915170626</v>
      </c>
      <c r="U1872" s="357"/>
    </row>
    <row r="1873" spans="1:21" x14ac:dyDescent="0.25">
      <c r="A1873" s="357" t="s">
        <v>483</v>
      </c>
      <c r="B1873" s="357" t="s">
        <v>921</v>
      </c>
      <c r="C1873" s="357" t="s">
        <v>1247</v>
      </c>
      <c r="D1873" s="357" t="s">
        <v>1754</v>
      </c>
      <c r="E1873" s="357" t="s">
        <v>1520</v>
      </c>
      <c r="F1873" s="357">
        <v>4421233</v>
      </c>
      <c r="G1873" s="357" t="s">
        <v>942</v>
      </c>
      <c r="H1873" s="357">
        <v>442123302</v>
      </c>
      <c r="I1873" s="357" t="s">
        <v>3600</v>
      </c>
      <c r="J1873" s="357">
        <v>21355078</v>
      </c>
      <c r="K1873" s="357">
        <v>100</v>
      </c>
      <c r="L1873" s="357" t="s">
        <v>1077</v>
      </c>
      <c r="M1873" s="357" t="s">
        <v>1078</v>
      </c>
      <c r="N1873" s="357" t="s">
        <v>5025</v>
      </c>
      <c r="O1873" s="358">
        <v>1</v>
      </c>
      <c r="P1873" s="357">
        <v>65</v>
      </c>
      <c r="Q1873" s="357">
        <v>26747.599999999999</v>
      </c>
      <c r="R1873" s="357">
        <v>21729.629999999997</v>
      </c>
      <c r="S1873" s="357">
        <f t="shared" si="60"/>
        <v>5017.9700000000012</v>
      </c>
      <c r="T1873" s="359">
        <f t="shared" si="61"/>
        <v>0.18760449535659279</v>
      </c>
      <c r="U1873" s="357"/>
    </row>
    <row r="1874" spans="1:21" x14ac:dyDescent="0.25">
      <c r="A1874" s="357" t="s">
        <v>483</v>
      </c>
      <c r="B1874" s="357" t="s">
        <v>921</v>
      </c>
      <c r="C1874" s="357" t="s">
        <v>1247</v>
      </c>
      <c r="D1874" s="357" t="s">
        <v>1754</v>
      </c>
      <c r="E1874" s="357" t="s">
        <v>1520</v>
      </c>
      <c r="F1874" s="357">
        <v>4421233</v>
      </c>
      <c r="G1874" s="357" t="s">
        <v>942</v>
      </c>
      <c r="H1874" s="357">
        <v>442123302</v>
      </c>
      <c r="I1874" s="357" t="s">
        <v>3601</v>
      </c>
      <c r="J1874" s="357">
        <v>21355114</v>
      </c>
      <c r="K1874" s="357">
        <v>100</v>
      </c>
      <c r="L1874" s="357" t="s">
        <v>1077</v>
      </c>
      <c r="M1874" s="357" t="s">
        <v>1078</v>
      </c>
      <c r="N1874" s="357" t="s">
        <v>5025</v>
      </c>
      <c r="O1874" s="358">
        <v>1</v>
      </c>
      <c r="P1874" s="357">
        <v>84</v>
      </c>
      <c r="Q1874" s="357">
        <v>27224</v>
      </c>
      <c r="R1874" s="357">
        <v>21450.1</v>
      </c>
      <c r="S1874" s="357">
        <f t="shared" si="60"/>
        <v>5773.9000000000015</v>
      </c>
      <c r="T1874" s="359">
        <f t="shared" si="61"/>
        <v>0.21208859829562157</v>
      </c>
      <c r="U1874" s="357"/>
    </row>
    <row r="1875" spans="1:21" x14ac:dyDescent="0.25">
      <c r="A1875" s="357" t="s">
        <v>483</v>
      </c>
      <c r="B1875" s="357" t="s">
        <v>921</v>
      </c>
      <c r="C1875" s="357" t="s">
        <v>1247</v>
      </c>
      <c r="D1875" s="357" t="s">
        <v>1754</v>
      </c>
      <c r="E1875" s="357" t="s">
        <v>1520</v>
      </c>
      <c r="F1875" s="357">
        <v>4421233</v>
      </c>
      <c r="G1875" s="357" t="s">
        <v>942</v>
      </c>
      <c r="H1875" s="357">
        <v>442123302</v>
      </c>
      <c r="I1875" s="357" t="s">
        <v>3602</v>
      </c>
      <c r="J1875" s="357">
        <v>21355122</v>
      </c>
      <c r="K1875" s="357">
        <v>100</v>
      </c>
      <c r="L1875" s="357" t="s">
        <v>1077</v>
      </c>
      <c r="M1875" s="357" t="s">
        <v>1078</v>
      </c>
      <c r="N1875" s="357" t="s">
        <v>5025</v>
      </c>
      <c r="O1875" s="358">
        <v>1</v>
      </c>
      <c r="P1875" s="357">
        <v>57</v>
      </c>
      <c r="Q1875" s="357">
        <v>24488.400000000001</v>
      </c>
      <c r="R1875" s="357">
        <v>16196.380000000001</v>
      </c>
      <c r="S1875" s="357">
        <f t="shared" si="60"/>
        <v>8292.02</v>
      </c>
      <c r="T1875" s="359">
        <f t="shared" si="61"/>
        <v>0.33861011744336095</v>
      </c>
      <c r="U1875" s="357"/>
    </row>
    <row r="1876" spans="1:21" x14ac:dyDescent="0.25">
      <c r="A1876" s="357" t="s">
        <v>483</v>
      </c>
      <c r="B1876" s="357" t="s">
        <v>921</v>
      </c>
      <c r="C1876" s="357" t="s">
        <v>1247</v>
      </c>
      <c r="D1876" s="357" t="s">
        <v>1754</v>
      </c>
      <c r="E1876" s="357" t="s">
        <v>1520</v>
      </c>
      <c r="F1876" s="357">
        <v>4421233</v>
      </c>
      <c r="G1876" s="357" t="s">
        <v>942</v>
      </c>
      <c r="H1876" s="357">
        <v>442123302</v>
      </c>
      <c r="I1876" s="357" t="s">
        <v>3603</v>
      </c>
      <c r="J1876" s="357">
        <v>21355136</v>
      </c>
      <c r="K1876" s="357">
        <v>100</v>
      </c>
      <c r="L1876" s="357" t="s">
        <v>1077</v>
      </c>
      <c r="M1876" s="357" t="s">
        <v>1078</v>
      </c>
      <c r="N1876" s="357" t="s">
        <v>5025</v>
      </c>
      <c r="O1876" s="358">
        <v>1</v>
      </c>
      <c r="P1876" s="357">
        <v>90</v>
      </c>
      <c r="Q1876" s="357">
        <v>40995.599999999999</v>
      </c>
      <c r="R1876" s="357">
        <v>25151.33</v>
      </c>
      <c r="S1876" s="357">
        <f t="shared" si="60"/>
        <v>15844.269999999997</v>
      </c>
      <c r="T1876" s="359">
        <f t="shared" si="61"/>
        <v>0.38648708641903029</v>
      </c>
      <c r="U1876" s="357"/>
    </row>
    <row r="1877" spans="1:21" x14ac:dyDescent="0.25">
      <c r="A1877" s="357" t="s">
        <v>483</v>
      </c>
      <c r="B1877" s="357" t="s">
        <v>921</v>
      </c>
      <c r="C1877" s="357" t="s">
        <v>1247</v>
      </c>
      <c r="D1877" s="357" t="s">
        <v>1754</v>
      </c>
      <c r="E1877" s="357" t="s">
        <v>1520</v>
      </c>
      <c r="F1877" s="357">
        <v>4421233</v>
      </c>
      <c r="G1877" s="357" t="s">
        <v>942</v>
      </c>
      <c r="H1877" s="357">
        <v>442123302</v>
      </c>
      <c r="I1877" s="357" t="s">
        <v>3604</v>
      </c>
      <c r="J1877" s="357">
        <v>21355150</v>
      </c>
      <c r="K1877" s="357">
        <v>100</v>
      </c>
      <c r="L1877" s="357" t="s">
        <v>1077</v>
      </c>
      <c r="M1877" s="357" t="s">
        <v>1078</v>
      </c>
      <c r="N1877" s="357" t="s">
        <v>5025</v>
      </c>
      <c r="O1877" s="358">
        <v>1</v>
      </c>
      <c r="P1877" s="357">
        <v>91</v>
      </c>
      <c r="Q1877" s="357">
        <v>63870.8</v>
      </c>
      <c r="R1877" s="357">
        <v>44538.340000000004</v>
      </c>
      <c r="S1877" s="357">
        <f t="shared" si="60"/>
        <v>19332.46</v>
      </c>
      <c r="T1877" s="359">
        <f t="shared" si="61"/>
        <v>0.30268072421200293</v>
      </c>
      <c r="U1877" s="357"/>
    </row>
    <row r="1878" spans="1:21" x14ac:dyDescent="0.25">
      <c r="A1878" s="357" t="s">
        <v>483</v>
      </c>
      <c r="B1878" s="357" t="s">
        <v>921</v>
      </c>
      <c r="C1878" s="357" t="s">
        <v>1247</v>
      </c>
      <c r="D1878" s="357" t="s">
        <v>1754</v>
      </c>
      <c r="E1878" s="357" t="s">
        <v>1520</v>
      </c>
      <c r="F1878" s="357">
        <v>4421233</v>
      </c>
      <c r="G1878" s="357" t="s">
        <v>1138</v>
      </c>
      <c r="H1878" s="357">
        <v>442123303</v>
      </c>
      <c r="I1878" s="357" t="s">
        <v>3605</v>
      </c>
      <c r="J1878" s="357">
        <v>21355160</v>
      </c>
      <c r="K1878" s="357">
        <v>100</v>
      </c>
      <c r="L1878" s="357" t="s">
        <v>1077</v>
      </c>
      <c r="M1878" s="357" t="s">
        <v>1078</v>
      </c>
      <c r="N1878" s="357" t="s">
        <v>5025</v>
      </c>
      <c r="O1878" s="358">
        <v>1</v>
      </c>
      <c r="P1878" s="357">
        <v>83</v>
      </c>
      <c r="Q1878" s="357">
        <v>30565.199999999997</v>
      </c>
      <c r="R1878" s="357">
        <v>22753.94</v>
      </c>
      <c r="S1878" s="357">
        <f t="shared" si="60"/>
        <v>7811.2599999999984</v>
      </c>
      <c r="T1878" s="359">
        <f t="shared" si="61"/>
        <v>0.25556057215395284</v>
      </c>
      <c r="U1878" s="357"/>
    </row>
    <row r="1879" spans="1:21" x14ac:dyDescent="0.25">
      <c r="A1879" s="357" t="s">
        <v>483</v>
      </c>
      <c r="B1879" s="357" t="s">
        <v>921</v>
      </c>
      <c r="C1879" s="357" t="s">
        <v>1247</v>
      </c>
      <c r="D1879" s="357" t="s">
        <v>1754</v>
      </c>
      <c r="E1879" s="357" t="s">
        <v>1520</v>
      </c>
      <c r="F1879" s="357">
        <v>4421233</v>
      </c>
      <c r="G1879" s="357" t="s">
        <v>1138</v>
      </c>
      <c r="H1879" s="357">
        <v>442123303</v>
      </c>
      <c r="I1879" s="357" t="s">
        <v>3606</v>
      </c>
      <c r="J1879" s="357">
        <v>21355290</v>
      </c>
      <c r="K1879" s="357">
        <v>100</v>
      </c>
      <c r="L1879" s="357" t="s">
        <v>1077</v>
      </c>
      <c r="M1879" s="357" t="s">
        <v>1078</v>
      </c>
      <c r="N1879" s="357" t="s">
        <v>5025</v>
      </c>
      <c r="O1879" s="358">
        <v>1</v>
      </c>
      <c r="P1879" s="357">
        <v>78</v>
      </c>
      <c r="Q1879" s="357">
        <v>33039.599999999999</v>
      </c>
      <c r="R1879" s="357">
        <v>22561.32</v>
      </c>
      <c r="S1879" s="357">
        <f t="shared" si="60"/>
        <v>10478.279999999999</v>
      </c>
      <c r="T1879" s="359">
        <f t="shared" si="61"/>
        <v>0.31714306468601311</v>
      </c>
      <c r="U1879" s="357"/>
    </row>
    <row r="1880" spans="1:21" x14ac:dyDescent="0.25">
      <c r="A1880" s="357" t="s">
        <v>483</v>
      </c>
      <c r="B1880" s="357" t="s">
        <v>921</v>
      </c>
      <c r="C1880" s="357" t="s">
        <v>1247</v>
      </c>
      <c r="D1880" s="357" t="s">
        <v>1754</v>
      </c>
      <c r="E1880" s="357" t="s">
        <v>1520</v>
      </c>
      <c r="F1880" s="357">
        <v>4421233</v>
      </c>
      <c r="G1880" s="357" t="s">
        <v>1138</v>
      </c>
      <c r="H1880" s="357">
        <v>442123303</v>
      </c>
      <c r="I1880" s="357" t="s">
        <v>3607</v>
      </c>
      <c r="J1880" s="357">
        <v>21355436</v>
      </c>
      <c r="K1880" s="357">
        <v>100</v>
      </c>
      <c r="L1880" s="357" t="s">
        <v>1077</v>
      </c>
      <c r="M1880" s="357" t="s">
        <v>1078</v>
      </c>
      <c r="N1880" s="357" t="s">
        <v>5025</v>
      </c>
      <c r="O1880" s="358">
        <v>1</v>
      </c>
      <c r="P1880" s="357">
        <v>105</v>
      </c>
      <c r="Q1880" s="357">
        <v>42797.599999999999</v>
      </c>
      <c r="R1880" s="357">
        <v>32501.590000000004</v>
      </c>
      <c r="S1880" s="357">
        <f t="shared" si="60"/>
        <v>10296.009999999995</v>
      </c>
      <c r="T1880" s="359">
        <f t="shared" si="61"/>
        <v>0.24057447146568955</v>
      </c>
      <c r="U1880" s="357"/>
    </row>
    <row r="1881" spans="1:21" x14ac:dyDescent="0.25">
      <c r="A1881" s="357" t="s">
        <v>483</v>
      </c>
      <c r="B1881" s="357" t="s">
        <v>921</v>
      </c>
      <c r="C1881" s="357" t="s">
        <v>1247</v>
      </c>
      <c r="D1881" s="357" t="s">
        <v>1754</v>
      </c>
      <c r="E1881" s="357" t="s">
        <v>1520</v>
      </c>
      <c r="F1881" s="357">
        <v>4421233</v>
      </c>
      <c r="G1881" s="357" t="s">
        <v>1138</v>
      </c>
      <c r="H1881" s="357">
        <v>442123303</v>
      </c>
      <c r="I1881" s="357" t="s">
        <v>3608</v>
      </c>
      <c r="J1881" s="357">
        <v>21355448</v>
      </c>
      <c r="K1881" s="357">
        <v>100</v>
      </c>
      <c r="L1881" s="357" t="s">
        <v>1077</v>
      </c>
      <c r="M1881" s="357" t="s">
        <v>1078</v>
      </c>
      <c r="N1881" s="357" t="s">
        <v>5025</v>
      </c>
      <c r="O1881" s="358">
        <v>1</v>
      </c>
      <c r="P1881" s="357">
        <v>137</v>
      </c>
      <c r="Q1881" s="357">
        <v>54008.800000000003</v>
      </c>
      <c r="R1881" s="357">
        <v>49385.490000000005</v>
      </c>
      <c r="S1881" s="357">
        <f t="shared" si="60"/>
        <v>4623.3099999999977</v>
      </c>
      <c r="T1881" s="359">
        <f t="shared" si="61"/>
        <v>8.5602901749344498E-2</v>
      </c>
      <c r="U1881" s="357"/>
    </row>
    <row r="1882" spans="1:21" x14ac:dyDescent="0.25">
      <c r="A1882" s="357" t="s">
        <v>483</v>
      </c>
      <c r="B1882" s="357" t="s">
        <v>921</v>
      </c>
      <c r="C1882" s="357" t="s">
        <v>1247</v>
      </c>
      <c r="D1882" s="357" t="s">
        <v>1755</v>
      </c>
      <c r="E1882" s="357" t="s">
        <v>922</v>
      </c>
      <c r="F1882" s="357">
        <v>4421321</v>
      </c>
      <c r="G1882" s="357" t="s">
        <v>925</v>
      </c>
      <c r="H1882" s="357">
        <v>442132101</v>
      </c>
      <c r="I1882" s="357" t="s">
        <v>3609</v>
      </c>
      <c r="J1882" s="357">
        <v>23414249</v>
      </c>
      <c r="K1882" s="357">
        <v>100</v>
      </c>
      <c r="L1882" s="357" t="s">
        <v>1077</v>
      </c>
      <c r="M1882" s="357" t="s">
        <v>1078</v>
      </c>
      <c r="N1882" s="357" t="s">
        <v>5025</v>
      </c>
      <c r="O1882" s="358">
        <v>1</v>
      </c>
      <c r="P1882" s="357">
        <v>109</v>
      </c>
      <c r="Q1882" s="357">
        <v>38387.199999999997</v>
      </c>
      <c r="R1882" s="357">
        <v>32452.39</v>
      </c>
      <c r="S1882" s="357">
        <f t="shared" si="60"/>
        <v>5934.8099999999977</v>
      </c>
      <c r="T1882" s="359">
        <f t="shared" si="61"/>
        <v>0.15460387837612533</v>
      </c>
      <c r="U1882" s="357"/>
    </row>
    <row r="1883" spans="1:21" x14ac:dyDescent="0.25">
      <c r="A1883" s="357" t="s">
        <v>483</v>
      </c>
      <c r="B1883" s="357" t="s">
        <v>921</v>
      </c>
      <c r="C1883" s="357" t="s">
        <v>1247</v>
      </c>
      <c r="D1883" s="357" t="s">
        <v>1755</v>
      </c>
      <c r="E1883" s="357" t="s">
        <v>922</v>
      </c>
      <c r="F1883" s="357">
        <v>4421321</v>
      </c>
      <c r="G1883" s="357" t="s">
        <v>925</v>
      </c>
      <c r="H1883" s="357">
        <v>442132101</v>
      </c>
      <c r="I1883" s="357" t="s">
        <v>3610</v>
      </c>
      <c r="J1883" s="357">
        <v>23414321</v>
      </c>
      <c r="K1883" s="357">
        <v>100</v>
      </c>
      <c r="L1883" s="357" t="s">
        <v>1077</v>
      </c>
      <c r="M1883" s="357" t="s">
        <v>1078</v>
      </c>
      <c r="N1883" s="357" t="s">
        <v>5025</v>
      </c>
      <c r="O1883" s="358">
        <v>1</v>
      </c>
      <c r="P1883" s="357">
        <v>114</v>
      </c>
      <c r="Q1883" s="357">
        <v>50102</v>
      </c>
      <c r="R1883" s="357">
        <v>36307.910000000003</v>
      </c>
      <c r="S1883" s="357">
        <f t="shared" si="60"/>
        <v>13794.089999999997</v>
      </c>
      <c r="T1883" s="359">
        <f t="shared" si="61"/>
        <v>0.27532014690032325</v>
      </c>
      <c r="U1883" s="357"/>
    </row>
    <row r="1884" spans="1:21" x14ac:dyDescent="0.25">
      <c r="A1884" s="357" t="s">
        <v>483</v>
      </c>
      <c r="B1884" s="357" t="s">
        <v>921</v>
      </c>
      <c r="C1884" s="357" t="s">
        <v>1247</v>
      </c>
      <c r="D1884" s="357" t="s">
        <v>1755</v>
      </c>
      <c r="E1884" s="357" t="s">
        <v>922</v>
      </c>
      <c r="F1884" s="357">
        <v>4421321</v>
      </c>
      <c r="G1884" s="357" t="s">
        <v>925</v>
      </c>
      <c r="H1884" s="357">
        <v>442132101</v>
      </c>
      <c r="I1884" s="357" t="s">
        <v>3611</v>
      </c>
      <c r="J1884" s="357">
        <v>23414373</v>
      </c>
      <c r="K1884" s="357">
        <v>100</v>
      </c>
      <c r="L1884" s="357" t="s">
        <v>1077</v>
      </c>
      <c r="M1884" s="357" t="s">
        <v>1078</v>
      </c>
      <c r="N1884" s="357" t="s">
        <v>5025</v>
      </c>
      <c r="O1884" s="358">
        <v>1</v>
      </c>
      <c r="P1884" s="357">
        <v>51</v>
      </c>
      <c r="Q1884" s="357">
        <v>22332.400000000001</v>
      </c>
      <c r="R1884" s="357">
        <v>13701.62</v>
      </c>
      <c r="S1884" s="357">
        <f t="shared" si="60"/>
        <v>8630.7800000000007</v>
      </c>
      <c r="T1884" s="359">
        <f t="shared" si="61"/>
        <v>0.38646898676362595</v>
      </c>
      <c r="U1884" s="357"/>
    </row>
    <row r="1885" spans="1:21" x14ac:dyDescent="0.25">
      <c r="A1885" s="357" t="s">
        <v>483</v>
      </c>
      <c r="B1885" s="357" t="s">
        <v>921</v>
      </c>
      <c r="C1885" s="357" t="s">
        <v>1247</v>
      </c>
      <c r="D1885" s="357" t="s">
        <v>1755</v>
      </c>
      <c r="E1885" s="357" t="s">
        <v>922</v>
      </c>
      <c r="F1885" s="357">
        <v>4421321</v>
      </c>
      <c r="G1885" s="357" t="s">
        <v>925</v>
      </c>
      <c r="H1885" s="357">
        <v>442132101</v>
      </c>
      <c r="I1885" s="357" t="s">
        <v>3612</v>
      </c>
      <c r="J1885" s="357">
        <v>23414391</v>
      </c>
      <c r="K1885" s="357">
        <v>100</v>
      </c>
      <c r="L1885" s="357" t="s">
        <v>1077</v>
      </c>
      <c r="M1885" s="357" t="s">
        <v>1078</v>
      </c>
      <c r="N1885" s="357" t="s">
        <v>5025</v>
      </c>
      <c r="O1885" s="358">
        <v>1</v>
      </c>
      <c r="P1885" s="357">
        <v>69</v>
      </c>
      <c r="Q1885" s="357">
        <v>31321.200000000001</v>
      </c>
      <c r="R1885" s="357">
        <v>20162.59</v>
      </c>
      <c r="S1885" s="357">
        <f t="shared" si="60"/>
        <v>11158.61</v>
      </c>
      <c r="T1885" s="359">
        <f t="shared" si="61"/>
        <v>0.3562638085386256</v>
      </c>
      <c r="U1885" s="357"/>
    </row>
    <row r="1886" spans="1:21" x14ac:dyDescent="0.25">
      <c r="A1886" s="357" t="s">
        <v>483</v>
      </c>
      <c r="B1886" s="357" t="s">
        <v>921</v>
      </c>
      <c r="C1886" s="357" t="s">
        <v>1247</v>
      </c>
      <c r="D1886" s="357" t="s">
        <v>1755</v>
      </c>
      <c r="E1886" s="357" t="s">
        <v>922</v>
      </c>
      <c r="F1886" s="357">
        <v>4421321</v>
      </c>
      <c r="G1886" s="357" t="s">
        <v>925</v>
      </c>
      <c r="H1886" s="357">
        <v>442132101</v>
      </c>
      <c r="I1886" s="357" t="s">
        <v>3613</v>
      </c>
      <c r="J1886" s="357">
        <v>23414407</v>
      </c>
      <c r="K1886" s="357">
        <v>100</v>
      </c>
      <c r="L1886" s="357" t="s">
        <v>1077</v>
      </c>
      <c r="M1886" s="357" t="s">
        <v>1078</v>
      </c>
      <c r="N1886" s="357" t="s">
        <v>5025</v>
      </c>
      <c r="O1886" s="358">
        <v>1</v>
      </c>
      <c r="P1886" s="357">
        <v>93</v>
      </c>
      <c r="Q1886" s="357">
        <v>21568.799999999999</v>
      </c>
      <c r="R1886" s="357">
        <v>18411.23</v>
      </c>
      <c r="S1886" s="357">
        <f t="shared" si="60"/>
        <v>3157.5699999999997</v>
      </c>
      <c r="T1886" s="359">
        <f t="shared" si="61"/>
        <v>0.14639525611067838</v>
      </c>
      <c r="U1886" s="357"/>
    </row>
    <row r="1887" spans="1:21" x14ac:dyDescent="0.25">
      <c r="A1887" s="357" t="s">
        <v>483</v>
      </c>
      <c r="B1887" s="357" t="s">
        <v>921</v>
      </c>
      <c r="C1887" s="357" t="s">
        <v>1247</v>
      </c>
      <c r="D1887" s="357" t="s">
        <v>1755</v>
      </c>
      <c r="E1887" s="357" t="s">
        <v>922</v>
      </c>
      <c r="F1887" s="357">
        <v>4421321</v>
      </c>
      <c r="G1887" s="357" t="s">
        <v>925</v>
      </c>
      <c r="H1887" s="357">
        <v>442132101</v>
      </c>
      <c r="I1887" s="357" t="s">
        <v>3614</v>
      </c>
      <c r="J1887" s="357">
        <v>23414455</v>
      </c>
      <c r="K1887" s="357">
        <v>100</v>
      </c>
      <c r="L1887" s="357" t="s">
        <v>1077</v>
      </c>
      <c r="M1887" s="357" t="s">
        <v>1078</v>
      </c>
      <c r="N1887" s="357" t="s">
        <v>5025</v>
      </c>
      <c r="O1887" s="358">
        <v>1</v>
      </c>
      <c r="P1887" s="357">
        <v>83</v>
      </c>
      <c r="Q1887" s="357">
        <v>39639.199999999997</v>
      </c>
      <c r="R1887" s="357">
        <v>24440.97</v>
      </c>
      <c r="S1887" s="357">
        <f t="shared" si="60"/>
        <v>15198.229999999996</v>
      </c>
      <c r="T1887" s="359">
        <f t="shared" si="61"/>
        <v>0.38341414559325104</v>
      </c>
      <c r="U1887" s="357"/>
    </row>
    <row r="1888" spans="1:21" x14ac:dyDescent="0.25">
      <c r="A1888" s="357" t="s">
        <v>483</v>
      </c>
      <c r="B1888" s="357" t="s">
        <v>921</v>
      </c>
      <c r="C1888" s="357" t="s">
        <v>1247</v>
      </c>
      <c r="D1888" s="357" t="s">
        <v>1755</v>
      </c>
      <c r="E1888" s="357" t="s">
        <v>922</v>
      </c>
      <c r="F1888" s="357">
        <v>4421321</v>
      </c>
      <c r="G1888" s="357" t="s">
        <v>925</v>
      </c>
      <c r="H1888" s="357">
        <v>442132101</v>
      </c>
      <c r="I1888" s="357" t="s">
        <v>3615</v>
      </c>
      <c r="J1888" s="357">
        <v>23414465</v>
      </c>
      <c r="K1888" s="357">
        <v>100</v>
      </c>
      <c r="L1888" s="357" t="s">
        <v>1077</v>
      </c>
      <c r="M1888" s="357" t="s">
        <v>1078</v>
      </c>
      <c r="N1888" s="357" t="s">
        <v>5025</v>
      </c>
      <c r="O1888" s="358">
        <v>1</v>
      </c>
      <c r="P1888" s="357">
        <v>141</v>
      </c>
      <c r="Q1888" s="357">
        <v>44016</v>
      </c>
      <c r="R1888" s="357">
        <v>28073.79</v>
      </c>
      <c r="S1888" s="357">
        <f t="shared" si="60"/>
        <v>15942.21</v>
      </c>
      <c r="T1888" s="359">
        <f t="shared" si="61"/>
        <v>0.36219124863685931</v>
      </c>
      <c r="U1888" s="357"/>
    </row>
    <row r="1889" spans="1:21" x14ac:dyDescent="0.25">
      <c r="A1889" s="357" t="s">
        <v>483</v>
      </c>
      <c r="B1889" s="357" t="s">
        <v>921</v>
      </c>
      <c r="C1889" s="357" t="s">
        <v>1258</v>
      </c>
      <c r="D1889" s="357" t="s">
        <v>1760</v>
      </c>
      <c r="E1889" s="357" t="s">
        <v>1548</v>
      </c>
      <c r="F1889" s="357">
        <v>4422321</v>
      </c>
      <c r="G1889" s="357" t="s">
        <v>1145</v>
      </c>
      <c r="H1889" s="357">
        <v>442232102</v>
      </c>
      <c r="I1889" s="357" t="s">
        <v>5204</v>
      </c>
      <c r="J1889" s="357">
        <v>20505746</v>
      </c>
      <c r="K1889" s="357">
        <v>100</v>
      </c>
      <c r="L1889" s="357" t="s">
        <v>1077</v>
      </c>
      <c r="M1889" s="357" t="s">
        <v>1078</v>
      </c>
      <c r="N1889" s="357" t="s">
        <v>5025</v>
      </c>
      <c r="O1889" s="358">
        <v>1</v>
      </c>
      <c r="P1889" s="357">
        <v>56</v>
      </c>
      <c r="Q1889" s="357">
        <v>25420</v>
      </c>
      <c r="R1889" s="357">
        <v>13089.48</v>
      </c>
      <c r="S1889" s="357">
        <f t="shared" si="60"/>
        <v>12330.52</v>
      </c>
      <c r="T1889" s="359">
        <f t="shared" si="61"/>
        <v>0.48507159716758458</v>
      </c>
      <c r="U1889" s="357"/>
    </row>
    <row r="1890" spans="1:21" x14ac:dyDescent="0.25">
      <c r="A1890" s="357" t="s">
        <v>483</v>
      </c>
      <c r="B1890" s="357" t="s">
        <v>921</v>
      </c>
      <c r="C1890" s="357" t="s">
        <v>1247</v>
      </c>
      <c r="D1890" s="357" t="s">
        <v>1755</v>
      </c>
      <c r="E1890" s="357" t="s">
        <v>922</v>
      </c>
      <c r="F1890" s="357">
        <v>4421321</v>
      </c>
      <c r="G1890" s="357" t="s">
        <v>925</v>
      </c>
      <c r="H1890" s="357">
        <v>442132101</v>
      </c>
      <c r="I1890" s="357" t="s">
        <v>3616</v>
      </c>
      <c r="J1890" s="357">
        <v>23414469</v>
      </c>
      <c r="K1890" s="357">
        <v>250</v>
      </c>
      <c r="L1890" s="357" t="s">
        <v>1077</v>
      </c>
      <c r="M1890" s="357" t="s">
        <v>1078</v>
      </c>
      <c r="N1890" s="357" t="s">
        <v>5025</v>
      </c>
      <c r="O1890" s="358">
        <v>1</v>
      </c>
      <c r="P1890" s="357">
        <v>154</v>
      </c>
      <c r="Q1890" s="357">
        <v>50692.000000000007</v>
      </c>
      <c r="R1890" s="357">
        <v>36286.69</v>
      </c>
      <c r="S1890" s="357">
        <f t="shared" si="60"/>
        <v>14405.310000000005</v>
      </c>
      <c r="T1890" s="359">
        <f t="shared" si="61"/>
        <v>0.28417324232620539</v>
      </c>
      <c r="U1890" s="357"/>
    </row>
    <row r="1891" spans="1:21" x14ac:dyDescent="0.25">
      <c r="A1891" s="357" t="s">
        <v>483</v>
      </c>
      <c r="B1891" s="357" t="s">
        <v>921</v>
      </c>
      <c r="C1891" s="357" t="s">
        <v>1247</v>
      </c>
      <c r="D1891" s="357" t="s">
        <v>1755</v>
      </c>
      <c r="E1891" s="357" t="s">
        <v>922</v>
      </c>
      <c r="F1891" s="357">
        <v>4421321</v>
      </c>
      <c r="G1891" s="357" t="s">
        <v>925</v>
      </c>
      <c r="H1891" s="357">
        <v>442132101</v>
      </c>
      <c r="I1891" s="357" t="s">
        <v>3617</v>
      </c>
      <c r="J1891" s="357">
        <v>23414483</v>
      </c>
      <c r="K1891" s="357">
        <v>100</v>
      </c>
      <c r="L1891" s="357" t="s">
        <v>1077</v>
      </c>
      <c r="M1891" s="357" t="s">
        <v>1078</v>
      </c>
      <c r="N1891" s="357" t="s">
        <v>5025</v>
      </c>
      <c r="O1891" s="358">
        <v>1</v>
      </c>
      <c r="P1891" s="357">
        <v>12</v>
      </c>
      <c r="Q1891" s="357">
        <v>5444.7999999999993</v>
      </c>
      <c r="R1891" s="357">
        <v>3486.01</v>
      </c>
      <c r="S1891" s="357">
        <f t="shared" si="60"/>
        <v>1958.7899999999991</v>
      </c>
      <c r="T1891" s="359">
        <f t="shared" si="61"/>
        <v>0.35975426094622381</v>
      </c>
      <c r="U1891" s="357"/>
    </row>
    <row r="1892" spans="1:21" x14ac:dyDescent="0.25">
      <c r="A1892" s="357" t="s">
        <v>483</v>
      </c>
      <c r="B1892" s="357" t="s">
        <v>921</v>
      </c>
      <c r="C1892" s="357" t="s">
        <v>1247</v>
      </c>
      <c r="D1892" s="357" t="s">
        <v>1755</v>
      </c>
      <c r="E1892" s="357" t="s">
        <v>922</v>
      </c>
      <c r="F1892" s="357">
        <v>4421321</v>
      </c>
      <c r="G1892" s="357" t="s">
        <v>925</v>
      </c>
      <c r="H1892" s="357">
        <v>442132101</v>
      </c>
      <c r="I1892" s="357" t="s">
        <v>3618</v>
      </c>
      <c r="J1892" s="357">
        <v>23414489</v>
      </c>
      <c r="K1892" s="357">
        <v>100</v>
      </c>
      <c r="L1892" s="357" t="s">
        <v>1077</v>
      </c>
      <c r="M1892" s="357" t="s">
        <v>1078</v>
      </c>
      <c r="N1892" s="357" t="s">
        <v>5025</v>
      </c>
      <c r="O1892" s="358">
        <v>1</v>
      </c>
      <c r="P1892" s="357">
        <v>97</v>
      </c>
      <c r="Q1892" s="357">
        <v>33869.199999999997</v>
      </c>
      <c r="R1892" s="357">
        <v>24787.3</v>
      </c>
      <c r="S1892" s="357">
        <f t="shared" si="60"/>
        <v>9081.8999999999978</v>
      </c>
      <c r="T1892" s="359">
        <f t="shared" si="61"/>
        <v>0.26814628039634825</v>
      </c>
      <c r="U1892" s="357"/>
    </row>
    <row r="1893" spans="1:21" x14ac:dyDescent="0.25">
      <c r="A1893" s="357" t="s">
        <v>483</v>
      </c>
      <c r="B1893" s="357" t="s">
        <v>921</v>
      </c>
      <c r="C1893" s="357" t="s">
        <v>1247</v>
      </c>
      <c r="D1893" s="357" t="s">
        <v>1755</v>
      </c>
      <c r="E1893" s="357" t="s">
        <v>922</v>
      </c>
      <c r="F1893" s="357">
        <v>4421321</v>
      </c>
      <c r="G1893" s="357" t="s">
        <v>925</v>
      </c>
      <c r="H1893" s="357">
        <v>442132101</v>
      </c>
      <c r="I1893" s="357" t="s">
        <v>3619</v>
      </c>
      <c r="J1893" s="357">
        <v>23414587</v>
      </c>
      <c r="K1893" s="357">
        <v>100</v>
      </c>
      <c r="L1893" s="357" t="s">
        <v>1077</v>
      </c>
      <c r="M1893" s="357" t="s">
        <v>1078</v>
      </c>
      <c r="N1893" s="357" t="s">
        <v>5025</v>
      </c>
      <c r="O1893" s="358">
        <v>1</v>
      </c>
      <c r="P1893" s="357">
        <v>36</v>
      </c>
      <c r="Q1893" s="357">
        <v>22205.600000000002</v>
      </c>
      <c r="R1893" s="357">
        <v>12886.880000000001</v>
      </c>
      <c r="S1893" s="357">
        <f t="shared" si="60"/>
        <v>9318.7200000000012</v>
      </c>
      <c r="T1893" s="359">
        <f t="shared" si="61"/>
        <v>0.41965630291458011</v>
      </c>
      <c r="U1893" s="357"/>
    </row>
    <row r="1894" spans="1:21" x14ac:dyDescent="0.25">
      <c r="A1894" s="357" t="s">
        <v>483</v>
      </c>
      <c r="B1894" s="357" t="s">
        <v>921</v>
      </c>
      <c r="C1894" s="357" t="s">
        <v>1247</v>
      </c>
      <c r="D1894" s="357" t="s">
        <v>1755</v>
      </c>
      <c r="E1894" s="357" t="s">
        <v>922</v>
      </c>
      <c r="F1894" s="357">
        <v>4421321</v>
      </c>
      <c r="G1894" s="357" t="s">
        <v>925</v>
      </c>
      <c r="H1894" s="357">
        <v>442132101</v>
      </c>
      <c r="I1894" s="357" t="s">
        <v>3620</v>
      </c>
      <c r="J1894" s="357">
        <v>23414717</v>
      </c>
      <c r="K1894" s="357">
        <v>100</v>
      </c>
      <c r="L1894" s="357" t="s">
        <v>1077</v>
      </c>
      <c r="M1894" s="357" t="s">
        <v>1078</v>
      </c>
      <c r="N1894" s="357" t="s">
        <v>5025</v>
      </c>
      <c r="O1894" s="358">
        <v>1</v>
      </c>
      <c r="P1894" s="357">
        <v>67</v>
      </c>
      <c r="Q1894" s="357">
        <v>20781.2</v>
      </c>
      <c r="R1894" s="357">
        <v>14101.650000000001</v>
      </c>
      <c r="S1894" s="357">
        <f t="shared" si="60"/>
        <v>6679.5499999999993</v>
      </c>
      <c r="T1894" s="359">
        <f t="shared" si="61"/>
        <v>0.32142272823513557</v>
      </c>
      <c r="U1894" s="357"/>
    </row>
    <row r="1895" spans="1:21" x14ac:dyDescent="0.25">
      <c r="A1895" s="357" t="s">
        <v>483</v>
      </c>
      <c r="B1895" s="357" t="s">
        <v>921</v>
      </c>
      <c r="C1895" s="357" t="s">
        <v>1247</v>
      </c>
      <c r="D1895" s="357" t="s">
        <v>1755</v>
      </c>
      <c r="E1895" s="357" t="s">
        <v>922</v>
      </c>
      <c r="F1895" s="357">
        <v>4421321</v>
      </c>
      <c r="G1895" s="357" t="s">
        <v>925</v>
      </c>
      <c r="H1895" s="357">
        <v>442132101</v>
      </c>
      <c r="I1895" s="357" t="s">
        <v>3621</v>
      </c>
      <c r="J1895" s="357">
        <v>23414725</v>
      </c>
      <c r="K1895" s="357">
        <v>100</v>
      </c>
      <c r="L1895" s="357" t="s">
        <v>1077</v>
      </c>
      <c r="M1895" s="357" t="s">
        <v>1078</v>
      </c>
      <c r="N1895" s="357" t="s">
        <v>5025</v>
      </c>
      <c r="O1895" s="358">
        <v>1</v>
      </c>
      <c r="P1895" s="357">
        <v>28</v>
      </c>
      <c r="Q1895" s="357">
        <v>10678.4</v>
      </c>
      <c r="R1895" s="357">
        <v>6718.5199999999995</v>
      </c>
      <c r="S1895" s="357">
        <f t="shared" si="60"/>
        <v>3959.88</v>
      </c>
      <c r="T1895" s="359">
        <f t="shared" si="61"/>
        <v>0.3708308360803117</v>
      </c>
      <c r="U1895" s="357"/>
    </row>
    <row r="1896" spans="1:21" x14ac:dyDescent="0.25">
      <c r="A1896" s="357" t="s">
        <v>483</v>
      </c>
      <c r="B1896" s="357" t="s">
        <v>921</v>
      </c>
      <c r="C1896" s="357" t="s">
        <v>1247</v>
      </c>
      <c r="D1896" s="357" t="s">
        <v>1755</v>
      </c>
      <c r="E1896" s="357" t="s">
        <v>922</v>
      </c>
      <c r="F1896" s="357">
        <v>4421321</v>
      </c>
      <c r="G1896" s="357" t="s">
        <v>925</v>
      </c>
      <c r="H1896" s="357">
        <v>442132101</v>
      </c>
      <c r="I1896" s="357" t="s">
        <v>3622</v>
      </c>
      <c r="J1896" s="357">
        <v>23414757</v>
      </c>
      <c r="K1896" s="357">
        <v>100</v>
      </c>
      <c r="L1896" s="357" t="s">
        <v>1077</v>
      </c>
      <c r="M1896" s="357" t="s">
        <v>1078</v>
      </c>
      <c r="N1896" s="357" t="s">
        <v>5025</v>
      </c>
      <c r="O1896" s="358">
        <v>1</v>
      </c>
      <c r="P1896" s="357">
        <v>43</v>
      </c>
      <c r="Q1896" s="357">
        <v>20574.400000000001</v>
      </c>
      <c r="R1896" s="357">
        <v>11426.02</v>
      </c>
      <c r="S1896" s="357">
        <f t="shared" si="60"/>
        <v>9148.380000000001</v>
      </c>
      <c r="T1896" s="359">
        <f t="shared" si="61"/>
        <v>0.44464868963371962</v>
      </c>
      <c r="U1896" s="357"/>
    </row>
    <row r="1897" spans="1:21" x14ac:dyDescent="0.25">
      <c r="A1897" s="357" t="s">
        <v>483</v>
      </c>
      <c r="B1897" s="357" t="s">
        <v>921</v>
      </c>
      <c r="C1897" s="357" t="s">
        <v>1247</v>
      </c>
      <c r="D1897" s="357" t="s">
        <v>1755</v>
      </c>
      <c r="E1897" s="357" t="s">
        <v>922</v>
      </c>
      <c r="F1897" s="357">
        <v>4421321</v>
      </c>
      <c r="G1897" s="357" t="s">
        <v>925</v>
      </c>
      <c r="H1897" s="357">
        <v>442132101</v>
      </c>
      <c r="I1897" s="357" t="s">
        <v>3623</v>
      </c>
      <c r="J1897" s="357">
        <v>23414843</v>
      </c>
      <c r="K1897" s="357">
        <v>100</v>
      </c>
      <c r="L1897" s="357" t="s">
        <v>1077</v>
      </c>
      <c r="M1897" s="357" t="s">
        <v>1078</v>
      </c>
      <c r="N1897" s="357" t="s">
        <v>5025</v>
      </c>
      <c r="O1897" s="358">
        <v>1</v>
      </c>
      <c r="P1897" s="357">
        <v>35</v>
      </c>
      <c r="Q1897" s="357">
        <v>15302.4</v>
      </c>
      <c r="R1897" s="357">
        <v>13042.08</v>
      </c>
      <c r="S1897" s="357">
        <f t="shared" si="60"/>
        <v>2260.3199999999997</v>
      </c>
      <c r="T1897" s="359">
        <f t="shared" si="61"/>
        <v>0.14771016311166874</v>
      </c>
      <c r="U1897" s="357"/>
    </row>
    <row r="1898" spans="1:21" x14ac:dyDescent="0.25">
      <c r="A1898" s="357" t="s">
        <v>483</v>
      </c>
      <c r="B1898" s="357" t="s">
        <v>921</v>
      </c>
      <c r="C1898" s="357" t="s">
        <v>1247</v>
      </c>
      <c r="D1898" s="357" t="s">
        <v>1755</v>
      </c>
      <c r="E1898" s="357" t="s">
        <v>922</v>
      </c>
      <c r="F1898" s="357">
        <v>4421321</v>
      </c>
      <c r="G1898" s="357" t="s">
        <v>925</v>
      </c>
      <c r="H1898" s="357">
        <v>442132101</v>
      </c>
      <c r="I1898" s="357" t="s">
        <v>2725</v>
      </c>
      <c r="J1898" s="357">
        <v>23414859</v>
      </c>
      <c r="K1898" s="357">
        <v>100</v>
      </c>
      <c r="L1898" s="357" t="s">
        <v>1077</v>
      </c>
      <c r="M1898" s="357" t="s">
        <v>1078</v>
      </c>
      <c r="N1898" s="357" t="s">
        <v>5025</v>
      </c>
      <c r="O1898" s="358">
        <v>1</v>
      </c>
      <c r="P1898" s="357">
        <v>66</v>
      </c>
      <c r="Q1898" s="357">
        <v>25074.400000000001</v>
      </c>
      <c r="R1898" s="357">
        <v>17286.41</v>
      </c>
      <c r="S1898" s="357">
        <f t="shared" si="60"/>
        <v>7787.9900000000016</v>
      </c>
      <c r="T1898" s="359">
        <f t="shared" si="61"/>
        <v>0.31059526848100061</v>
      </c>
      <c r="U1898" s="357"/>
    </row>
    <row r="1899" spans="1:21" x14ac:dyDescent="0.25">
      <c r="A1899" s="357" t="s">
        <v>483</v>
      </c>
      <c r="B1899" s="357" t="s">
        <v>921</v>
      </c>
      <c r="C1899" s="357" t="s">
        <v>1247</v>
      </c>
      <c r="D1899" s="357" t="s">
        <v>1755</v>
      </c>
      <c r="E1899" s="357" t="s">
        <v>922</v>
      </c>
      <c r="F1899" s="357">
        <v>4421321</v>
      </c>
      <c r="G1899" s="357" t="s">
        <v>925</v>
      </c>
      <c r="H1899" s="357">
        <v>442132101</v>
      </c>
      <c r="I1899" s="357" t="s">
        <v>3624</v>
      </c>
      <c r="J1899" s="357">
        <v>23414871</v>
      </c>
      <c r="K1899" s="357">
        <v>100</v>
      </c>
      <c r="L1899" s="357" t="s">
        <v>1077</v>
      </c>
      <c r="M1899" s="357" t="s">
        <v>1078</v>
      </c>
      <c r="N1899" s="357" t="s">
        <v>5025</v>
      </c>
      <c r="O1899" s="358">
        <v>1</v>
      </c>
      <c r="P1899" s="357">
        <v>22</v>
      </c>
      <c r="Q1899" s="357">
        <v>11122.8</v>
      </c>
      <c r="R1899" s="357">
        <v>7106.01</v>
      </c>
      <c r="S1899" s="357">
        <f t="shared" si="60"/>
        <v>4016.7899999999991</v>
      </c>
      <c r="T1899" s="359">
        <f t="shared" si="61"/>
        <v>0.36113118998813243</v>
      </c>
      <c r="U1899" s="357"/>
    </row>
    <row r="1900" spans="1:21" x14ac:dyDescent="0.25">
      <c r="A1900" s="357" t="s">
        <v>483</v>
      </c>
      <c r="B1900" s="357" t="s">
        <v>921</v>
      </c>
      <c r="C1900" s="357" t="s">
        <v>1247</v>
      </c>
      <c r="D1900" s="357" t="s">
        <v>1755</v>
      </c>
      <c r="E1900" s="357" t="s">
        <v>922</v>
      </c>
      <c r="F1900" s="357">
        <v>4421321</v>
      </c>
      <c r="G1900" s="357" t="s">
        <v>925</v>
      </c>
      <c r="H1900" s="357">
        <v>442132101</v>
      </c>
      <c r="I1900" s="357" t="s">
        <v>3625</v>
      </c>
      <c r="J1900" s="357">
        <v>23414881</v>
      </c>
      <c r="K1900" s="357">
        <v>100</v>
      </c>
      <c r="L1900" s="357" t="s">
        <v>1077</v>
      </c>
      <c r="M1900" s="357" t="s">
        <v>1078</v>
      </c>
      <c r="N1900" s="357" t="s">
        <v>5025</v>
      </c>
      <c r="O1900" s="358">
        <v>1</v>
      </c>
      <c r="P1900" s="357">
        <v>26</v>
      </c>
      <c r="Q1900" s="357">
        <v>14974.4</v>
      </c>
      <c r="R1900" s="357">
        <v>9436.66</v>
      </c>
      <c r="S1900" s="357">
        <f t="shared" si="60"/>
        <v>5537.74</v>
      </c>
      <c r="T1900" s="359">
        <f t="shared" si="61"/>
        <v>0.36981381557858745</v>
      </c>
      <c r="U1900" s="357"/>
    </row>
    <row r="1901" spans="1:21" x14ac:dyDescent="0.25">
      <c r="A1901" s="357" t="s">
        <v>483</v>
      </c>
      <c r="B1901" s="357" t="s">
        <v>921</v>
      </c>
      <c r="C1901" s="357" t="s">
        <v>1247</v>
      </c>
      <c r="D1901" s="357" t="s">
        <v>1755</v>
      </c>
      <c r="E1901" s="357" t="s">
        <v>922</v>
      </c>
      <c r="F1901" s="357">
        <v>4421321</v>
      </c>
      <c r="G1901" s="357" t="s">
        <v>925</v>
      </c>
      <c r="H1901" s="357">
        <v>442132101</v>
      </c>
      <c r="I1901" s="357" t="s">
        <v>3626</v>
      </c>
      <c r="J1901" s="357">
        <v>23414953</v>
      </c>
      <c r="K1901" s="357">
        <v>100</v>
      </c>
      <c r="L1901" s="357" t="s">
        <v>1077</v>
      </c>
      <c r="M1901" s="357" t="s">
        <v>1078</v>
      </c>
      <c r="N1901" s="357" t="s">
        <v>5025</v>
      </c>
      <c r="O1901" s="358">
        <v>1</v>
      </c>
      <c r="P1901" s="357">
        <v>123</v>
      </c>
      <c r="Q1901" s="357">
        <v>47175.6</v>
      </c>
      <c r="R1901" s="357">
        <v>41592.369999999995</v>
      </c>
      <c r="S1901" s="357">
        <f t="shared" si="60"/>
        <v>5583.2300000000032</v>
      </c>
      <c r="T1901" s="359">
        <f t="shared" si="61"/>
        <v>0.11834995209387911</v>
      </c>
      <c r="U1901" s="357"/>
    </row>
    <row r="1902" spans="1:21" x14ac:dyDescent="0.25">
      <c r="A1902" s="357" t="s">
        <v>483</v>
      </c>
      <c r="B1902" s="357" t="s">
        <v>921</v>
      </c>
      <c r="C1902" s="357" t="s">
        <v>1247</v>
      </c>
      <c r="D1902" s="357" t="s">
        <v>1755</v>
      </c>
      <c r="E1902" s="357" t="s">
        <v>922</v>
      </c>
      <c r="F1902" s="357">
        <v>4421321</v>
      </c>
      <c r="G1902" s="357" t="s">
        <v>925</v>
      </c>
      <c r="H1902" s="357">
        <v>442132101</v>
      </c>
      <c r="I1902" s="357" t="s">
        <v>3627</v>
      </c>
      <c r="J1902" s="357">
        <v>23414977</v>
      </c>
      <c r="K1902" s="357">
        <v>100</v>
      </c>
      <c r="L1902" s="357" t="s">
        <v>1077</v>
      </c>
      <c r="M1902" s="357" t="s">
        <v>1078</v>
      </c>
      <c r="N1902" s="357" t="s">
        <v>5025</v>
      </c>
      <c r="O1902" s="358">
        <v>1</v>
      </c>
      <c r="P1902" s="357">
        <v>141</v>
      </c>
      <c r="Q1902" s="357">
        <v>59977.200000000004</v>
      </c>
      <c r="R1902" s="357">
        <v>45729.049999999996</v>
      </c>
      <c r="S1902" s="357">
        <f t="shared" si="60"/>
        <v>14248.150000000009</v>
      </c>
      <c r="T1902" s="359">
        <f t="shared" si="61"/>
        <v>0.23755943925358317</v>
      </c>
      <c r="U1902" s="357"/>
    </row>
    <row r="1903" spans="1:21" x14ac:dyDescent="0.25">
      <c r="A1903" s="357" t="s">
        <v>483</v>
      </c>
      <c r="B1903" s="357" t="s">
        <v>921</v>
      </c>
      <c r="C1903" s="357" t="s">
        <v>1247</v>
      </c>
      <c r="D1903" s="357" t="s">
        <v>1755</v>
      </c>
      <c r="E1903" s="357" t="s">
        <v>922</v>
      </c>
      <c r="F1903" s="357">
        <v>4421321</v>
      </c>
      <c r="G1903" s="357" t="s">
        <v>925</v>
      </c>
      <c r="H1903" s="357">
        <v>442132101</v>
      </c>
      <c r="I1903" s="357" t="s">
        <v>3628</v>
      </c>
      <c r="J1903" s="357">
        <v>23415023</v>
      </c>
      <c r="K1903" s="357">
        <v>100</v>
      </c>
      <c r="L1903" s="357" t="s">
        <v>1077</v>
      </c>
      <c r="M1903" s="357" t="s">
        <v>1078</v>
      </c>
      <c r="N1903" s="357" t="s">
        <v>5025</v>
      </c>
      <c r="O1903" s="358">
        <v>1</v>
      </c>
      <c r="P1903" s="357">
        <v>95</v>
      </c>
      <c r="Q1903" s="357">
        <v>32482.800000000003</v>
      </c>
      <c r="R1903" s="357">
        <v>23298.22</v>
      </c>
      <c r="S1903" s="357">
        <f t="shared" si="60"/>
        <v>9184.5800000000017</v>
      </c>
      <c r="T1903" s="359">
        <f t="shared" si="61"/>
        <v>0.28275210265124928</v>
      </c>
      <c r="U1903" s="357"/>
    </row>
    <row r="1904" spans="1:21" x14ac:dyDescent="0.25">
      <c r="A1904" s="357" t="s">
        <v>483</v>
      </c>
      <c r="B1904" s="357" t="s">
        <v>921</v>
      </c>
      <c r="C1904" s="357" t="s">
        <v>1247</v>
      </c>
      <c r="D1904" s="357" t="s">
        <v>1755</v>
      </c>
      <c r="E1904" s="357" t="s">
        <v>922</v>
      </c>
      <c r="F1904" s="357">
        <v>4421321</v>
      </c>
      <c r="G1904" s="357" t="s">
        <v>1726</v>
      </c>
      <c r="H1904" s="357">
        <v>442132107</v>
      </c>
      <c r="I1904" s="357" t="s">
        <v>3629</v>
      </c>
      <c r="J1904" s="357">
        <v>19424748</v>
      </c>
      <c r="K1904" s="357">
        <v>100</v>
      </c>
      <c r="L1904" s="357" t="s">
        <v>1077</v>
      </c>
      <c r="M1904" s="357" t="s">
        <v>1078</v>
      </c>
      <c r="N1904" s="357" t="s">
        <v>5025</v>
      </c>
      <c r="O1904" s="358">
        <v>1</v>
      </c>
      <c r="P1904" s="357">
        <v>57</v>
      </c>
      <c r="Q1904" s="357">
        <v>21586</v>
      </c>
      <c r="R1904" s="357">
        <v>16455.38</v>
      </c>
      <c r="S1904" s="357">
        <f t="shared" si="60"/>
        <v>5130.619999999999</v>
      </c>
      <c r="T1904" s="359">
        <f t="shared" si="61"/>
        <v>0.2376827573427221</v>
      </c>
      <c r="U1904" s="357"/>
    </row>
    <row r="1905" spans="1:21" x14ac:dyDescent="0.25">
      <c r="A1905" s="357" t="s">
        <v>483</v>
      </c>
      <c r="B1905" s="357" t="s">
        <v>921</v>
      </c>
      <c r="C1905" s="357" t="s">
        <v>1247</v>
      </c>
      <c r="D1905" s="357" t="s">
        <v>1755</v>
      </c>
      <c r="E1905" s="357" t="s">
        <v>922</v>
      </c>
      <c r="F1905" s="357">
        <v>4421321</v>
      </c>
      <c r="G1905" s="357" t="s">
        <v>1726</v>
      </c>
      <c r="H1905" s="357">
        <v>442132107</v>
      </c>
      <c r="I1905" s="357" t="s">
        <v>3630</v>
      </c>
      <c r="J1905" s="357">
        <v>19424754</v>
      </c>
      <c r="K1905" s="357">
        <v>250</v>
      </c>
      <c r="L1905" s="357" t="s">
        <v>1077</v>
      </c>
      <c r="M1905" s="357" t="s">
        <v>1078</v>
      </c>
      <c r="N1905" s="357" t="s">
        <v>5025</v>
      </c>
      <c r="O1905" s="358">
        <v>1</v>
      </c>
      <c r="P1905" s="357">
        <v>131</v>
      </c>
      <c r="Q1905" s="357">
        <v>88805.6</v>
      </c>
      <c r="R1905" s="357">
        <v>71538.34</v>
      </c>
      <c r="S1905" s="357">
        <f t="shared" si="60"/>
        <v>17267.260000000009</v>
      </c>
      <c r="T1905" s="359">
        <f t="shared" si="61"/>
        <v>0.19443886421577028</v>
      </c>
      <c r="U1905" s="357"/>
    </row>
    <row r="1906" spans="1:21" x14ac:dyDescent="0.25">
      <c r="A1906" s="357" t="s">
        <v>483</v>
      </c>
      <c r="B1906" s="357" t="s">
        <v>921</v>
      </c>
      <c r="C1906" s="357" t="s">
        <v>1258</v>
      </c>
      <c r="D1906" s="357" t="s">
        <v>1760</v>
      </c>
      <c r="E1906" s="357" t="s">
        <v>1548</v>
      </c>
      <c r="F1906" s="357">
        <v>4422321</v>
      </c>
      <c r="G1906" s="357" t="s">
        <v>1150</v>
      </c>
      <c r="H1906" s="357">
        <v>442232104</v>
      </c>
      <c r="I1906" s="357" t="s">
        <v>5205</v>
      </c>
      <c r="J1906" s="357">
        <v>18527809</v>
      </c>
      <c r="K1906" s="357">
        <v>100</v>
      </c>
      <c r="L1906" s="357" t="s">
        <v>1077</v>
      </c>
      <c r="M1906" s="357" t="s">
        <v>1078</v>
      </c>
      <c r="N1906" s="357" t="s">
        <v>5025</v>
      </c>
      <c r="O1906" s="358">
        <v>1</v>
      </c>
      <c r="P1906" s="357">
        <v>49</v>
      </c>
      <c r="Q1906" s="357">
        <v>26070.799999999996</v>
      </c>
      <c r="R1906" s="357">
        <v>14213.77</v>
      </c>
      <c r="S1906" s="357">
        <f t="shared" si="60"/>
        <v>11857.029999999995</v>
      </c>
      <c r="T1906" s="359">
        <f t="shared" si="61"/>
        <v>0.45480115684980887</v>
      </c>
      <c r="U1906" s="357"/>
    </row>
    <row r="1907" spans="1:21" x14ac:dyDescent="0.25">
      <c r="A1907" s="357" t="s">
        <v>483</v>
      </c>
      <c r="B1907" s="357" t="s">
        <v>921</v>
      </c>
      <c r="C1907" s="357" t="s">
        <v>1247</v>
      </c>
      <c r="D1907" s="357" t="s">
        <v>1755</v>
      </c>
      <c r="E1907" s="357" t="s">
        <v>922</v>
      </c>
      <c r="F1907" s="357">
        <v>4421321</v>
      </c>
      <c r="G1907" s="357" t="s">
        <v>1726</v>
      </c>
      <c r="H1907" s="357">
        <v>442132107</v>
      </c>
      <c r="I1907" s="357" t="s">
        <v>3631</v>
      </c>
      <c r="J1907" s="357">
        <v>19424850</v>
      </c>
      <c r="K1907" s="357">
        <v>100</v>
      </c>
      <c r="L1907" s="357" t="s">
        <v>1077</v>
      </c>
      <c r="M1907" s="357" t="s">
        <v>1078</v>
      </c>
      <c r="N1907" s="357" t="s">
        <v>5025</v>
      </c>
      <c r="O1907" s="358">
        <v>1</v>
      </c>
      <c r="P1907" s="357">
        <v>66</v>
      </c>
      <c r="Q1907" s="357">
        <v>19888</v>
      </c>
      <c r="R1907" s="357">
        <v>14476.69</v>
      </c>
      <c r="S1907" s="357">
        <f t="shared" si="60"/>
        <v>5411.3099999999995</v>
      </c>
      <c r="T1907" s="359">
        <f t="shared" si="61"/>
        <v>0.27208919951729682</v>
      </c>
      <c r="U1907" s="357"/>
    </row>
    <row r="1908" spans="1:21" x14ac:dyDescent="0.25">
      <c r="A1908" s="357" t="s">
        <v>483</v>
      </c>
      <c r="B1908" s="357" t="s">
        <v>921</v>
      </c>
      <c r="C1908" s="357" t="s">
        <v>1247</v>
      </c>
      <c r="D1908" s="357" t="s">
        <v>1755</v>
      </c>
      <c r="E1908" s="357" t="s">
        <v>922</v>
      </c>
      <c r="F1908" s="357">
        <v>4421321</v>
      </c>
      <c r="G1908" s="357" t="s">
        <v>1725</v>
      </c>
      <c r="H1908" s="357">
        <v>442132106</v>
      </c>
      <c r="I1908" s="357" t="s">
        <v>3632</v>
      </c>
      <c r="J1908" s="357">
        <v>20547276</v>
      </c>
      <c r="K1908" s="357">
        <v>100</v>
      </c>
      <c r="L1908" s="357" t="s">
        <v>1077</v>
      </c>
      <c r="M1908" s="357" t="s">
        <v>1078</v>
      </c>
      <c r="N1908" s="357" t="s">
        <v>5025</v>
      </c>
      <c r="O1908" s="358">
        <v>1</v>
      </c>
      <c r="P1908" s="357">
        <v>24</v>
      </c>
      <c r="Q1908" s="357">
        <v>7210.8</v>
      </c>
      <c r="R1908" s="357">
        <v>6078.6299999999992</v>
      </c>
      <c r="S1908" s="357">
        <f t="shared" si="60"/>
        <v>1132.170000000001</v>
      </c>
      <c r="T1908" s="359">
        <f t="shared" si="61"/>
        <v>0.15701031785654865</v>
      </c>
      <c r="U1908" s="357"/>
    </row>
    <row r="1909" spans="1:21" x14ac:dyDescent="0.25">
      <c r="A1909" s="357" t="s">
        <v>483</v>
      </c>
      <c r="B1909" s="357" t="s">
        <v>921</v>
      </c>
      <c r="C1909" s="357" t="s">
        <v>1247</v>
      </c>
      <c r="D1909" s="357" t="s">
        <v>1755</v>
      </c>
      <c r="E1909" s="357" t="s">
        <v>922</v>
      </c>
      <c r="F1909" s="357">
        <v>4421321</v>
      </c>
      <c r="G1909" s="357" t="s">
        <v>1726</v>
      </c>
      <c r="H1909" s="357">
        <v>442132107</v>
      </c>
      <c r="I1909" s="357" t="s">
        <v>3633</v>
      </c>
      <c r="J1909" s="357">
        <v>20547288</v>
      </c>
      <c r="K1909" s="357">
        <v>100</v>
      </c>
      <c r="L1909" s="357" t="s">
        <v>1077</v>
      </c>
      <c r="M1909" s="357" t="s">
        <v>1078</v>
      </c>
      <c r="N1909" s="357" t="s">
        <v>5025</v>
      </c>
      <c r="O1909" s="358">
        <v>1</v>
      </c>
      <c r="P1909" s="357">
        <v>84</v>
      </c>
      <c r="Q1909" s="357">
        <v>40034.400000000001</v>
      </c>
      <c r="R1909" s="357">
        <v>28680</v>
      </c>
      <c r="S1909" s="357">
        <f t="shared" si="60"/>
        <v>11354.400000000001</v>
      </c>
      <c r="T1909" s="359">
        <f t="shared" si="61"/>
        <v>0.28361609016246031</v>
      </c>
      <c r="U1909" s="357"/>
    </row>
    <row r="1910" spans="1:21" x14ac:dyDescent="0.25">
      <c r="A1910" s="357" t="s">
        <v>483</v>
      </c>
      <c r="B1910" s="357" t="s">
        <v>921</v>
      </c>
      <c r="C1910" s="357" t="s">
        <v>1247</v>
      </c>
      <c r="D1910" s="357" t="s">
        <v>1755</v>
      </c>
      <c r="E1910" s="357" t="s">
        <v>922</v>
      </c>
      <c r="F1910" s="357">
        <v>4421321</v>
      </c>
      <c r="G1910" s="357" t="s">
        <v>1725</v>
      </c>
      <c r="H1910" s="357">
        <v>442132106</v>
      </c>
      <c r="I1910" s="357" t="s">
        <v>3634</v>
      </c>
      <c r="J1910" s="357">
        <v>20547290</v>
      </c>
      <c r="K1910" s="357">
        <v>100</v>
      </c>
      <c r="L1910" s="357" t="s">
        <v>1077</v>
      </c>
      <c r="M1910" s="357" t="s">
        <v>1078</v>
      </c>
      <c r="N1910" s="357" t="s">
        <v>5025</v>
      </c>
      <c r="O1910" s="358">
        <v>1</v>
      </c>
      <c r="P1910" s="357">
        <v>24</v>
      </c>
      <c r="Q1910" s="357">
        <v>6920</v>
      </c>
      <c r="R1910" s="357">
        <v>6019.42</v>
      </c>
      <c r="S1910" s="357">
        <f t="shared" si="60"/>
        <v>900.57999999999993</v>
      </c>
      <c r="T1910" s="359">
        <f t="shared" si="61"/>
        <v>0.13014161849710981</v>
      </c>
      <c r="U1910" s="357"/>
    </row>
    <row r="1911" spans="1:21" x14ac:dyDescent="0.25">
      <c r="A1911" s="357" t="s">
        <v>483</v>
      </c>
      <c r="B1911" s="357" t="s">
        <v>921</v>
      </c>
      <c r="C1911" s="357" t="s">
        <v>1247</v>
      </c>
      <c r="D1911" s="357" t="s">
        <v>1755</v>
      </c>
      <c r="E1911" s="357" t="s">
        <v>922</v>
      </c>
      <c r="F1911" s="357">
        <v>4421321</v>
      </c>
      <c r="G1911" s="357" t="s">
        <v>1725</v>
      </c>
      <c r="H1911" s="357">
        <v>442132106</v>
      </c>
      <c r="I1911" s="357" t="s">
        <v>3635</v>
      </c>
      <c r="J1911" s="357">
        <v>20547306</v>
      </c>
      <c r="K1911" s="357">
        <v>100</v>
      </c>
      <c r="L1911" s="357" t="s">
        <v>1077</v>
      </c>
      <c r="M1911" s="357" t="s">
        <v>1078</v>
      </c>
      <c r="N1911" s="357" t="s">
        <v>5025</v>
      </c>
      <c r="O1911" s="358">
        <v>1</v>
      </c>
      <c r="P1911" s="357">
        <v>18</v>
      </c>
      <c r="Q1911" s="357">
        <v>9767.2000000000007</v>
      </c>
      <c r="R1911" s="357">
        <v>6904.9500000000007</v>
      </c>
      <c r="S1911" s="357">
        <f t="shared" si="60"/>
        <v>2862.25</v>
      </c>
      <c r="T1911" s="359">
        <f t="shared" si="61"/>
        <v>0.29304713735768695</v>
      </c>
      <c r="U1911" s="357"/>
    </row>
    <row r="1912" spans="1:21" x14ac:dyDescent="0.25">
      <c r="A1912" s="357" t="s">
        <v>483</v>
      </c>
      <c r="B1912" s="357" t="s">
        <v>921</v>
      </c>
      <c r="C1912" s="357" t="s">
        <v>1247</v>
      </c>
      <c r="D1912" s="357" t="s">
        <v>1755</v>
      </c>
      <c r="E1912" s="357" t="s">
        <v>922</v>
      </c>
      <c r="F1912" s="357">
        <v>4421321</v>
      </c>
      <c r="G1912" s="357" t="s">
        <v>1726</v>
      </c>
      <c r="H1912" s="357">
        <v>442132107</v>
      </c>
      <c r="I1912" s="357" t="s">
        <v>3636</v>
      </c>
      <c r="J1912" s="357">
        <v>20547394</v>
      </c>
      <c r="K1912" s="357">
        <v>100</v>
      </c>
      <c r="L1912" s="357" t="s">
        <v>1077</v>
      </c>
      <c r="M1912" s="357" t="s">
        <v>1078</v>
      </c>
      <c r="N1912" s="357" t="s">
        <v>5025</v>
      </c>
      <c r="O1912" s="358">
        <v>1</v>
      </c>
      <c r="P1912" s="357">
        <v>52</v>
      </c>
      <c r="Q1912" s="357">
        <v>24178</v>
      </c>
      <c r="R1912" s="357">
        <v>19936.89</v>
      </c>
      <c r="S1912" s="357">
        <f t="shared" si="60"/>
        <v>4241.1100000000006</v>
      </c>
      <c r="T1912" s="359">
        <f t="shared" si="61"/>
        <v>0.17541194474315497</v>
      </c>
      <c r="U1912" s="357"/>
    </row>
    <row r="1913" spans="1:21" x14ac:dyDescent="0.25">
      <c r="A1913" s="357" t="s">
        <v>483</v>
      </c>
      <c r="B1913" s="357" t="s">
        <v>921</v>
      </c>
      <c r="C1913" s="357" t="s">
        <v>1247</v>
      </c>
      <c r="D1913" s="357" t="s">
        <v>1755</v>
      </c>
      <c r="E1913" s="357" t="s">
        <v>922</v>
      </c>
      <c r="F1913" s="357">
        <v>4421321</v>
      </c>
      <c r="G1913" s="357" t="s">
        <v>1726</v>
      </c>
      <c r="H1913" s="357">
        <v>442132107</v>
      </c>
      <c r="I1913" s="357" t="s">
        <v>3637</v>
      </c>
      <c r="J1913" s="357">
        <v>20547430</v>
      </c>
      <c r="K1913" s="357">
        <v>100</v>
      </c>
      <c r="L1913" s="357" t="s">
        <v>1077</v>
      </c>
      <c r="M1913" s="357" t="s">
        <v>1078</v>
      </c>
      <c r="N1913" s="357" t="s">
        <v>5025</v>
      </c>
      <c r="O1913" s="358">
        <v>1</v>
      </c>
      <c r="P1913" s="357">
        <v>27</v>
      </c>
      <c r="Q1913" s="357">
        <v>11273.199999999999</v>
      </c>
      <c r="R1913" s="357">
        <v>6464.76</v>
      </c>
      <c r="S1913" s="357">
        <f t="shared" si="60"/>
        <v>4808.4399999999987</v>
      </c>
      <c r="T1913" s="359">
        <f t="shared" si="61"/>
        <v>0.42653727424333809</v>
      </c>
      <c r="U1913" s="357"/>
    </row>
    <row r="1914" spans="1:21" x14ac:dyDescent="0.25">
      <c r="A1914" s="357" t="s">
        <v>483</v>
      </c>
      <c r="B1914" s="357" t="s">
        <v>921</v>
      </c>
      <c r="C1914" s="357" t="s">
        <v>1247</v>
      </c>
      <c r="D1914" s="357" t="s">
        <v>1755</v>
      </c>
      <c r="E1914" s="357" t="s">
        <v>922</v>
      </c>
      <c r="F1914" s="357">
        <v>4421321</v>
      </c>
      <c r="G1914" s="357" t="s">
        <v>1725</v>
      </c>
      <c r="H1914" s="357">
        <v>442132106</v>
      </c>
      <c r="I1914" s="357" t="s">
        <v>3638</v>
      </c>
      <c r="J1914" s="357">
        <v>20547500</v>
      </c>
      <c r="K1914" s="357">
        <v>250</v>
      </c>
      <c r="L1914" s="357" t="s">
        <v>1077</v>
      </c>
      <c r="M1914" s="357" t="s">
        <v>1078</v>
      </c>
      <c r="N1914" s="357" t="s">
        <v>5025</v>
      </c>
      <c r="O1914" s="358">
        <v>1</v>
      </c>
      <c r="P1914" s="357">
        <v>243</v>
      </c>
      <c r="Q1914" s="357">
        <v>97368</v>
      </c>
      <c r="R1914" s="357">
        <v>92282.67</v>
      </c>
      <c r="S1914" s="357">
        <f t="shared" si="60"/>
        <v>5085.3300000000017</v>
      </c>
      <c r="T1914" s="359">
        <f t="shared" si="61"/>
        <v>5.2227939364062136E-2</v>
      </c>
      <c r="U1914" s="357"/>
    </row>
    <row r="1915" spans="1:21" x14ac:dyDescent="0.25">
      <c r="A1915" s="357" t="s">
        <v>483</v>
      </c>
      <c r="B1915" s="357" t="s">
        <v>921</v>
      </c>
      <c r="C1915" s="357" t="s">
        <v>1247</v>
      </c>
      <c r="D1915" s="357" t="s">
        <v>1755</v>
      </c>
      <c r="E1915" s="357" t="s">
        <v>922</v>
      </c>
      <c r="F1915" s="357">
        <v>4421321</v>
      </c>
      <c r="G1915" s="357" t="s">
        <v>1726</v>
      </c>
      <c r="H1915" s="357">
        <v>442132107</v>
      </c>
      <c r="I1915" s="357" t="s">
        <v>3639</v>
      </c>
      <c r="J1915" s="357">
        <v>20547510</v>
      </c>
      <c r="K1915" s="357">
        <v>100</v>
      </c>
      <c r="L1915" s="357" t="s">
        <v>1077</v>
      </c>
      <c r="M1915" s="357" t="s">
        <v>1078</v>
      </c>
      <c r="N1915" s="357" t="s">
        <v>5025</v>
      </c>
      <c r="O1915" s="358">
        <v>1</v>
      </c>
      <c r="P1915" s="357">
        <v>46</v>
      </c>
      <c r="Q1915" s="357">
        <v>24052.400000000001</v>
      </c>
      <c r="R1915" s="357">
        <v>16556.78</v>
      </c>
      <c r="S1915" s="357">
        <f t="shared" si="60"/>
        <v>7495.6200000000026</v>
      </c>
      <c r="T1915" s="359">
        <f t="shared" si="61"/>
        <v>0.31163709234837284</v>
      </c>
      <c r="U1915" s="357"/>
    </row>
    <row r="1916" spans="1:21" x14ac:dyDescent="0.25">
      <c r="A1916" s="357" t="s">
        <v>483</v>
      </c>
      <c r="B1916" s="357" t="s">
        <v>921</v>
      </c>
      <c r="C1916" s="357" t="s">
        <v>1258</v>
      </c>
      <c r="D1916" s="357" t="s">
        <v>1760</v>
      </c>
      <c r="E1916" s="357" t="s">
        <v>1548</v>
      </c>
      <c r="F1916" s="357">
        <v>4422321</v>
      </c>
      <c r="G1916" s="357" t="s">
        <v>1145</v>
      </c>
      <c r="H1916" s="357">
        <v>442232102</v>
      </c>
      <c r="I1916" s="357" t="s">
        <v>5206</v>
      </c>
      <c r="J1916" s="357">
        <v>19138893</v>
      </c>
      <c r="K1916" s="357">
        <v>100</v>
      </c>
      <c r="L1916" s="357" t="s">
        <v>1077</v>
      </c>
      <c r="M1916" s="357" t="s">
        <v>1078</v>
      </c>
      <c r="N1916" s="357" t="s">
        <v>5025</v>
      </c>
      <c r="O1916" s="358">
        <v>1</v>
      </c>
      <c r="P1916" s="357">
        <v>66</v>
      </c>
      <c r="Q1916" s="357">
        <v>48761.2</v>
      </c>
      <c r="R1916" s="357">
        <v>26529.42</v>
      </c>
      <c r="S1916" s="357">
        <f t="shared" si="60"/>
        <v>22231.78</v>
      </c>
      <c r="T1916" s="359">
        <f t="shared" si="61"/>
        <v>0.4559317654200471</v>
      </c>
      <c r="U1916" s="357"/>
    </row>
    <row r="1917" spans="1:21" x14ac:dyDescent="0.25">
      <c r="A1917" s="357" t="s">
        <v>483</v>
      </c>
      <c r="B1917" s="357" t="s">
        <v>921</v>
      </c>
      <c r="C1917" s="357" t="s">
        <v>1247</v>
      </c>
      <c r="D1917" s="357" t="s">
        <v>1755</v>
      </c>
      <c r="E1917" s="357" t="s">
        <v>922</v>
      </c>
      <c r="F1917" s="357">
        <v>4421321</v>
      </c>
      <c r="G1917" s="357" t="s">
        <v>1137</v>
      </c>
      <c r="H1917" s="357">
        <v>442132105</v>
      </c>
      <c r="I1917" s="357" t="s">
        <v>3640</v>
      </c>
      <c r="J1917" s="357">
        <v>20547540</v>
      </c>
      <c r="K1917" s="357">
        <v>100</v>
      </c>
      <c r="L1917" s="357" t="s">
        <v>1077</v>
      </c>
      <c r="M1917" s="357" t="s">
        <v>1078</v>
      </c>
      <c r="N1917" s="357" t="s">
        <v>5025</v>
      </c>
      <c r="O1917" s="358">
        <v>1</v>
      </c>
      <c r="P1917" s="357">
        <v>133</v>
      </c>
      <c r="Q1917" s="357">
        <v>74722.8</v>
      </c>
      <c r="R1917" s="357">
        <v>46542.950000000004</v>
      </c>
      <c r="S1917" s="357">
        <f t="shared" si="60"/>
        <v>28179.85</v>
      </c>
      <c r="T1917" s="359">
        <f t="shared" si="61"/>
        <v>0.37712518802828582</v>
      </c>
      <c r="U1917" s="357"/>
    </row>
    <row r="1918" spans="1:21" x14ac:dyDescent="0.25">
      <c r="A1918" s="357" t="s">
        <v>483</v>
      </c>
      <c r="B1918" s="357" t="s">
        <v>921</v>
      </c>
      <c r="C1918" s="357" t="s">
        <v>1247</v>
      </c>
      <c r="D1918" s="357" t="s">
        <v>1755</v>
      </c>
      <c r="E1918" s="357" t="s">
        <v>922</v>
      </c>
      <c r="F1918" s="357">
        <v>4421321</v>
      </c>
      <c r="G1918" s="357" t="s">
        <v>1137</v>
      </c>
      <c r="H1918" s="357">
        <v>442132105</v>
      </c>
      <c r="I1918" s="357" t="s">
        <v>3641</v>
      </c>
      <c r="J1918" s="357">
        <v>20547576</v>
      </c>
      <c r="K1918" s="357">
        <v>100</v>
      </c>
      <c r="L1918" s="357" t="s">
        <v>1077</v>
      </c>
      <c r="M1918" s="357" t="s">
        <v>1078</v>
      </c>
      <c r="N1918" s="357" t="s">
        <v>5025</v>
      </c>
      <c r="O1918" s="358">
        <v>1</v>
      </c>
      <c r="P1918" s="357">
        <v>125</v>
      </c>
      <c r="Q1918" s="357">
        <v>63434</v>
      </c>
      <c r="R1918" s="357">
        <v>40513.9</v>
      </c>
      <c r="S1918" s="357">
        <f t="shared" si="60"/>
        <v>22920.1</v>
      </c>
      <c r="T1918" s="359">
        <f t="shared" si="61"/>
        <v>0.36132200397263298</v>
      </c>
      <c r="U1918" s="357"/>
    </row>
    <row r="1919" spans="1:21" x14ac:dyDescent="0.25">
      <c r="A1919" s="357" t="s">
        <v>483</v>
      </c>
      <c r="B1919" s="357" t="s">
        <v>921</v>
      </c>
      <c r="C1919" s="357" t="s">
        <v>1247</v>
      </c>
      <c r="D1919" s="357" t="s">
        <v>1755</v>
      </c>
      <c r="E1919" s="357" t="s">
        <v>922</v>
      </c>
      <c r="F1919" s="357">
        <v>4421321</v>
      </c>
      <c r="G1919" s="357" t="s">
        <v>1137</v>
      </c>
      <c r="H1919" s="357">
        <v>442132105</v>
      </c>
      <c r="I1919" s="357" t="s">
        <v>3642</v>
      </c>
      <c r="J1919" s="357">
        <v>20547578</v>
      </c>
      <c r="K1919" s="357">
        <v>100</v>
      </c>
      <c r="L1919" s="357" t="s">
        <v>1077</v>
      </c>
      <c r="M1919" s="357" t="s">
        <v>1078</v>
      </c>
      <c r="N1919" s="357" t="s">
        <v>5025</v>
      </c>
      <c r="O1919" s="358">
        <v>1</v>
      </c>
      <c r="P1919" s="357">
        <v>198</v>
      </c>
      <c r="Q1919" s="357">
        <v>84085.6</v>
      </c>
      <c r="R1919" s="357">
        <v>55925.05</v>
      </c>
      <c r="S1919" s="357">
        <f t="shared" si="60"/>
        <v>28160.550000000003</v>
      </c>
      <c r="T1919" s="359">
        <f t="shared" si="61"/>
        <v>0.33490336038513135</v>
      </c>
      <c r="U1919" s="357"/>
    </row>
    <row r="1920" spans="1:21" x14ac:dyDescent="0.25">
      <c r="A1920" s="357" t="s">
        <v>483</v>
      </c>
      <c r="B1920" s="357" t="s">
        <v>921</v>
      </c>
      <c r="C1920" s="357" t="s">
        <v>1247</v>
      </c>
      <c r="D1920" s="357" t="s">
        <v>1755</v>
      </c>
      <c r="E1920" s="357" t="s">
        <v>922</v>
      </c>
      <c r="F1920" s="357">
        <v>4421321</v>
      </c>
      <c r="G1920" s="357" t="s">
        <v>1137</v>
      </c>
      <c r="H1920" s="357">
        <v>442132105</v>
      </c>
      <c r="I1920" s="357" t="s">
        <v>3643</v>
      </c>
      <c r="J1920" s="357">
        <v>20547630</v>
      </c>
      <c r="K1920" s="357">
        <v>100</v>
      </c>
      <c r="L1920" s="357" t="s">
        <v>1077</v>
      </c>
      <c r="M1920" s="357" t="s">
        <v>1078</v>
      </c>
      <c r="N1920" s="357" t="s">
        <v>5025</v>
      </c>
      <c r="O1920" s="358">
        <v>1</v>
      </c>
      <c r="P1920" s="357">
        <v>62</v>
      </c>
      <c r="Q1920" s="357">
        <v>27946.399999999998</v>
      </c>
      <c r="R1920" s="357">
        <v>21686.21</v>
      </c>
      <c r="S1920" s="357">
        <f t="shared" si="60"/>
        <v>6260.1899999999987</v>
      </c>
      <c r="T1920" s="359">
        <f t="shared" si="61"/>
        <v>0.22400702773881428</v>
      </c>
      <c r="U1920" s="357"/>
    </row>
    <row r="1921" spans="1:21" x14ac:dyDescent="0.25">
      <c r="A1921" s="357" t="s">
        <v>483</v>
      </c>
      <c r="B1921" s="357" t="s">
        <v>921</v>
      </c>
      <c r="C1921" s="357" t="s">
        <v>1247</v>
      </c>
      <c r="D1921" s="357" t="s">
        <v>1755</v>
      </c>
      <c r="E1921" s="357" t="s">
        <v>922</v>
      </c>
      <c r="F1921" s="357">
        <v>4421321</v>
      </c>
      <c r="G1921" s="357" t="s">
        <v>1137</v>
      </c>
      <c r="H1921" s="357">
        <v>442132105</v>
      </c>
      <c r="I1921" s="357" t="s">
        <v>3644</v>
      </c>
      <c r="J1921" s="357">
        <v>20547668</v>
      </c>
      <c r="K1921" s="357">
        <v>100</v>
      </c>
      <c r="L1921" s="357" t="s">
        <v>1077</v>
      </c>
      <c r="M1921" s="357" t="s">
        <v>1078</v>
      </c>
      <c r="N1921" s="357" t="s">
        <v>5025</v>
      </c>
      <c r="O1921" s="358">
        <v>1</v>
      </c>
      <c r="P1921" s="357">
        <v>62</v>
      </c>
      <c r="Q1921" s="357">
        <v>38540.399999999994</v>
      </c>
      <c r="R1921" s="357">
        <v>24054.45</v>
      </c>
      <c r="S1921" s="357">
        <f t="shared" si="60"/>
        <v>14485.949999999993</v>
      </c>
      <c r="T1921" s="359">
        <f t="shared" si="61"/>
        <v>0.37586402839617639</v>
      </c>
      <c r="U1921" s="357"/>
    </row>
    <row r="1922" spans="1:21" x14ac:dyDescent="0.25">
      <c r="A1922" s="357" t="s">
        <v>483</v>
      </c>
      <c r="B1922" s="357" t="s">
        <v>921</v>
      </c>
      <c r="C1922" s="357" t="s">
        <v>1247</v>
      </c>
      <c r="D1922" s="357" t="s">
        <v>1755</v>
      </c>
      <c r="E1922" s="357" t="s">
        <v>922</v>
      </c>
      <c r="F1922" s="357">
        <v>4421321</v>
      </c>
      <c r="G1922" s="357" t="s">
        <v>1137</v>
      </c>
      <c r="H1922" s="357">
        <v>442132105</v>
      </c>
      <c r="I1922" s="357" t="s">
        <v>3645</v>
      </c>
      <c r="J1922" s="357">
        <v>20547676</v>
      </c>
      <c r="K1922" s="357">
        <v>100</v>
      </c>
      <c r="L1922" s="357" t="s">
        <v>1077</v>
      </c>
      <c r="M1922" s="357" t="s">
        <v>1078</v>
      </c>
      <c r="N1922" s="357" t="s">
        <v>5025</v>
      </c>
      <c r="O1922" s="358">
        <v>1</v>
      </c>
      <c r="P1922" s="357">
        <v>57</v>
      </c>
      <c r="Q1922" s="357">
        <v>32551.199999999997</v>
      </c>
      <c r="R1922" s="357">
        <v>22068.36</v>
      </c>
      <c r="S1922" s="357">
        <f t="shared" si="60"/>
        <v>10482.839999999997</v>
      </c>
      <c r="T1922" s="359">
        <f t="shared" si="61"/>
        <v>0.32204158372041575</v>
      </c>
      <c r="U1922" s="357"/>
    </row>
    <row r="1923" spans="1:21" x14ac:dyDescent="0.25">
      <c r="A1923" s="357" t="s">
        <v>483</v>
      </c>
      <c r="B1923" s="357" t="s">
        <v>921</v>
      </c>
      <c r="C1923" s="357" t="s">
        <v>1247</v>
      </c>
      <c r="D1923" s="357" t="s">
        <v>1755</v>
      </c>
      <c r="E1923" s="357" t="s">
        <v>922</v>
      </c>
      <c r="F1923" s="357">
        <v>4421321</v>
      </c>
      <c r="G1923" s="357" t="s">
        <v>5043</v>
      </c>
      <c r="H1923" s="357">
        <v>442132104</v>
      </c>
      <c r="I1923" s="357" t="s">
        <v>3646</v>
      </c>
      <c r="J1923" s="357">
        <v>36348715</v>
      </c>
      <c r="K1923" s="357">
        <v>100</v>
      </c>
      <c r="L1923" s="357" t="s">
        <v>1077</v>
      </c>
      <c r="M1923" s="357" t="s">
        <v>1078</v>
      </c>
      <c r="N1923" s="357" t="s">
        <v>5025</v>
      </c>
      <c r="O1923" s="358">
        <v>1</v>
      </c>
      <c r="P1923" s="357">
        <v>249</v>
      </c>
      <c r="Q1923" s="357">
        <v>99765.2</v>
      </c>
      <c r="R1923" s="357">
        <v>79212.53</v>
      </c>
      <c r="S1923" s="357">
        <f t="shared" si="60"/>
        <v>20552.669999999998</v>
      </c>
      <c r="T1923" s="359">
        <f t="shared" si="61"/>
        <v>0.20601041244842891</v>
      </c>
      <c r="U1923" s="357"/>
    </row>
    <row r="1924" spans="1:21" x14ac:dyDescent="0.25">
      <c r="A1924" s="357" t="s">
        <v>483</v>
      </c>
      <c r="B1924" s="357" t="s">
        <v>921</v>
      </c>
      <c r="C1924" s="357" t="s">
        <v>1247</v>
      </c>
      <c r="D1924" s="357" t="s">
        <v>1755</v>
      </c>
      <c r="E1924" s="357" t="s">
        <v>922</v>
      </c>
      <c r="F1924" s="357">
        <v>4421321</v>
      </c>
      <c r="G1924" s="357" t="s">
        <v>5043</v>
      </c>
      <c r="H1924" s="357">
        <v>442132104</v>
      </c>
      <c r="I1924" s="357" t="s">
        <v>3647</v>
      </c>
      <c r="J1924" s="357">
        <v>36348733</v>
      </c>
      <c r="K1924" s="357">
        <v>100</v>
      </c>
      <c r="L1924" s="357" t="s">
        <v>1077</v>
      </c>
      <c r="M1924" s="357" t="s">
        <v>1078</v>
      </c>
      <c r="N1924" s="357" t="s">
        <v>5025</v>
      </c>
      <c r="O1924" s="358">
        <v>1</v>
      </c>
      <c r="P1924" s="357">
        <v>114</v>
      </c>
      <c r="Q1924" s="357">
        <v>65492.399999999994</v>
      </c>
      <c r="R1924" s="357">
        <v>45265.14</v>
      </c>
      <c r="S1924" s="357">
        <f t="shared" si="60"/>
        <v>20227.259999999995</v>
      </c>
      <c r="T1924" s="359">
        <f t="shared" si="61"/>
        <v>0.30884896568151415</v>
      </c>
      <c r="U1924" s="357"/>
    </row>
    <row r="1925" spans="1:21" x14ac:dyDescent="0.25">
      <c r="A1925" s="357" t="s">
        <v>483</v>
      </c>
      <c r="B1925" s="357" t="s">
        <v>921</v>
      </c>
      <c r="C1925" s="357" t="s">
        <v>1247</v>
      </c>
      <c r="D1925" s="357" t="s">
        <v>1755</v>
      </c>
      <c r="E1925" s="357" t="s">
        <v>922</v>
      </c>
      <c r="F1925" s="357">
        <v>4421321</v>
      </c>
      <c r="G1925" s="357" t="s">
        <v>5043</v>
      </c>
      <c r="H1925" s="357">
        <v>442132104</v>
      </c>
      <c r="I1925" s="357" t="s">
        <v>3648</v>
      </c>
      <c r="J1925" s="357">
        <v>36348739</v>
      </c>
      <c r="K1925" s="357">
        <v>100</v>
      </c>
      <c r="L1925" s="357" t="s">
        <v>1077</v>
      </c>
      <c r="M1925" s="357" t="s">
        <v>1078</v>
      </c>
      <c r="N1925" s="357" t="s">
        <v>5025</v>
      </c>
      <c r="O1925" s="358">
        <v>1</v>
      </c>
      <c r="P1925" s="357">
        <v>150</v>
      </c>
      <c r="Q1925" s="357">
        <v>116080.4</v>
      </c>
      <c r="R1925" s="357">
        <v>74468.37</v>
      </c>
      <c r="S1925" s="357">
        <f t="shared" si="60"/>
        <v>41612.03</v>
      </c>
      <c r="T1925" s="359">
        <f t="shared" si="61"/>
        <v>0.35847593564460495</v>
      </c>
      <c r="U1925" s="357"/>
    </row>
    <row r="1926" spans="1:21" x14ac:dyDescent="0.25">
      <c r="A1926" s="357" t="s">
        <v>483</v>
      </c>
      <c r="B1926" s="357" t="s">
        <v>921</v>
      </c>
      <c r="C1926" s="357" t="s">
        <v>1247</v>
      </c>
      <c r="D1926" s="357" t="s">
        <v>1755</v>
      </c>
      <c r="E1926" s="357" t="s">
        <v>922</v>
      </c>
      <c r="F1926" s="357">
        <v>4421321</v>
      </c>
      <c r="G1926" s="357" t="s">
        <v>5043</v>
      </c>
      <c r="H1926" s="357">
        <v>442132104</v>
      </c>
      <c r="I1926" s="357" t="s">
        <v>3649</v>
      </c>
      <c r="J1926" s="357">
        <v>36348757</v>
      </c>
      <c r="K1926" s="357">
        <v>100</v>
      </c>
      <c r="L1926" s="357" t="s">
        <v>1077</v>
      </c>
      <c r="M1926" s="357" t="s">
        <v>1078</v>
      </c>
      <c r="N1926" s="357" t="s">
        <v>5025</v>
      </c>
      <c r="O1926" s="358">
        <v>1</v>
      </c>
      <c r="P1926" s="357">
        <v>62</v>
      </c>
      <c r="Q1926" s="357">
        <v>47848.800000000003</v>
      </c>
      <c r="R1926" s="357">
        <v>29199.41</v>
      </c>
      <c r="S1926" s="357">
        <f t="shared" si="60"/>
        <v>18649.390000000003</v>
      </c>
      <c r="T1926" s="359">
        <f t="shared" si="61"/>
        <v>0.38975669191285889</v>
      </c>
      <c r="U1926" s="357"/>
    </row>
    <row r="1927" spans="1:21" x14ac:dyDescent="0.25">
      <c r="A1927" s="357" t="s">
        <v>483</v>
      </c>
      <c r="B1927" s="357" t="s">
        <v>921</v>
      </c>
      <c r="C1927" s="357" t="s">
        <v>1247</v>
      </c>
      <c r="D1927" s="357" t="s">
        <v>1755</v>
      </c>
      <c r="E1927" s="357" t="s">
        <v>922</v>
      </c>
      <c r="F1927" s="357">
        <v>4421321</v>
      </c>
      <c r="G1927" s="357" t="s">
        <v>5043</v>
      </c>
      <c r="H1927" s="357">
        <v>442132104</v>
      </c>
      <c r="I1927" s="357" t="s">
        <v>3650</v>
      </c>
      <c r="J1927" s="357">
        <v>36348759</v>
      </c>
      <c r="K1927" s="357">
        <v>250</v>
      </c>
      <c r="L1927" s="357" t="s">
        <v>1077</v>
      </c>
      <c r="M1927" s="357" t="s">
        <v>1078</v>
      </c>
      <c r="N1927" s="357" t="s">
        <v>5025</v>
      </c>
      <c r="O1927" s="358">
        <v>1</v>
      </c>
      <c r="P1927" s="357">
        <v>289</v>
      </c>
      <c r="Q1927" s="357">
        <v>112544.8</v>
      </c>
      <c r="R1927" s="357">
        <v>100883.57</v>
      </c>
      <c r="S1927" s="357">
        <f t="shared" si="60"/>
        <v>11661.229999999996</v>
      </c>
      <c r="T1927" s="359">
        <f t="shared" si="61"/>
        <v>0.10361411633411757</v>
      </c>
      <c r="U1927" s="357"/>
    </row>
    <row r="1928" spans="1:21" x14ac:dyDescent="0.25">
      <c r="A1928" s="357" t="s">
        <v>483</v>
      </c>
      <c r="B1928" s="357" t="s">
        <v>921</v>
      </c>
      <c r="C1928" s="357" t="s">
        <v>1247</v>
      </c>
      <c r="D1928" s="357" t="s">
        <v>1755</v>
      </c>
      <c r="E1928" s="357" t="s">
        <v>922</v>
      </c>
      <c r="F1928" s="357">
        <v>4421321</v>
      </c>
      <c r="G1928" s="357" t="s">
        <v>5043</v>
      </c>
      <c r="H1928" s="357">
        <v>442132104</v>
      </c>
      <c r="I1928" s="357" t="s">
        <v>3651</v>
      </c>
      <c r="J1928" s="357">
        <v>36348791</v>
      </c>
      <c r="K1928" s="357">
        <v>100</v>
      </c>
      <c r="L1928" s="357" t="s">
        <v>1077</v>
      </c>
      <c r="M1928" s="357" t="s">
        <v>1078</v>
      </c>
      <c r="N1928" s="357" t="s">
        <v>5025</v>
      </c>
      <c r="O1928" s="358">
        <v>1</v>
      </c>
      <c r="P1928" s="357">
        <v>78</v>
      </c>
      <c r="Q1928" s="357">
        <v>48248.4</v>
      </c>
      <c r="R1928" s="357">
        <v>28319.409999999996</v>
      </c>
      <c r="S1928" s="357">
        <f t="shared" si="60"/>
        <v>19928.990000000005</v>
      </c>
      <c r="T1928" s="359">
        <f t="shared" si="61"/>
        <v>0.41304975916299824</v>
      </c>
      <c r="U1928" s="357"/>
    </row>
    <row r="1929" spans="1:21" x14ac:dyDescent="0.25">
      <c r="A1929" s="357" t="s">
        <v>483</v>
      </c>
      <c r="B1929" s="357" t="s">
        <v>921</v>
      </c>
      <c r="C1929" s="357" t="s">
        <v>1258</v>
      </c>
      <c r="D1929" s="357" t="s">
        <v>1760</v>
      </c>
      <c r="E1929" s="357" t="s">
        <v>1549</v>
      </c>
      <c r="F1929" s="357">
        <v>4422332</v>
      </c>
      <c r="G1929" s="357" t="s">
        <v>1144</v>
      </c>
      <c r="H1929" s="357">
        <v>442233201</v>
      </c>
      <c r="I1929" s="357" t="s">
        <v>5207</v>
      </c>
      <c r="J1929" s="357">
        <v>22482446</v>
      </c>
      <c r="K1929" s="357">
        <v>100</v>
      </c>
      <c r="L1929" s="357" t="s">
        <v>1077</v>
      </c>
      <c r="M1929" s="357" t="s">
        <v>1078</v>
      </c>
      <c r="N1929" s="357" t="s">
        <v>5025</v>
      </c>
      <c r="O1929" s="358">
        <v>1</v>
      </c>
      <c r="P1929" s="357">
        <v>55</v>
      </c>
      <c r="Q1929" s="357">
        <v>25190</v>
      </c>
      <c r="R1929" s="357">
        <v>13631.79</v>
      </c>
      <c r="S1929" s="357">
        <f t="shared" si="60"/>
        <v>11558.21</v>
      </c>
      <c r="T1929" s="359">
        <f t="shared" si="61"/>
        <v>0.45884120682810636</v>
      </c>
      <c r="U1929" s="357"/>
    </row>
    <row r="1930" spans="1:21" x14ac:dyDescent="0.25">
      <c r="A1930" s="357" t="s">
        <v>483</v>
      </c>
      <c r="B1930" s="357" t="s">
        <v>921</v>
      </c>
      <c r="C1930" s="357" t="s">
        <v>1247</v>
      </c>
      <c r="D1930" s="357" t="s">
        <v>1755</v>
      </c>
      <c r="E1930" s="357" t="s">
        <v>922</v>
      </c>
      <c r="F1930" s="357">
        <v>4421321</v>
      </c>
      <c r="G1930" s="357" t="s">
        <v>5043</v>
      </c>
      <c r="H1930" s="357">
        <v>442132104</v>
      </c>
      <c r="I1930" s="357" t="s">
        <v>3652</v>
      </c>
      <c r="J1930" s="357">
        <v>36348819</v>
      </c>
      <c r="K1930" s="357">
        <v>100</v>
      </c>
      <c r="L1930" s="357" t="s">
        <v>1077</v>
      </c>
      <c r="M1930" s="357" t="s">
        <v>1078</v>
      </c>
      <c r="N1930" s="357" t="s">
        <v>5025</v>
      </c>
      <c r="O1930" s="358">
        <v>1</v>
      </c>
      <c r="P1930" s="357">
        <v>58</v>
      </c>
      <c r="Q1930" s="357">
        <v>29043.600000000002</v>
      </c>
      <c r="R1930" s="357">
        <v>20024.11</v>
      </c>
      <c r="S1930" s="357">
        <f t="shared" si="60"/>
        <v>9019.4900000000016</v>
      </c>
      <c r="T1930" s="359">
        <f t="shared" si="61"/>
        <v>0.31055000068861988</v>
      </c>
      <c r="U1930" s="357"/>
    </row>
    <row r="1931" spans="1:21" x14ac:dyDescent="0.25">
      <c r="A1931" s="357" t="s">
        <v>483</v>
      </c>
      <c r="B1931" s="357" t="s">
        <v>921</v>
      </c>
      <c r="C1931" s="357" t="s">
        <v>1247</v>
      </c>
      <c r="D1931" s="357" t="s">
        <v>1755</v>
      </c>
      <c r="E1931" s="357" t="s">
        <v>922</v>
      </c>
      <c r="F1931" s="357">
        <v>4421321</v>
      </c>
      <c r="G1931" s="357" t="s">
        <v>5043</v>
      </c>
      <c r="H1931" s="357">
        <v>442132104</v>
      </c>
      <c r="I1931" s="357" t="s">
        <v>3653</v>
      </c>
      <c r="J1931" s="357">
        <v>36348849</v>
      </c>
      <c r="K1931" s="357">
        <v>100</v>
      </c>
      <c r="L1931" s="357" t="s">
        <v>1077</v>
      </c>
      <c r="M1931" s="357" t="s">
        <v>1078</v>
      </c>
      <c r="N1931" s="357" t="s">
        <v>5025</v>
      </c>
      <c r="O1931" s="358">
        <v>1</v>
      </c>
      <c r="P1931" s="357">
        <v>132</v>
      </c>
      <c r="Q1931" s="357">
        <v>51562.8</v>
      </c>
      <c r="R1931" s="357">
        <v>38850.339999999997</v>
      </c>
      <c r="S1931" s="357">
        <f t="shared" si="60"/>
        <v>12712.460000000006</v>
      </c>
      <c r="T1931" s="359">
        <f t="shared" si="61"/>
        <v>0.24654324435445721</v>
      </c>
      <c r="U1931" s="357"/>
    </row>
    <row r="1932" spans="1:21" x14ac:dyDescent="0.25">
      <c r="A1932" s="357" t="s">
        <v>483</v>
      </c>
      <c r="B1932" s="357" t="s">
        <v>921</v>
      </c>
      <c r="C1932" s="357" t="s">
        <v>1247</v>
      </c>
      <c r="D1932" s="357" t="s">
        <v>1755</v>
      </c>
      <c r="E1932" s="357" t="s">
        <v>922</v>
      </c>
      <c r="F1932" s="357">
        <v>4421321</v>
      </c>
      <c r="G1932" s="357" t="s">
        <v>5043</v>
      </c>
      <c r="H1932" s="357">
        <v>442132104</v>
      </c>
      <c r="I1932" s="357" t="s">
        <v>3654</v>
      </c>
      <c r="J1932" s="357">
        <v>36348909</v>
      </c>
      <c r="K1932" s="357">
        <v>100</v>
      </c>
      <c r="L1932" s="357" t="s">
        <v>1077</v>
      </c>
      <c r="M1932" s="357" t="s">
        <v>1078</v>
      </c>
      <c r="N1932" s="357" t="s">
        <v>5025</v>
      </c>
      <c r="O1932" s="358">
        <v>1</v>
      </c>
      <c r="P1932" s="357">
        <v>37</v>
      </c>
      <c r="Q1932" s="357">
        <v>34648</v>
      </c>
      <c r="R1932" s="357">
        <v>30274.14</v>
      </c>
      <c r="S1932" s="357">
        <f t="shared" si="60"/>
        <v>4373.8600000000006</v>
      </c>
      <c r="T1932" s="359">
        <f t="shared" si="61"/>
        <v>0.12623701223735859</v>
      </c>
      <c r="U1932" s="357"/>
    </row>
    <row r="1933" spans="1:21" x14ac:dyDescent="0.25">
      <c r="A1933" s="357" t="s">
        <v>483</v>
      </c>
      <c r="B1933" s="357" t="s">
        <v>921</v>
      </c>
      <c r="C1933" s="357" t="s">
        <v>1247</v>
      </c>
      <c r="D1933" s="357" t="s">
        <v>1755</v>
      </c>
      <c r="E1933" s="357" t="s">
        <v>922</v>
      </c>
      <c r="F1933" s="357">
        <v>4421321</v>
      </c>
      <c r="G1933" s="357" t="s">
        <v>5043</v>
      </c>
      <c r="H1933" s="357">
        <v>442132104</v>
      </c>
      <c r="I1933" s="357" t="s">
        <v>3655</v>
      </c>
      <c r="J1933" s="357">
        <v>36348921</v>
      </c>
      <c r="K1933" s="357">
        <v>250</v>
      </c>
      <c r="L1933" s="357" t="s">
        <v>1077</v>
      </c>
      <c r="M1933" s="357" t="s">
        <v>1078</v>
      </c>
      <c r="N1933" s="357" t="s">
        <v>5025</v>
      </c>
      <c r="O1933" s="358">
        <v>1</v>
      </c>
      <c r="P1933" s="357">
        <v>80</v>
      </c>
      <c r="Q1933" s="357">
        <v>69011.199999999997</v>
      </c>
      <c r="R1933" s="357">
        <v>44785</v>
      </c>
      <c r="S1933" s="357">
        <f t="shared" ref="S1933:S1996" si="62">Q1933-R1933</f>
        <v>24226.199999999997</v>
      </c>
      <c r="T1933" s="359">
        <f t="shared" ref="T1933:T1996" si="63">S1933/Q1933</f>
        <v>0.3510473662246128</v>
      </c>
      <c r="U1933" s="357"/>
    </row>
    <row r="1934" spans="1:21" x14ac:dyDescent="0.25">
      <c r="A1934" s="357" t="s">
        <v>483</v>
      </c>
      <c r="B1934" s="357" t="s">
        <v>921</v>
      </c>
      <c r="C1934" s="357" t="s">
        <v>1247</v>
      </c>
      <c r="D1934" s="357" t="s">
        <v>1755</v>
      </c>
      <c r="E1934" s="357" t="s">
        <v>922</v>
      </c>
      <c r="F1934" s="357">
        <v>4421321</v>
      </c>
      <c r="G1934" s="357" t="s">
        <v>5043</v>
      </c>
      <c r="H1934" s="357">
        <v>442132104</v>
      </c>
      <c r="I1934" s="357" t="s">
        <v>3656</v>
      </c>
      <c r="J1934" s="357">
        <v>36348923</v>
      </c>
      <c r="K1934" s="357">
        <v>100</v>
      </c>
      <c r="L1934" s="357" t="s">
        <v>1077</v>
      </c>
      <c r="M1934" s="357" t="s">
        <v>1078</v>
      </c>
      <c r="N1934" s="357" t="s">
        <v>5025</v>
      </c>
      <c r="O1934" s="358">
        <v>1</v>
      </c>
      <c r="P1934" s="357">
        <v>172</v>
      </c>
      <c r="Q1934" s="357">
        <v>81245.600000000006</v>
      </c>
      <c r="R1934" s="357">
        <v>55972.26</v>
      </c>
      <c r="S1934" s="357">
        <f t="shared" si="62"/>
        <v>25273.340000000004</v>
      </c>
      <c r="T1934" s="359">
        <f t="shared" si="63"/>
        <v>0.31107333812538773</v>
      </c>
      <c r="U1934" s="357"/>
    </row>
    <row r="1935" spans="1:21" x14ac:dyDescent="0.25">
      <c r="A1935" s="357" t="s">
        <v>483</v>
      </c>
      <c r="B1935" s="357" t="s">
        <v>921</v>
      </c>
      <c r="C1935" s="357" t="s">
        <v>1247</v>
      </c>
      <c r="D1935" s="357" t="s">
        <v>1755</v>
      </c>
      <c r="E1935" s="357" t="s">
        <v>922</v>
      </c>
      <c r="F1935" s="357">
        <v>4421321</v>
      </c>
      <c r="G1935" s="357" t="s">
        <v>5043</v>
      </c>
      <c r="H1935" s="357">
        <v>442132104</v>
      </c>
      <c r="I1935" s="357" t="s">
        <v>3657</v>
      </c>
      <c r="J1935" s="357">
        <v>36348929</v>
      </c>
      <c r="K1935" s="357">
        <v>100</v>
      </c>
      <c r="L1935" s="357" t="s">
        <v>1077</v>
      </c>
      <c r="M1935" s="357" t="s">
        <v>1078</v>
      </c>
      <c r="N1935" s="357" t="s">
        <v>5025</v>
      </c>
      <c r="O1935" s="358">
        <v>1</v>
      </c>
      <c r="P1935" s="357">
        <v>74</v>
      </c>
      <c r="Q1935" s="357">
        <v>39955.599999999999</v>
      </c>
      <c r="R1935" s="357">
        <v>35086.92</v>
      </c>
      <c r="S1935" s="357">
        <f t="shared" si="62"/>
        <v>4868.68</v>
      </c>
      <c r="T1935" s="359">
        <f t="shared" si="63"/>
        <v>0.12185225600416463</v>
      </c>
      <c r="U1935" s="357"/>
    </row>
    <row r="1936" spans="1:21" x14ac:dyDescent="0.25">
      <c r="A1936" s="357" t="s">
        <v>483</v>
      </c>
      <c r="B1936" s="357" t="s">
        <v>921</v>
      </c>
      <c r="C1936" s="357" t="s">
        <v>1247</v>
      </c>
      <c r="D1936" s="357" t="s">
        <v>1755</v>
      </c>
      <c r="E1936" s="357" t="s">
        <v>922</v>
      </c>
      <c r="F1936" s="357">
        <v>4421321</v>
      </c>
      <c r="G1936" s="357" t="s">
        <v>5043</v>
      </c>
      <c r="H1936" s="357">
        <v>442132104</v>
      </c>
      <c r="I1936" s="357" t="s">
        <v>3658</v>
      </c>
      <c r="J1936" s="357">
        <v>36348965</v>
      </c>
      <c r="K1936" s="357">
        <v>100</v>
      </c>
      <c r="L1936" s="357" t="s">
        <v>1077</v>
      </c>
      <c r="M1936" s="357" t="s">
        <v>1078</v>
      </c>
      <c r="N1936" s="357" t="s">
        <v>5025</v>
      </c>
      <c r="O1936" s="358">
        <v>1</v>
      </c>
      <c r="P1936" s="357">
        <v>62</v>
      </c>
      <c r="Q1936" s="357">
        <v>51146.399999999994</v>
      </c>
      <c r="R1936" s="357">
        <v>37140.26</v>
      </c>
      <c r="S1936" s="357">
        <f t="shared" si="62"/>
        <v>14006.139999999992</v>
      </c>
      <c r="T1936" s="359">
        <f t="shared" si="63"/>
        <v>0.27384410241972051</v>
      </c>
      <c r="U1936" s="357"/>
    </row>
    <row r="1937" spans="1:21" x14ac:dyDescent="0.25">
      <c r="A1937" s="357" t="s">
        <v>483</v>
      </c>
      <c r="B1937" s="357" t="s">
        <v>921</v>
      </c>
      <c r="C1937" s="357" t="s">
        <v>1247</v>
      </c>
      <c r="D1937" s="357" t="s">
        <v>1756</v>
      </c>
      <c r="E1937" s="357" t="s">
        <v>1525</v>
      </c>
      <c r="F1937" s="357">
        <v>4421412</v>
      </c>
      <c r="G1937" s="357" t="s">
        <v>1254</v>
      </c>
      <c r="H1937" s="357">
        <v>442141202</v>
      </c>
      <c r="I1937" s="357" t="s">
        <v>3659</v>
      </c>
      <c r="J1937" s="357">
        <v>16276575</v>
      </c>
      <c r="K1937" s="357">
        <v>100</v>
      </c>
      <c r="L1937" s="357" t="s">
        <v>1077</v>
      </c>
      <c r="M1937" s="357" t="s">
        <v>1078</v>
      </c>
      <c r="N1937" s="357" t="s">
        <v>5025</v>
      </c>
      <c r="O1937" s="358">
        <v>1</v>
      </c>
      <c r="P1937" s="357">
        <v>63</v>
      </c>
      <c r="Q1937" s="357">
        <v>37563.199999999997</v>
      </c>
      <c r="R1937" s="357">
        <v>21461.43</v>
      </c>
      <c r="S1937" s="357">
        <f t="shared" si="62"/>
        <v>16101.769999999997</v>
      </c>
      <c r="T1937" s="359">
        <f t="shared" si="63"/>
        <v>0.4286581015461941</v>
      </c>
      <c r="U1937" s="357"/>
    </row>
    <row r="1938" spans="1:21" x14ac:dyDescent="0.25">
      <c r="A1938" s="357" t="s">
        <v>483</v>
      </c>
      <c r="B1938" s="357" t="s">
        <v>921</v>
      </c>
      <c r="C1938" s="357" t="s">
        <v>1247</v>
      </c>
      <c r="D1938" s="357" t="s">
        <v>1756</v>
      </c>
      <c r="E1938" s="357" t="s">
        <v>1525</v>
      </c>
      <c r="F1938" s="357">
        <v>4421412</v>
      </c>
      <c r="G1938" s="357" t="s">
        <v>1254</v>
      </c>
      <c r="H1938" s="357">
        <v>442141202</v>
      </c>
      <c r="I1938" s="357" t="s">
        <v>3660</v>
      </c>
      <c r="J1938" s="357">
        <v>17146285</v>
      </c>
      <c r="K1938" s="357">
        <v>100</v>
      </c>
      <c r="L1938" s="357" t="s">
        <v>1077</v>
      </c>
      <c r="M1938" s="357" t="s">
        <v>1078</v>
      </c>
      <c r="N1938" s="357" t="s">
        <v>5025</v>
      </c>
      <c r="O1938" s="358">
        <v>1</v>
      </c>
      <c r="P1938" s="357">
        <v>45</v>
      </c>
      <c r="Q1938" s="357">
        <v>20832.400000000001</v>
      </c>
      <c r="R1938" s="357">
        <v>15671.029999999999</v>
      </c>
      <c r="S1938" s="357">
        <f t="shared" si="62"/>
        <v>5161.3700000000026</v>
      </c>
      <c r="T1938" s="359">
        <f t="shared" si="63"/>
        <v>0.24775685950730603</v>
      </c>
      <c r="U1938" s="357"/>
    </row>
    <row r="1939" spans="1:21" x14ac:dyDescent="0.25">
      <c r="A1939" s="357" t="s">
        <v>483</v>
      </c>
      <c r="B1939" s="357" t="s">
        <v>921</v>
      </c>
      <c r="C1939" s="357" t="s">
        <v>1247</v>
      </c>
      <c r="D1939" s="357" t="s">
        <v>1756</v>
      </c>
      <c r="E1939" s="357" t="s">
        <v>1526</v>
      </c>
      <c r="F1939" s="357">
        <v>4421413</v>
      </c>
      <c r="G1939" s="357" t="s">
        <v>937</v>
      </c>
      <c r="H1939" s="357">
        <v>442141302</v>
      </c>
      <c r="I1939" s="357" t="s">
        <v>3661</v>
      </c>
      <c r="J1939" s="357">
        <v>17146701</v>
      </c>
      <c r="K1939" s="357">
        <v>100</v>
      </c>
      <c r="L1939" s="357" t="s">
        <v>1077</v>
      </c>
      <c r="M1939" s="357" t="s">
        <v>1078</v>
      </c>
      <c r="N1939" s="357" t="s">
        <v>5025</v>
      </c>
      <c r="O1939" s="358">
        <v>1</v>
      </c>
      <c r="P1939" s="357">
        <v>31</v>
      </c>
      <c r="Q1939" s="357">
        <v>11421.6</v>
      </c>
      <c r="R1939" s="357">
        <v>9054.93</v>
      </c>
      <c r="S1939" s="357">
        <f t="shared" si="62"/>
        <v>2366.67</v>
      </c>
      <c r="T1939" s="359">
        <f t="shared" si="63"/>
        <v>0.20721002311409961</v>
      </c>
      <c r="U1939" s="357"/>
    </row>
    <row r="1940" spans="1:21" x14ac:dyDescent="0.25">
      <c r="A1940" s="357" t="s">
        <v>483</v>
      </c>
      <c r="B1940" s="357" t="s">
        <v>921</v>
      </c>
      <c r="C1940" s="357" t="s">
        <v>1247</v>
      </c>
      <c r="D1940" s="357" t="s">
        <v>1756</v>
      </c>
      <c r="E1940" s="357" t="s">
        <v>1526</v>
      </c>
      <c r="F1940" s="357">
        <v>4421413</v>
      </c>
      <c r="G1940" s="357" t="s">
        <v>1255</v>
      </c>
      <c r="H1940" s="357">
        <v>442141301</v>
      </c>
      <c r="I1940" s="357" t="s">
        <v>3662</v>
      </c>
      <c r="J1940" s="357">
        <v>18042751</v>
      </c>
      <c r="K1940" s="357">
        <v>100</v>
      </c>
      <c r="L1940" s="357" t="s">
        <v>1077</v>
      </c>
      <c r="M1940" s="357" t="s">
        <v>1078</v>
      </c>
      <c r="N1940" s="357" t="s">
        <v>5025</v>
      </c>
      <c r="O1940" s="358">
        <v>1</v>
      </c>
      <c r="P1940" s="357">
        <v>48</v>
      </c>
      <c r="Q1940" s="357">
        <v>15334.400000000001</v>
      </c>
      <c r="R1940" s="357">
        <v>11156.18</v>
      </c>
      <c r="S1940" s="357">
        <f t="shared" si="62"/>
        <v>4178.2200000000012</v>
      </c>
      <c r="T1940" s="359">
        <f t="shared" si="63"/>
        <v>0.27247365400667783</v>
      </c>
      <c r="U1940" s="357"/>
    </row>
    <row r="1941" spans="1:21" x14ac:dyDescent="0.25">
      <c r="A1941" s="357" t="s">
        <v>483</v>
      </c>
      <c r="B1941" s="357" t="s">
        <v>921</v>
      </c>
      <c r="C1941" s="357" t="s">
        <v>1247</v>
      </c>
      <c r="D1941" s="357" t="s">
        <v>1756</v>
      </c>
      <c r="E1941" s="357" t="s">
        <v>1526</v>
      </c>
      <c r="F1941" s="357">
        <v>4421413</v>
      </c>
      <c r="G1941" s="357" t="s">
        <v>1255</v>
      </c>
      <c r="H1941" s="357">
        <v>442141301</v>
      </c>
      <c r="I1941" s="357" t="s">
        <v>3663</v>
      </c>
      <c r="J1941" s="357">
        <v>18042789</v>
      </c>
      <c r="K1941" s="357">
        <v>100</v>
      </c>
      <c r="L1941" s="357" t="s">
        <v>1077</v>
      </c>
      <c r="M1941" s="357" t="s">
        <v>1078</v>
      </c>
      <c r="N1941" s="357" t="s">
        <v>5025</v>
      </c>
      <c r="O1941" s="358">
        <v>1</v>
      </c>
      <c r="P1941" s="357">
        <v>57</v>
      </c>
      <c r="Q1941" s="357">
        <v>28028.800000000003</v>
      </c>
      <c r="R1941" s="357">
        <v>16146.94</v>
      </c>
      <c r="S1941" s="357">
        <f t="shared" si="62"/>
        <v>11881.860000000002</v>
      </c>
      <c r="T1941" s="359">
        <f t="shared" si="63"/>
        <v>0.42391611485329378</v>
      </c>
      <c r="U1941" s="357"/>
    </row>
    <row r="1942" spans="1:21" x14ac:dyDescent="0.25">
      <c r="A1942" s="357" t="s">
        <v>483</v>
      </c>
      <c r="B1942" s="357" t="s">
        <v>921</v>
      </c>
      <c r="C1942" s="357" t="s">
        <v>1247</v>
      </c>
      <c r="D1942" s="357" t="s">
        <v>1756</v>
      </c>
      <c r="E1942" s="357" t="s">
        <v>1525</v>
      </c>
      <c r="F1942" s="357">
        <v>4421412</v>
      </c>
      <c r="G1942" s="357" t="s">
        <v>1254</v>
      </c>
      <c r="H1942" s="357">
        <v>442141202</v>
      </c>
      <c r="I1942" s="357" t="s">
        <v>3664</v>
      </c>
      <c r="J1942" s="357">
        <v>18042875</v>
      </c>
      <c r="K1942" s="357">
        <v>100</v>
      </c>
      <c r="L1942" s="357" t="s">
        <v>1077</v>
      </c>
      <c r="M1942" s="357" t="s">
        <v>1078</v>
      </c>
      <c r="N1942" s="357" t="s">
        <v>5025</v>
      </c>
      <c r="O1942" s="358">
        <v>1</v>
      </c>
      <c r="P1942" s="357">
        <v>101</v>
      </c>
      <c r="Q1942" s="357">
        <v>55478</v>
      </c>
      <c r="R1942" s="357">
        <v>41215.81</v>
      </c>
      <c r="S1942" s="357">
        <f t="shared" si="62"/>
        <v>14262.190000000002</v>
      </c>
      <c r="T1942" s="359">
        <f t="shared" si="63"/>
        <v>0.25707830130862691</v>
      </c>
      <c r="U1942" s="357"/>
    </row>
    <row r="1943" spans="1:21" x14ac:dyDescent="0.25">
      <c r="A1943" s="357" t="s">
        <v>483</v>
      </c>
      <c r="B1943" s="357" t="s">
        <v>921</v>
      </c>
      <c r="C1943" s="357" t="s">
        <v>1247</v>
      </c>
      <c r="D1943" s="357" t="s">
        <v>1756</v>
      </c>
      <c r="E1943" s="357" t="s">
        <v>1525</v>
      </c>
      <c r="F1943" s="357">
        <v>4421412</v>
      </c>
      <c r="G1943" s="357" t="s">
        <v>1254</v>
      </c>
      <c r="H1943" s="357">
        <v>442141202</v>
      </c>
      <c r="I1943" s="357" t="s">
        <v>3665</v>
      </c>
      <c r="J1943" s="357">
        <v>18291376</v>
      </c>
      <c r="K1943" s="357">
        <v>100</v>
      </c>
      <c r="L1943" s="357" t="s">
        <v>1077</v>
      </c>
      <c r="M1943" s="357" t="s">
        <v>1078</v>
      </c>
      <c r="N1943" s="357" t="s">
        <v>5025</v>
      </c>
      <c r="O1943" s="358">
        <v>1</v>
      </c>
      <c r="P1943" s="357">
        <v>38</v>
      </c>
      <c r="Q1943" s="357">
        <v>14064.400000000001</v>
      </c>
      <c r="R1943" s="357">
        <v>12042.189999999999</v>
      </c>
      <c r="S1943" s="357">
        <f t="shared" si="62"/>
        <v>2022.2100000000028</v>
      </c>
      <c r="T1943" s="359">
        <f t="shared" si="63"/>
        <v>0.14378217343078997</v>
      </c>
      <c r="U1943" s="357"/>
    </row>
    <row r="1944" spans="1:21" x14ac:dyDescent="0.25">
      <c r="A1944" s="357" t="s">
        <v>483</v>
      </c>
      <c r="B1944" s="357" t="s">
        <v>921</v>
      </c>
      <c r="C1944" s="357" t="s">
        <v>1247</v>
      </c>
      <c r="D1944" s="357" t="s">
        <v>1756</v>
      </c>
      <c r="E1944" s="357" t="s">
        <v>1525</v>
      </c>
      <c r="F1944" s="357">
        <v>4421412</v>
      </c>
      <c r="G1944" s="357" t="s">
        <v>935</v>
      </c>
      <c r="H1944" s="357">
        <v>442141201</v>
      </c>
      <c r="I1944" s="357" t="s">
        <v>3666</v>
      </c>
      <c r="J1944" s="357">
        <v>18291382</v>
      </c>
      <c r="K1944" s="357">
        <v>100</v>
      </c>
      <c r="L1944" s="357" t="s">
        <v>1077</v>
      </c>
      <c r="M1944" s="357" t="s">
        <v>1078</v>
      </c>
      <c r="N1944" s="357" t="s">
        <v>5025</v>
      </c>
      <c r="O1944" s="358">
        <v>1</v>
      </c>
      <c r="P1944" s="357">
        <v>63</v>
      </c>
      <c r="Q1944" s="357">
        <v>19202.800000000003</v>
      </c>
      <c r="R1944" s="357">
        <v>16508.739999999998</v>
      </c>
      <c r="S1944" s="357">
        <f t="shared" si="62"/>
        <v>2694.0600000000049</v>
      </c>
      <c r="T1944" s="359">
        <f t="shared" si="63"/>
        <v>0.14029516528839567</v>
      </c>
      <c r="U1944" s="357"/>
    </row>
    <row r="1945" spans="1:21" x14ac:dyDescent="0.25">
      <c r="A1945" s="357" t="s">
        <v>483</v>
      </c>
      <c r="B1945" s="357" t="s">
        <v>921</v>
      </c>
      <c r="C1945" s="357" t="s">
        <v>1247</v>
      </c>
      <c r="D1945" s="357" t="s">
        <v>1756</v>
      </c>
      <c r="E1945" s="357" t="s">
        <v>1525</v>
      </c>
      <c r="F1945" s="357">
        <v>4421412</v>
      </c>
      <c r="G1945" s="357" t="s">
        <v>935</v>
      </c>
      <c r="H1945" s="357">
        <v>442141201</v>
      </c>
      <c r="I1945" s="357" t="s">
        <v>3667</v>
      </c>
      <c r="J1945" s="357">
        <v>18291384</v>
      </c>
      <c r="K1945" s="357">
        <v>100</v>
      </c>
      <c r="L1945" s="357" t="s">
        <v>1077</v>
      </c>
      <c r="M1945" s="357" t="s">
        <v>1078</v>
      </c>
      <c r="N1945" s="357" t="s">
        <v>5025</v>
      </c>
      <c r="O1945" s="358">
        <v>1</v>
      </c>
      <c r="P1945" s="357">
        <v>32</v>
      </c>
      <c r="Q1945" s="357">
        <v>11091.2</v>
      </c>
      <c r="R1945" s="357">
        <v>9001.19</v>
      </c>
      <c r="S1945" s="357">
        <f t="shared" si="62"/>
        <v>2090.0100000000002</v>
      </c>
      <c r="T1945" s="359">
        <f t="shared" si="63"/>
        <v>0.18843858193883439</v>
      </c>
      <c r="U1945" s="357"/>
    </row>
    <row r="1946" spans="1:21" x14ac:dyDescent="0.25">
      <c r="A1946" s="357" t="s">
        <v>483</v>
      </c>
      <c r="B1946" s="357" t="s">
        <v>921</v>
      </c>
      <c r="C1946" s="357" t="s">
        <v>1247</v>
      </c>
      <c r="D1946" s="357" t="s">
        <v>1756</v>
      </c>
      <c r="E1946" s="357" t="s">
        <v>1526</v>
      </c>
      <c r="F1946" s="357">
        <v>4421413</v>
      </c>
      <c r="G1946" s="357" t="s">
        <v>936</v>
      </c>
      <c r="H1946" s="357">
        <v>442141303</v>
      </c>
      <c r="I1946" s="357" t="s">
        <v>3668</v>
      </c>
      <c r="J1946" s="357">
        <v>18445913</v>
      </c>
      <c r="K1946" s="357">
        <v>100</v>
      </c>
      <c r="L1946" s="357" t="s">
        <v>1077</v>
      </c>
      <c r="M1946" s="357" t="s">
        <v>1078</v>
      </c>
      <c r="N1946" s="357" t="s">
        <v>5025</v>
      </c>
      <c r="O1946" s="358">
        <v>1</v>
      </c>
      <c r="P1946" s="357">
        <v>46</v>
      </c>
      <c r="Q1946" s="357">
        <v>17655.2</v>
      </c>
      <c r="R1946" s="357">
        <v>14290.51</v>
      </c>
      <c r="S1946" s="357">
        <f t="shared" si="62"/>
        <v>3364.6900000000005</v>
      </c>
      <c r="T1946" s="359">
        <f t="shared" si="63"/>
        <v>0.19057784675336448</v>
      </c>
      <c r="U1946" s="357"/>
    </row>
    <row r="1947" spans="1:21" x14ac:dyDescent="0.25">
      <c r="A1947" s="357" t="s">
        <v>483</v>
      </c>
      <c r="B1947" s="357" t="s">
        <v>921</v>
      </c>
      <c r="C1947" s="357" t="s">
        <v>1247</v>
      </c>
      <c r="D1947" s="357" t="s">
        <v>1756</v>
      </c>
      <c r="E1947" s="357" t="s">
        <v>1526</v>
      </c>
      <c r="F1947" s="357">
        <v>4421413</v>
      </c>
      <c r="G1947" s="357" t="s">
        <v>936</v>
      </c>
      <c r="H1947" s="357">
        <v>442141303</v>
      </c>
      <c r="I1947" s="357" t="s">
        <v>3669</v>
      </c>
      <c r="J1947" s="357">
        <v>18445963</v>
      </c>
      <c r="K1947" s="357">
        <v>100</v>
      </c>
      <c r="L1947" s="357" t="s">
        <v>1077</v>
      </c>
      <c r="M1947" s="357" t="s">
        <v>1078</v>
      </c>
      <c r="N1947" s="357" t="s">
        <v>5025</v>
      </c>
      <c r="O1947" s="358">
        <v>1</v>
      </c>
      <c r="P1947" s="357">
        <v>82</v>
      </c>
      <c r="Q1947" s="357">
        <v>36397.599999999999</v>
      </c>
      <c r="R1947" s="357">
        <v>33133.24</v>
      </c>
      <c r="S1947" s="357">
        <f t="shared" si="62"/>
        <v>3264.3600000000006</v>
      </c>
      <c r="T1947" s="359">
        <f t="shared" si="63"/>
        <v>8.9686133151636385E-2</v>
      </c>
      <c r="U1947" s="357"/>
    </row>
    <row r="1948" spans="1:21" x14ac:dyDescent="0.25">
      <c r="A1948" s="357" t="s">
        <v>483</v>
      </c>
      <c r="B1948" s="357" t="s">
        <v>921</v>
      </c>
      <c r="C1948" s="357" t="s">
        <v>1247</v>
      </c>
      <c r="D1948" s="357" t="s">
        <v>1756</v>
      </c>
      <c r="E1948" s="357" t="s">
        <v>1526</v>
      </c>
      <c r="F1948" s="357">
        <v>4421413</v>
      </c>
      <c r="G1948" s="357" t="s">
        <v>936</v>
      </c>
      <c r="H1948" s="357">
        <v>442141303</v>
      </c>
      <c r="I1948" s="357" t="s">
        <v>3670</v>
      </c>
      <c r="J1948" s="357">
        <v>18446055</v>
      </c>
      <c r="K1948" s="357">
        <v>100</v>
      </c>
      <c r="L1948" s="357" t="s">
        <v>1077</v>
      </c>
      <c r="M1948" s="357" t="s">
        <v>1078</v>
      </c>
      <c r="N1948" s="357" t="s">
        <v>5025</v>
      </c>
      <c r="O1948" s="358">
        <v>1</v>
      </c>
      <c r="P1948" s="357">
        <v>128</v>
      </c>
      <c r="Q1948" s="357">
        <v>49882.400000000001</v>
      </c>
      <c r="R1948" s="357">
        <v>43358.61</v>
      </c>
      <c r="S1948" s="357">
        <f t="shared" si="62"/>
        <v>6523.7900000000009</v>
      </c>
      <c r="T1948" s="359">
        <f t="shared" si="63"/>
        <v>0.13078340256282778</v>
      </c>
      <c r="U1948" s="357"/>
    </row>
    <row r="1949" spans="1:21" x14ac:dyDescent="0.25">
      <c r="A1949" s="357" t="s">
        <v>483</v>
      </c>
      <c r="B1949" s="357" t="s">
        <v>921</v>
      </c>
      <c r="C1949" s="357" t="s">
        <v>1247</v>
      </c>
      <c r="D1949" s="357" t="s">
        <v>1756</v>
      </c>
      <c r="E1949" s="357" t="s">
        <v>1526</v>
      </c>
      <c r="F1949" s="357">
        <v>4421413</v>
      </c>
      <c r="G1949" s="357" t="s">
        <v>936</v>
      </c>
      <c r="H1949" s="357">
        <v>442141303</v>
      </c>
      <c r="I1949" s="357" t="s">
        <v>3671</v>
      </c>
      <c r="J1949" s="357">
        <v>18446063</v>
      </c>
      <c r="K1949" s="357">
        <v>100</v>
      </c>
      <c r="L1949" s="357" t="s">
        <v>1077</v>
      </c>
      <c r="M1949" s="357" t="s">
        <v>1078</v>
      </c>
      <c r="N1949" s="357" t="s">
        <v>5025</v>
      </c>
      <c r="O1949" s="358">
        <v>1</v>
      </c>
      <c r="P1949" s="357">
        <v>27</v>
      </c>
      <c r="Q1949" s="357">
        <v>8828</v>
      </c>
      <c r="R1949" s="357">
        <v>6782.6399999999994</v>
      </c>
      <c r="S1949" s="357">
        <f t="shared" si="62"/>
        <v>2045.3600000000006</v>
      </c>
      <c r="T1949" s="359">
        <f t="shared" si="63"/>
        <v>0.23169007702763939</v>
      </c>
      <c r="U1949" s="357"/>
    </row>
    <row r="1950" spans="1:21" x14ac:dyDescent="0.25">
      <c r="A1950" s="357" t="s">
        <v>483</v>
      </c>
      <c r="B1950" s="357" t="s">
        <v>921</v>
      </c>
      <c r="C1950" s="357" t="s">
        <v>1247</v>
      </c>
      <c r="D1950" s="357" t="s">
        <v>1756</v>
      </c>
      <c r="E1950" s="357" t="s">
        <v>1526</v>
      </c>
      <c r="F1950" s="357">
        <v>4421413</v>
      </c>
      <c r="G1950" s="357" t="s">
        <v>936</v>
      </c>
      <c r="H1950" s="357">
        <v>442141303</v>
      </c>
      <c r="I1950" s="357" t="s">
        <v>3672</v>
      </c>
      <c r="J1950" s="357">
        <v>18446199</v>
      </c>
      <c r="K1950" s="357">
        <v>100</v>
      </c>
      <c r="L1950" s="357" t="s">
        <v>1077</v>
      </c>
      <c r="M1950" s="357" t="s">
        <v>1078</v>
      </c>
      <c r="N1950" s="357" t="s">
        <v>5025</v>
      </c>
      <c r="O1950" s="358">
        <v>1</v>
      </c>
      <c r="P1950" s="357">
        <v>62</v>
      </c>
      <c r="Q1950" s="357">
        <v>16892</v>
      </c>
      <c r="R1950" s="357">
        <v>13706.88</v>
      </c>
      <c r="S1950" s="357">
        <f t="shared" si="62"/>
        <v>3185.1200000000008</v>
      </c>
      <c r="T1950" s="359">
        <f t="shared" si="63"/>
        <v>0.18855789722945779</v>
      </c>
      <c r="U1950" s="357"/>
    </row>
    <row r="1951" spans="1:21" x14ac:dyDescent="0.25">
      <c r="A1951" s="357" t="s">
        <v>483</v>
      </c>
      <c r="B1951" s="357" t="s">
        <v>921</v>
      </c>
      <c r="C1951" s="357" t="s">
        <v>1247</v>
      </c>
      <c r="D1951" s="357" t="s">
        <v>1756</v>
      </c>
      <c r="E1951" s="357" t="s">
        <v>938</v>
      </c>
      <c r="F1951" s="357">
        <v>4421434</v>
      </c>
      <c r="G1951" s="357" t="s">
        <v>938</v>
      </c>
      <c r="H1951" s="357">
        <v>442143406</v>
      </c>
      <c r="I1951" s="357" t="s">
        <v>3673</v>
      </c>
      <c r="J1951" s="357">
        <v>15780455</v>
      </c>
      <c r="K1951" s="357">
        <v>100</v>
      </c>
      <c r="L1951" s="357" t="s">
        <v>1077</v>
      </c>
      <c r="M1951" s="357" t="s">
        <v>1078</v>
      </c>
      <c r="N1951" s="357" t="s">
        <v>5025</v>
      </c>
      <c r="O1951" s="358">
        <v>1</v>
      </c>
      <c r="P1951" s="357">
        <v>75</v>
      </c>
      <c r="Q1951" s="357">
        <v>40273.199999999997</v>
      </c>
      <c r="R1951" s="357">
        <v>23248.6</v>
      </c>
      <c r="S1951" s="357">
        <f t="shared" si="62"/>
        <v>17024.599999999999</v>
      </c>
      <c r="T1951" s="359">
        <f t="shared" si="63"/>
        <v>0.42272776933543893</v>
      </c>
      <c r="U1951" s="357"/>
    </row>
    <row r="1952" spans="1:21" x14ac:dyDescent="0.25">
      <c r="A1952" s="357" t="s">
        <v>483</v>
      </c>
      <c r="B1952" s="357" t="s">
        <v>921</v>
      </c>
      <c r="C1952" s="357" t="s">
        <v>1247</v>
      </c>
      <c r="D1952" s="357" t="s">
        <v>1756</v>
      </c>
      <c r="E1952" s="357" t="s">
        <v>938</v>
      </c>
      <c r="F1952" s="357">
        <v>4421434</v>
      </c>
      <c r="G1952" s="357" t="s">
        <v>938</v>
      </c>
      <c r="H1952" s="357">
        <v>442143406</v>
      </c>
      <c r="I1952" s="357" t="s">
        <v>3674</v>
      </c>
      <c r="J1952" s="357">
        <v>15780457</v>
      </c>
      <c r="K1952" s="357">
        <v>100</v>
      </c>
      <c r="L1952" s="357" t="s">
        <v>1077</v>
      </c>
      <c r="M1952" s="357" t="s">
        <v>1078</v>
      </c>
      <c r="N1952" s="357" t="s">
        <v>5025</v>
      </c>
      <c r="O1952" s="358">
        <v>1</v>
      </c>
      <c r="P1952" s="357">
        <v>99</v>
      </c>
      <c r="Q1952" s="357">
        <v>42084</v>
      </c>
      <c r="R1952" s="357">
        <v>35055.119999999995</v>
      </c>
      <c r="S1952" s="357">
        <f t="shared" si="62"/>
        <v>7028.8800000000047</v>
      </c>
      <c r="T1952" s="359">
        <f t="shared" si="63"/>
        <v>0.16702024522383815</v>
      </c>
      <c r="U1952" s="357"/>
    </row>
    <row r="1953" spans="1:21" x14ac:dyDescent="0.25">
      <c r="A1953" s="357" t="s">
        <v>483</v>
      </c>
      <c r="B1953" s="357" t="s">
        <v>921</v>
      </c>
      <c r="C1953" s="357" t="s">
        <v>1247</v>
      </c>
      <c r="D1953" s="357" t="s">
        <v>1756</v>
      </c>
      <c r="E1953" s="357" t="s">
        <v>938</v>
      </c>
      <c r="F1953" s="357">
        <v>4421434</v>
      </c>
      <c r="G1953" s="357" t="s">
        <v>938</v>
      </c>
      <c r="H1953" s="357">
        <v>442143406</v>
      </c>
      <c r="I1953" s="357" t="s">
        <v>3675</v>
      </c>
      <c r="J1953" s="357">
        <v>15780461</v>
      </c>
      <c r="K1953" s="357">
        <v>100</v>
      </c>
      <c r="L1953" s="357" t="s">
        <v>1077</v>
      </c>
      <c r="M1953" s="357" t="s">
        <v>1078</v>
      </c>
      <c r="N1953" s="357" t="s">
        <v>5025</v>
      </c>
      <c r="O1953" s="358">
        <v>1</v>
      </c>
      <c r="P1953" s="357">
        <v>31</v>
      </c>
      <c r="Q1953" s="357">
        <v>15187.199999999999</v>
      </c>
      <c r="R1953" s="357">
        <v>8561.99</v>
      </c>
      <c r="S1953" s="357">
        <f t="shared" si="62"/>
        <v>6625.2099999999991</v>
      </c>
      <c r="T1953" s="359">
        <f t="shared" si="63"/>
        <v>0.43623643594605982</v>
      </c>
      <c r="U1953" s="357"/>
    </row>
    <row r="1954" spans="1:21" x14ac:dyDescent="0.25">
      <c r="A1954" s="357" t="s">
        <v>483</v>
      </c>
      <c r="B1954" s="357" t="s">
        <v>921</v>
      </c>
      <c r="C1954" s="357" t="s">
        <v>1247</v>
      </c>
      <c r="D1954" s="357" t="s">
        <v>1756</v>
      </c>
      <c r="E1954" s="357" t="s">
        <v>938</v>
      </c>
      <c r="F1954" s="357">
        <v>4421434</v>
      </c>
      <c r="G1954" s="357" t="s">
        <v>938</v>
      </c>
      <c r="H1954" s="357">
        <v>442143406</v>
      </c>
      <c r="I1954" s="357" t="s">
        <v>3676</v>
      </c>
      <c r="J1954" s="357">
        <v>15780465</v>
      </c>
      <c r="K1954" s="357">
        <v>100</v>
      </c>
      <c r="L1954" s="357" t="s">
        <v>1077</v>
      </c>
      <c r="M1954" s="357" t="s">
        <v>1078</v>
      </c>
      <c r="N1954" s="357" t="s">
        <v>5025</v>
      </c>
      <c r="O1954" s="358">
        <v>1</v>
      </c>
      <c r="P1954" s="357">
        <v>69</v>
      </c>
      <c r="Q1954" s="357">
        <v>32235.200000000001</v>
      </c>
      <c r="R1954" s="357">
        <v>20817.29</v>
      </c>
      <c r="S1954" s="357">
        <f t="shared" si="62"/>
        <v>11417.91</v>
      </c>
      <c r="T1954" s="359">
        <f t="shared" si="63"/>
        <v>0.35420627140517197</v>
      </c>
      <c r="U1954" s="357"/>
    </row>
    <row r="1955" spans="1:21" x14ac:dyDescent="0.25">
      <c r="A1955" s="357" t="s">
        <v>483</v>
      </c>
      <c r="B1955" s="357" t="s">
        <v>921</v>
      </c>
      <c r="C1955" s="357" t="s">
        <v>1247</v>
      </c>
      <c r="D1955" s="357" t="s">
        <v>1756</v>
      </c>
      <c r="E1955" s="357" t="s">
        <v>938</v>
      </c>
      <c r="F1955" s="357">
        <v>4421434</v>
      </c>
      <c r="G1955" s="357" t="s">
        <v>938</v>
      </c>
      <c r="H1955" s="357">
        <v>442143406</v>
      </c>
      <c r="I1955" s="357" t="s">
        <v>3677</v>
      </c>
      <c r="J1955" s="357">
        <v>15780473</v>
      </c>
      <c r="K1955" s="357">
        <v>100</v>
      </c>
      <c r="L1955" s="357" t="s">
        <v>1077</v>
      </c>
      <c r="M1955" s="357" t="s">
        <v>1078</v>
      </c>
      <c r="N1955" s="357" t="s">
        <v>5025</v>
      </c>
      <c r="O1955" s="358">
        <v>1</v>
      </c>
      <c r="P1955" s="357">
        <v>127</v>
      </c>
      <c r="Q1955" s="357">
        <v>53278</v>
      </c>
      <c r="R1955" s="357">
        <v>37124.089999999997</v>
      </c>
      <c r="S1955" s="357">
        <f t="shared" si="62"/>
        <v>16153.910000000003</v>
      </c>
      <c r="T1955" s="359">
        <f t="shared" si="63"/>
        <v>0.30320038289725598</v>
      </c>
      <c r="U1955" s="357"/>
    </row>
    <row r="1956" spans="1:21" x14ac:dyDescent="0.25">
      <c r="A1956" s="357" t="s">
        <v>483</v>
      </c>
      <c r="B1956" s="357" t="s">
        <v>921</v>
      </c>
      <c r="C1956" s="357" t="s">
        <v>1247</v>
      </c>
      <c r="D1956" s="357" t="s">
        <v>1756</v>
      </c>
      <c r="E1956" s="357" t="s">
        <v>938</v>
      </c>
      <c r="F1956" s="357">
        <v>4421434</v>
      </c>
      <c r="G1956" s="357" t="s">
        <v>938</v>
      </c>
      <c r="H1956" s="357">
        <v>442143406</v>
      </c>
      <c r="I1956" s="357" t="s">
        <v>3678</v>
      </c>
      <c r="J1956" s="357">
        <v>15780497</v>
      </c>
      <c r="K1956" s="357">
        <v>100</v>
      </c>
      <c r="L1956" s="357" t="s">
        <v>1077</v>
      </c>
      <c r="M1956" s="357" t="s">
        <v>1078</v>
      </c>
      <c r="N1956" s="357" t="s">
        <v>5025</v>
      </c>
      <c r="O1956" s="358">
        <v>1</v>
      </c>
      <c r="P1956" s="357">
        <v>65</v>
      </c>
      <c r="Q1956" s="357">
        <v>23616.799999999999</v>
      </c>
      <c r="R1956" s="357">
        <v>18331.260000000002</v>
      </c>
      <c r="S1956" s="357">
        <f t="shared" si="62"/>
        <v>5285.5399999999972</v>
      </c>
      <c r="T1956" s="359">
        <f t="shared" si="63"/>
        <v>0.22380424104874486</v>
      </c>
      <c r="U1956" s="357"/>
    </row>
    <row r="1957" spans="1:21" x14ac:dyDescent="0.25">
      <c r="A1957" s="357" t="s">
        <v>483</v>
      </c>
      <c r="B1957" s="357" t="s">
        <v>921</v>
      </c>
      <c r="C1957" s="357" t="s">
        <v>1247</v>
      </c>
      <c r="D1957" s="357" t="s">
        <v>1756</v>
      </c>
      <c r="E1957" s="357" t="s">
        <v>938</v>
      </c>
      <c r="F1957" s="357">
        <v>4421434</v>
      </c>
      <c r="G1957" s="357" t="s">
        <v>938</v>
      </c>
      <c r="H1957" s="357">
        <v>442143406</v>
      </c>
      <c r="I1957" s="357" t="s">
        <v>3679</v>
      </c>
      <c r="J1957" s="357">
        <v>15780517</v>
      </c>
      <c r="K1957" s="357">
        <v>100</v>
      </c>
      <c r="L1957" s="357" t="s">
        <v>1077</v>
      </c>
      <c r="M1957" s="357" t="s">
        <v>1078</v>
      </c>
      <c r="N1957" s="357" t="s">
        <v>5025</v>
      </c>
      <c r="O1957" s="358">
        <v>1</v>
      </c>
      <c r="P1957" s="357">
        <v>47</v>
      </c>
      <c r="Q1957" s="357">
        <v>17486.400000000001</v>
      </c>
      <c r="R1957" s="357">
        <v>14446.900000000001</v>
      </c>
      <c r="S1957" s="357">
        <f t="shared" si="62"/>
        <v>3039.5</v>
      </c>
      <c r="T1957" s="359">
        <f t="shared" si="63"/>
        <v>0.17382079787720742</v>
      </c>
      <c r="U1957" s="357"/>
    </row>
    <row r="1958" spans="1:21" x14ac:dyDescent="0.25">
      <c r="A1958" s="357" t="s">
        <v>483</v>
      </c>
      <c r="B1958" s="357" t="s">
        <v>921</v>
      </c>
      <c r="C1958" s="357" t="s">
        <v>1247</v>
      </c>
      <c r="D1958" s="357" t="s">
        <v>1756</v>
      </c>
      <c r="E1958" s="357" t="s">
        <v>938</v>
      </c>
      <c r="F1958" s="357">
        <v>4421434</v>
      </c>
      <c r="G1958" s="357" t="s">
        <v>938</v>
      </c>
      <c r="H1958" s="357">
        <v>442143406</v>
      </c>
      <c r="I1958" s="357" t="s">
        <v>3680</v>
      </c>
      <c r="J1958" s="357">
        <v>15780521</v>
      </c>
      <c r="K1958" s="357">
        <v>100</v>
      </c>
      <c r="L1958" s="357" t="s">
        <v>1077</v>
      </c>
      <c r="M1958" s="357" t="s">
        <v>1078</v>
      </c>
      <c r="N1958" s="357" t="s">
        <v>5025</v>
      </c>
      <c r="O1958" s="358">
        <v>1</v>
      </c>
      <c r="P1958" s="357">
        <v>30</v>
      </c>
      <c r="Q1958" s="357">
        <v>8723.5999999999985</v>
      </c>
      <c r="R1958" s="357">
        <v>5929.71</v>
      </c>
      <c r="S1958" s="357">
        <f t="shared" si="62"/>
        <v>2793.8899999999985</v>
      </c>
      <c r="T1958" s="359">
        <f t="shared" si="63"/>
        <v>0.32026800862029425</v>
      </c>
      <c r="U1958" s="357"/>
    </row>
    <row r="1959" spans="1:21" x14ac:dyDescent="0.25">
      <c r="A1959" s="357" t="s">
        <v>483</v>
      </c>
      <c r="B1959" s="357" t="s">
        <v>1829</v>
      </c>
      <c r="C1959" s="357" t="s">
        <v>1261</v>
      </c>
      <c r="D1959" s="357" t="s">
        <v>1761</v>
      </c>
      <c r="E1959" s="357" t="s">
        <v>1553</v>
      </c>
      <c r="F1959" s="357">
        <v>4521123</v>
      </c>
      <c r="G1959" s="357" t="s">
        <v>1322</v>
      </c>
      <c r="H1959" s="357">
        <v>452112302</v>
      </c>
      <c r="I1959" s="357" t="s">
        <v>5208</v>
      </c>
      <c r="J1959" s="357">
        <v>33289699</v>
      </c>
      <c r="K1959" s="357">
        <v>100</v>
      </c>
      <c r="L1959" s="357" t="s">
        <v>1077</v>
      </c>
      <c r="M1959" s="357" t="s">
        <v>1078</v>
      </c>
      <c r="N1959" s="357" t="s">
        <v>5025</v>
      </c>
      <c r="O1959" s="358">
        <v>1</v>
      </c>
      <c r="P1959" s="357">
        <v>71</v>
      </c>
      <c r="Q1959" s="357">
        <v>90150.400000000009</v>
      </c>
      <c r="R1959" s="357">
        <v>48373.93</v>
      </c>
      <c r="S1959" s="357">
        <f t="shared" si="62"/>
        <v>41776.470000000008</v>
      </c>
      <c r="T1959" s="359">
        <f t="shared" si="63"/>
        <v>0.46340859275166835</v>
      </c>
      <c r="U1959" s="357"/>
    </row>
    <row r="1960" spans="1:21" x14ac:dyDescent="0.25">
      <c r="A1960" s="357" t="s">
        <v>483</v>
      </c>
      <c r="B1960" s="357" t="s">
        <v>921</v>
      </c>
      <c r="C1960" s="357" t="s">
        <v>1247</v>
      </c>
      <c r="D1960" s="357" t="s">
        <v>1756</v>
      </c>
      <c r="E1960" s="357" t="s">
        <v>938</v>
      </c>
      <c r="F1960" s="357">
        <v>4421434</v>
      </c>
      <c r="G1960" s="357" t="s">
        <v>940</v>
      </c>
      <c r="H1960" s="357">
        <v>442143401</v>
      </c>
      <c r="I1960" s="357" t="s">
        <v>3681</v>
      </c>
      <c r="J1960" s="357">
        <v>15780607</v>
      </c>
      <c r="K1960" s="357">
        <v>100</v>
      </c>
      <c r="L1960" s="357" t="s">
        <v>1077</v>
      </c>
      <c r="M1960" s="357" t="s">
        <v>1078</v>
      </c>
      <c r="N1960" s="357" t="s">
        <v>5025</v>
      </c>
      <c r="O1960" s="358">
        <v>1</v>
      </c>
      <c r="P1960" s="357">
        <v>41</v>
      </c>
      <c r="Q1960" s="357">
        <v>39367.600000000006</v>
      </c>
      <c r="R1960" s="357">
        <v>23144.199999999997</v>
      </c>
      <c r="S1960" s="357">
        <f t="shared" si="62"/>
        <v>16223.400000000009</v>
      </c>
      <c r="T1960" s="359">
        <f t="shared" si="63"/>
        <v>0.41210030583525553</v>
      </c>
      <c r="U1960" s="357"/>
    </row>
    <row r="1961" spans="1:21" x14ac:dyDescent="0.25">
      <c r="A1961" s="357" t="s">
        <v>483</v>
      </c>
      <c r="B1961" s="357" t="s">
        <v>921</v>
      </c>
      <c r="C1961" s="357" t="s">
        <v>1247</v>
      </c>
      <c r="D1961" s="357" t="s">
        <v>1756</v>
      </c>
      <c r="E1961" s="357" t="s">
        <v>938</v>
      </c>
      <c r="F1961" s="357">
        <v>4421434</v>
      </c>
      <c r="G1961" s="357" t="s">
        <v>940</v>
      </c>
      <c r="H1961" s="357">
        <v>442143401</v>
      </c>
      <c r="I1961" s="357" t="s">
        <v>3682</v>
      </c>
      <c r="J1961" s="357">
        <v>15780621</v>
      </c>
      <c r="K1961" s="357">
        <v>100</v>
      </c>
      <c r="L1961" s="357" t="s">
        <v>1077</v>
      </c>
      <c r="M1961" s="357" t="s">
        <v>1078</v>
      </c>
      <c r="N1961" s="357" t="s">
        <v>5025</v>
      </c>
      <c r="O1961" s="358">
        <v>1</v>
      </c>
      <c r="P1961" s="357">
        <v>39</v>
      </c>
      <c r="Q1961" s="357">
        <v>34032.400000000001</v>
      </c>
      <c r="R1961" s="357">
        <v>23993.03</v>
      </c>
      <c r="S1961" s="357">
        <f t="shared" si="62"/>
        <v>10039.370000000003</v>
      </c>
      <c r="T1961" s="359">
        <f t="shared" si="63"/>
        <v>0.29499447585242305</v>
      </c>
      <c r="U1961" s="357"/>
    </row>
    <row r="1962" spans="1:21" x14ac:dyDescent="0.25">
      <c r="A1962" s="357" t="s">
        <v>483</v>
      </c>
      <c r="B1962" s="357" t="s">
        <v>921</v>
      </c>
      <c r="C1962" s="357" t="s">
        <v>1247</v>
      </c>
      <c r="D1962" s="357" t="s">
        <v>1756</v>
      </c>
      <c r="E1962" s="357" t="s">
        <v>938</v>
      </c>
      <c r="F1962" s="357">
        <v>4421434</v>
      </c>
      <c r="G1962" s="357" t="s">
        <v>940</v>
      </c>
      <c r="H1962" s="357">
        <v>442143401</v>
      </c>
      <c r="I1962" s="357" t="s">
        <v>3683</v>
      </c>
      <c r="J1962" s="357">
        <v>15780631</v>
      </c>
      <c r="K1962" s="357">
        <v>100</v>
      </c>
      <c r="L1962" s="357" t="s">
        <v>1077</v>
      </c>
      <c r="M1962" s="357" t="s">
        <v>1078</v>
      </c>
      <c r="N1962" s="357" t="s">
        <v>5025</v>
      </c>
      <c r="O1962" s="358">
        <v>1</v>
      </c>
      <c r="P1962" s="357">
        <v>21</v>
      </c>
      <c r="Q1962" s="357">
        <v>7163.2</v>
      </c>
      <c r="R1962" s="357">
        <v>4949.26</v>
      </c>
      <c r="S1962" s="357">
        <f t="shared" si="62"/>
        <v>2213.9399999999996</v>
      </c>
      <c r="T1962" s="359">
        <f t="shared" si="63"/>
        <v>0.30907136475318286</v>
      </c>
      <c r="U1962" s="357"/>
    </row>
    <row r="1963" spans="1:21" x14ac:dyDescent="0.25">
      <c r="A1963" s="357" t="s">
        <v>483</v>
      </c>
      <c r="B1963" s="357" t="s">
        <v>921</v>
      </c>
      <c r="C1963" s="357" t="s">
        <v>1247</v>
      </c>
      <c r="D1963" s="357" t="s">
        <v>1756</v>
      </c>
      <c r="E1963" s="357" t="s">
        <v>938</v>
      </c>
      <c r="F1963" s="357">
        <v>4421434</v>
      </c>
      <c r="G1963" s="357" t="s">
        <v>940</v>
      </c>
      <c r="H1963" s="357">
        <v>442143401</v>
      </c>
      <c r="I1963" s="357" t="s">
        <v>3684</v>
      </c>
      <c r="J1963" s="357">
        <v>15780633</v>
      </c>
      <c r="K1963" s="357">
        <v>100</v>
      </c>
      <c r="L1963" s="357" t="s">
        <v>1077</v>
      </c>
      <c r="M1963" s="357" t="s">
        <v>1078</v>
      </c>
      <c r="N1963" s="357" t="s">
        <v>5025</v>
      </c>
      <c r="O1963" s="358">
        <v>1</v>
      </c>
      <c r="P1963" s="357">
        <v>76</v>
      </c>
      <c r="Q1963" s="357">
        <v>35158</v>
      </c>
      <c r="R1963" s="357">
        <v>23799.96</v>
      </c>
      <c r="S1963" s="357">
        <f t="shared" si="62"/>
        <v>11358.04</v>
      </c>
      <c r="T1963" s="359">
        <f t="shared" si="63"/>
        <v>0.32305705671539908</v>
      </c>
      <c r="U1963" s="357"/>
    </row>
    <row r="1964" spans="1:21" x14ac:dyDescent="0.25">
      <c r="A1964" s="357" t="s">
        <v>483</v>
      </c>
      <c r="B1964" s="357" t="s">
        <v>921</v>
      </c>
      <c r="C1964" s="357" t="s">
        <v>1247</v>
      </c>
      <c r="D1964" s="357" t="s">
        <v>1756</v>
      </c>
      <c r="E1964" s="357" t="s">
        <v>938</v>
      </c>
      <c r="F1964" s="357">
        <v>4421434</v>
      </c>
      <c r="G1964" s="357" t="s">
        <v>938</v>
      </c>
      <c r="H1964" s="357">
        <v>442143406</v>
      </c>
      <c r="I1964" s="357" t="s">
        <v>3685</v>
      </c>
      <c r="J1964" s="357">
        <v>15780639</v>
      </c>
      <c r="K1964" s="357">
        <v>100</v>
      </c>
      <c r="L1964" s="357" t="s">
        <v>1077</v>
      </c>
      <c r="M1964" s="357" t="s">
        <v>1078</v>
      </c>
      <c r="N1964" s="357" t="s">
        <v>5025</v>
      </c>
      <c r="O1964" s="358">
        <v>1</v>
      </c>
      <c r="P1964" s="357">
        <v>72</v>
      </c>
      <c r="Q1964" s="357">
        <v>32605.599999999999</v>
      </c>
      <c r="R1964" s="357">
        <v>22738.97</v>
      </c>
      <c r="S1964" s="357">
        <f t="shared" si="62"/>
        <v>9866.6299999999974</v>
      </c>
      <c r="T1964" s="359">
        <f t="shared" si="63"/>
        <v>0.30260538067080495</v>
      </c>
      <c r="U1964" s="357"/>
    </row>
    <row r="1965" spans="1:21" x14ac:dyDescent="0.25">
      <c r="A1965" s="357" t="s">
        <v>483</v>
      </c>
      <c r="B1965" s="357" t="s">
        <v>921</v>
      </c>
      <c r="C1965" s="357" t="s">
        <v>1247</v>
      </c>
      <c r="D1965" s="357" t="s">
        <v>1756</v>
      </c>
      <c r="E1965" s="357" t="s">
        <v>938</v>
      </c>
      <c r="F1965" s="357">
        <v>4421434</v>
      </c>
      <c r="G1965" s="357" t="s">
        <v>938</v>
      </c>
      <c r="H1965" s="357">
        <v>442143406</v>
      </c>
      <c r="I1965" s="357" t="s">
        <v>3686</v>
      </c>
      <c r="J1965" s="357">
        <v>15780649</v>
      </c>
      <c r="K1965" s="357">
        <v>100</v>
      </c>
      <c r="L1965" s="357" t="s">
        <v>1077</v>
      </c>
      <c r="M1965" s="357" t="s">
        <v>1078</v>
      </c>
      <c r="N1965" s="357" t="s">
        <v>5025</v>
      </c>
      <c r="O1965" s="358">
        <v>1</v>
      </c>
      <c r="P1965" s="357">
        <v>53</v>
      </c>
      <c r="Q1965" s="357">
        <v>20759.599999999999</v>
      </c>
      <c r="R1965" s="357">
        <v>15128.32</v>
      </c>
      <c r="S1965" s="357">
        <f t="shared" si="62"/>
        <v>5631.2799999999988</v>
      </c>
      <c r="T1965" s="359">
        <f t="shared" si="63"/>
        <v>0.27126148866066779</v>
      </c>
      <c r="U1965" s="357"/>
    </row>
    <row r="1966" spans="1:21" x14ac:dyDescent="0.25">
      <c r="A1966" s="357" t="s">
        <v>483</v>
      </c>
      <c r="B1966" s="357" t="s">
        <v>921</v>
      </c>
      <c r="C1966" s="357" t="s">
        <v>1247</v>
      </c>
      <c r="D1966" s="357" t="s">
        <v>1756</v>
      </c>
      <c r="E1966" s="357" t="s">
        <v>938</v>
      </c>
      <c r="F1966" s="357">
        <v>4421434</v>
      </c>
      <c r="G1966" s="357" t="s">
        <v>940</v>
      </c>
      <c r="H1966" s="357">
        <v>442143401</v>
      </c>
      <c r="I1966" s="357" t="s">
        <v>3687</v>
      </c>
      <c r="J1966" s="357">
        <v>15780673</v>
      </c>
      <c r="K1966" s="357">
        <v>63</v>
      </c>
      <c r="L1966" s="357" t="s">
        <v>1077</v>
      </c>
      <c r="M1966" s="357" t="s">
        <v>1078</v>
      </c>
      <c r="N1966" s="357" t="s">
        <v>5025</v>
      </c>
      <c r="O1966" s="358">
        <v>1</v>
      </c>
      <c r="P1966" s="357">
        <v>40</v>
      </c>
      <c r="Q1966" s="357">
        <v>24925.600000000002</v>
      </c>
      <c r="R1966" s="357">
        <v>23243.38</v>
      </c>
      <c r="S1966" s="357">
        <f t="shared" si="62"/>
        <v>1682.2200000000012</v>
      </c>
      <c r="T1966" s="359">
        <f t="shared" si="63"/>
        <v>6.7489649196007362E-2</v>
      </c>
      <c r="U1966" s="357"/>
    </row>
    <row r="1967" spans="1:21" x14ac:dyDescent="0.25">
      <c r="A1967" s="357" t="s">
        <v>483</v>
      </c>
      <c r="B1967" s="357" t="s">
        <v>1829</v>
      </c>
      <c r="C1967" s="357" t="s">
        <v>1261</v>
      </c>
      <c r="D1967" s="357" t="s">
        <v>1761</v>
      </c>
      <c r="E1967" s="357" t="s">
        <v>1554</v>
      </c>
      <c r="F1967" s="357">
        <v>4521132</v>
      </c>
      <c r="G1967" s="357" t="s">
        <v>824</v>
      </c>
      <c r="H1967" s="357">
        <v>452113203</v>
      </c>
      <c r="I1967" s="357" t="s">
        <v>5209</v>
      </c>
      <c r="J1967" s="357">
        <v>31415070</v>
      </c>
      <c r="K1967" s="357">
        <v>100</v>
      </c>
      <c r="L1967" s="357" t="s">
        <v>1077</v>
      </c>
      <c r="M1967" s="357" t="s">
        <v>1078</v>
      </c>
      <c r="N1967" s="357" t="s">
        <v>5025</v>
      </c>
      <c r="O1967" s="358">
        <v>1</v>
      </c>
      <c r="P1967" s="357">
        <v>38</v>
      </c>
      <c r="Q1967" s="357">
        <v>35417.599999999999</v>
      </c>
      <c r="R1967" s="357">
        <v>18307.660000000003</v>
      </c>
      <c r="S1967" s="357">
        <f t="shared" si="62"/>
        <v>17109.939999999995</v>
      </c>
      <c r="T1967" s="359">
        <f t="shared" si="63"/>
        <v>0.48309145735453546</v>
      </c>
      <c r="U1967" s="357"/>
    </row>
    <row r="1968" spans="1:21" x14ac:dyDescent="0.25">
      <c r="A1968" s="357" t="s">
        <v>483</v>
      </c>
      <c r="B1968" s="357" t="s">
        <v>921</v>
      </c>
      <c r="C1968" s="357" t="s">
        <v>1247</v>
      </c>
      <c r="D1968" s="357" t="s">
        <v>1756</v>
      </c>
      <c r="E1968" s="357" t="s">
        <v>938</v>
      </c>
      <c r="F1968" s="357">
        <v>4421434</v>
      </c>
      <c r="G1968" s="357" t="s">
        <v>940</v>
      </c>
      <c r="H1968" s="357">
        <v>442143401</v>
      </c>
      <c r="I1968" s="357" t="s">
        <v>3688</v>
      </c>
      <c r="J1968" s="357">
        <v>15780681</v>
      </c>
      <c r="K1968" s="357">
        <v>63</v>
      </c>
      <c r="L1968" s="357" t="s">
        <v>1077</v>
      </c>
      <c r="M1968" s="357" t="s">
        <v>1078</v>
      </c>
      <c r="N1968" s="357" t="s">
        <v>5025</v>
      </c>
      <c r="O1968" s="358">
        <v>1</v>
      </c>
      <c r="P1968" s="357">
        <v>41</v>
      </c>
      <c r="Q1968" s="357">
        <v>19158.400000000001</v>
      </c>
      <c r="R1968" s="357">
        <v>17737.28</v>
      </c>
      <c r="S1968" s="357">
        <f t="shared" si="62"/>
        <v>1421.1200000000026</v>
      </c>
      <c r="T1968" s="359">
        <f t="shared" si="63"/>
        <v>7.417738433272103E-2</v>
      </c>
      <c r="U1968" s="357"/>
    </row>
    <row r="1969" spans="1:21" x14ac:dyDescent="0.25">
      <c r="A1969" s="357" t="s">
        <v>483</v>
      </c>
      <c r="B1969" s="357" t="s">
        <v>921</v>
      </c>
      <c r="C1969" s="357" t="s">
        <v>1247</v>
      </c>
      <c r="D1969" s="357" t="s">
        <v>1756</v>
      </c>
      <c r="E1969" s="357" t="s">
        <v>938</v>
      </c>
      <c r="F1969" s="357">
        <v>4421434</v>
      </c>
      <c r="G1969" s="357" t="s">
        <v>940</v>
      </c>
      <c r="H1969" s="357">
        <v>442143401</v>
      </c>
      <c r="I1969" s="357" t="s">
        <v>3689</v>
      </c>
      <c r="J1969" s="357">
        <v>15780683</v>
      </c>
      <c r="K1969" s="357">
        <v>63</v>
      </c>
      <c r="L1969" s="357" t="s">
        <v>1077</v>
      </c>
      <c r="M1969" s="357" t="s">
        <v>1078</v>
      </c>
      <c r="N1969" s="357" t="s">
        <v>5025</v>
      </c>
      <c r="O1969" s="358">
        <v>1</v>
      </c>
      <c r="P1969" s="357">
        <v>23</v>
      </c>
      <c r="Q1969" s="357">
        <v>8709.2000000000007</v>
      </c>
      <c r="R1969" s="357">
        <v>6990.74</v>
      </c>
      <c r="S1969" s="357">
        <f t="shared" si="62"/>
        <v>1718.4600000000009</v>
      </c>
      <c r="T1969" s="359">
        <f t="shared" si="63"/>
        <v>0.19731548247829891</v>
      </c>
      <c r="U1969" s="357"/>
    </row>
    <row r="1970" spans="1:21" x14ac:dyDescent="0.25">
      <c r="A1970" s="357" t="s">
        <v>483</v>
      </c>
      <c r="B1970" s="357" t="s">
        <v>921</v>
      </c>
      <c r="C1970" s="357" t="s">
        <v>1247</v>
      </c>
      <c r="D1970" s="357" t="s">
        <v>1756</v>
      </c>
      <c r="E1970" s="357" t="s">
        <v>938</v>
      </c>
      <c r="F1970" s="357">
        <v>4421434</v>
      </c>
      <c r="G1970" s="357" t="s">
        <v>1142</v>
      </c>
      <c r="H1970" s="357">
        <v>442143404</v>
      </c>
      <c r="I1970" s="357" t="s">
        <v>3690</v>
      </c>
      <c r="J1970" s="357">
        <v>15780691</v>
      </c>
      <c r="K1970" s="357">
        <v>100</v>
      </c>
      <c r="L1970" s="357" t="s">
        <v>1077</v>
      </c>
      <c r="M1970" s="357" t="s">
        <v>1078</v>
      </c>
      <c r="N1970" s="357" t="s">
        <v>5025</v>
      </c>
      <c r="O1970" s="358">
        <v>1</v>
      </c>
      <c r="P1970" s="357">
        <v>62</v>
      </c>
      <c r="Q1970" s="357">
        <v>30191.600000000002</v>
      </c>
      <c r="R1970" s="357">
        <v>23471.089999999997</v>
      </c>
      <c r="S1970" s="357">
        <f t="shared" si="62"/>
        <v>6720.5100000000057</v>
      </c>
      <c r="T1970" s="359">
        <f t="shared" si="63"/>
        <v>0.22259535764914762</v>
      </c>
      <c r="U1970" s="357"/>
    </row>
    <row r="1971" spans="1:21" x14ac:dyDescent="0.25">
      <c r="A1971" s="357" t="s">
        <v>483</v>
      </c>
      <c r="B1971" s="357" t="s">
        <v>921</v>
      </c>
      <c r="C1971" s="357" t="s">
        <v>1247</v>
      </c>
      <c r="D1971" s="357" t="s">
        <v>1756</v>
      </c>
      <c r="E1971" s="357" t="s">
        <v>938</v>
      </c>
      <c r="F1971" s="357">
        <v>4421434</v>
      </c>
      <c r="G1971" s="357" t="s">
        <v>1142</v>
      </c>
      <c r="H1971" s="357">
        <v>442143404</v>
      </c>
      <c r="I1971" s="357" t="s">
        <v>3691</v>
      </c>
      <c r="J1971" s="357">
        <v>15780719</v>
      </c>
      <c r="K1971" s="357">
        <v>100</v>
      </c>
      <c r="L1971" s="357" t="s">
        <v>1077</v>
      </c>
      <c r="M1971" s="357" t="s">
        <v>1078</v>
      </c>
      <c r="N1971" s="357" t="s">
        <v>5025</v>
      </c>
      <c r="O1971" s="358">
        <v>1</v>
      </c>
      <c r="P1971" s="357">
        <v>107</v>
      </c>
      <c r="Q1971" s="357">
        <v>53028.399999999994</v>
      </c>
      <c r="R1971" s="357">
        <v>31839.409999999996</v>
      </c>
      <c r="S1971" s="357">
        <f t="shared" si="62"/>
        <v>21188.989999999998</v>
      </c>
      <c r="T1971" s="359">
        <f t="shared" si="63"/>
        <v>0.39957815057591783</v>
      </c>
      <c r="U1971" s="357"/>
    </row>
    <row r="1972" spans="1:21" x14ac:dyDescent="0.25">
      <c r="A1972" s="357" t="s">
        <v>483</v>
      </c>
      <c r="B1972" s="357" t="s">
        <v>921</v>
      </c>
      <c r="C1972" s="357" t="s">
        <v>1247</v>
      </c>
      <c r="D1972" s="357" t="s">
        <v>1756</v>
      </c>
      <c r="E1972" s="357" t="s">
        <v>1527</v>
      </c>
      <c r="F1972" s="357">
        <v>4421431</v>
      </c>
      <c r="G1972" s="357" t="s">
        <v>933</v>
      </c>
      <c r="H1972" s="357">
        <v>442143103</v>
      </c>
      <c r="I1972" s="357" t="s">
        <v>3692</v>
      </c>
      <c r="J1972" s="357">
        <v>16276261</v>
      </c>
      <c r="K1972" s="357">
        <v>100</v>
      </c>
      <c r="L1972" s="357" t="s">
        <v>1077</v>
      </c>
      <c r="M1972" s="357" t="s">
        <v>1078</v>
      </c>
      <c r="N1972" s="357" t="s">
        <v>5025</v>
      </c>
      <c r="O1972" s="358">
        <v>1</v>
      </c>
      <c r="P1972" s="357">
        <v>94</v>
      </c>
      <c r="Q1972" s="357">
        <v>28224.799999999999</v>
      </c>
      <c r="R1972" s="357">
        <v>21654.16</v>
      </c>
      <c r="S1972" s="357">
        <f t="shared" si="62"/>
        <v>6570.6399999999994</v>
      </c>
      <c r="T1972" s="359">
        <f t="shared" si="63"/>
        <v>0.23279668943624046</v>
      </c>
      <c r="U1972" s="357"/>
    </row>
    <row r="1973" spans="1:21" x14ac:dyDescent="0.25">
      <c r="A1973" s="357" t="s">
        <v>483</v>
      </c>
      <c r="B1973" s="357" t="s">
        <v>1829</v>
      </c>
      <c r="C1973" s="357" t="s">
        <v>1261</v>
      </c>
      <c r="D1973" s="357" t="s">
        <v>1762</v>
      </c>
      <c r="E1973" s="357" t="s">
        <v>1558</v>
      </c>
      <c r="F1973" s="357">
        <v>4521221</v>
      </c>
      <c r="G1973" s="357" t="s">
        <v>1562</v>
      </c>
      <c r="H1973" s="357">
        <v>452122104</v>
      </c>
      <c r="I1973" s="357" t="s">
        <v>5210</v>
      </c>
      <c r="J1973" s="357">
        <v>31086853</v>
      </c>
      <c r="K1973" s="357">
        <v>100</v>
      </c>
      <c r="L1973" s="357" t="s">
        <v>1077</v>
      </c>
      <c r="M1973" s="357" t="s">
        <v>1078</v>
      </c>
      <c r="N1973" s="357" t="s">
        <v>5025</v>
      </c>
      <c r="O1973" s="358">
        <v>1</v>
      </c>
      <c r="P1973" s="357">
        <v>63</v>
      </c>
      <c r="Q1973" s="357">
        <v>33180.800000000003</v>
      </c>
      <c r="R1973" s="357">
        <v>18071.12</v>
      </c>
      <c r="S1973" s="357">
        <f t="shared" si="62"/>
        <v>15109.680000000004</v>
      </c>
      <c r="T1973" s="359">
        <f t="shared" si="63"/>
        <v>0.45537419230398313</v>
      </c>
      <c r="U1973" s="357"/>
    </row>
    <row r="1974" spans="1:21" x14ac:dyDescent="0.25">
      <c r="A1974" s="357" t="s">
        <v>483</v>
      </c>
      <c r="B1974" s="357" t="s">
        <v>921</v>
      </c>
      <c r="C1974" s="357" t="s">
        <v>1247</v>
      </c>
      <c r="D1974" s="357" t="s">
        <v>1756</v>
      </c>
      <c r="E1974" s="357" t="s">
        <v>1527</v>
      </c>
      <c r="F1974" s="357">
        <v>4421431</v>
      </c>
      <c r="G1974" s="357" t="s">
        <v>1139</v>
      </c>
      <c r="H1974" s="357">
        <v>442143102</v>
      </c>
      <c r="I1974" s="357" t="s">
        <v>3693</v>
      </c>
      <c r="J1974" s="357">
        <v>16294898</v>
      </c>
      <c r="K1974" s="357">
        <v>100</v>
      </c>
      <c r="L1974" s="357" t="s">
        <v>1077</v>
      </c>
      <c r="M1974" s="357" t="s">
        <v>1078</v>
      </c>
      <c r="N1974" s="357" t="s">
        <v>5025</v>
      </c>
      <c r="O1974" s="358">
        <v>1</v>
      </c>
      <c r="P1974" s="357">
        <v>39</v>
      </c>
      <c r="Q1974" s="357">
        <v>15639.6</v>
      </c>
      <c r="R1974" s="357">
        <v>10027.83</v>
      </c>
      <c r="S1974" s="357">
        <f t="shared" si="62"/>
        <v>5611.77</v>
      </c>
      <c r="T1974" s="359">
        <f t="shared" si="63"/>
        <v>0.35881800046036982</v>
      </c>
      <c r="U1974" s="357"/>
    </row>
    <row r="1975" spans="1:21" x14ac:dyDescent="0.25">
      <c r="A1975" s="357" t="s">
        <v>483</v>
      </c>
      <c r="B1975" s="357" t="s">
        <v>921</v>
      </c>
      <c r="C1975" s="357" t="s">
        <v>1247</v>
      </c>
      <c r="D1975" s="357" t="s">
        <v>1756</v>
      </c>
      <c r="E1975" s="357" t="s">
        <v>1527</v>
      </c>
      <c r="F1975" s="357">
        <v>4421431</v>
      </c>
      <c r="G1975" s="357" t="s">
        <v>1139</v>
      </c>
      <c r="H1975" s="357">
        <v>442143102</v>
      </c>
      <c r="I1975" s="357" t="s">
        <v>3694</v>
      </c>
      <c r="J1975" s="357">
        <v>16294920</v>
      </c>
      <c r="K1975" s="357">
        <v>100</v>
      </c>
      <c r="L1975" s="357" t="s">
        <v>1077</v>
      </c>
      <c r="M1975" s="357" t="s">
        <v>1078</v>
      </c>
      <c r="N1975" s="357" t="s">
        <v>5025</v>
      </c>
      <c r="O1975" s="358">
        <v>1</v>
      </c>
      <c r="P1975" s="357">
        <v>93</v>
      </c>
      <c r="Q1975" s="357">
        <v>27864</v>
      </c>
      <c r="R1975" s="357">
        <v>23575.61</v>
      </c>
      <c r="S1975" s="357">
        <f t="shared" si="62"/>
        <v>4288.3899999999994</v>
      </c>
      <c r="T1975" s="359">
        <f t="shared" si="63"/>
        <v>0.1539043209876543</v>
      </c>
      <c r="U1975" s="357"/>
    </row>
    <row r="1976" spans="1:21" x14ac:dyDescent="0.25">
      <c r="A1976" s="357" t="s">
        <v>483</v>
      </c>
      <c r="B1976" s="357" t="s">
        <v>921</v>
      </c>
      <c r="C1976" s="357" t="s">
        <v>1247</v>
      </c>
      <c r="D1976" s="357" t="s">
        <v>1756</v>
      </c>
      <c r="E1976" s="357" t="s">
        <v>1527</v>
      </c>
      <c r="F1976" s="357">
        <v>4421431</v>
      </c>
      <c r="G1976" s="357" t="s">
        <v>1139</v>
      </c>
      <c r="H1976" s="357">
        <v>442143102</v>
      </c>
      <c r="I1976" s="357" t="s">
        <v>3695</v>
      </c>
      <c r="J1976" s="357">
        <v>16294976</v>
      </c>
      <c r="K1976" s="357">
        <v>100</v>
      </c>
      <c r="L1976" s="357" t="s">
        <v>1077</v>
      </c>
      <c r="M1976" s="357" t="s">
        <v>1078</v>
      </c>
      <c r="N1976" s="357" t="s">
        <v>5025</v>
      </c>
      <c r="O1976" s="358">
        <v>1</v>
      </c>
      <c r="P1976" s="357">
        <v>100</v>
      </c>
      <c r="Q1976" s="357">
        <v>51218.8</v>
      </c>
      <c r="R1976" s="357">
        <v>32349.91</v>
      </c>
      <c r="S1976" s="357">
        <f t="shared" si="62"/>
        <v>18868.890000000003</v>
      </c>
      <c r="T1976" s="359">
        <f t="shared" si="63"/>
        <v>0.36839773676853033</v>
      </c>
      <c r="U1976" s="357"/>
    </row>
    <row r="1977" spans="1:21" x14ac:dyDescent="0.25">
      <c r="A1977" s="357" t="s">
        <v>483</v>
      </c>
      <c r="B1977" s="357" t="s">
        <v>1829</v>
      </c>
      <c r="C1977" s="357" t="s">
        <v>1247</v>
      </c>
      <c r="D1977" s="357" t="s">
        <v>1753</v>
      </c>
      <c r="E1977" s="357" t="s">
        <v>1514</v>
      </c>
      <c r="F1977" s="357">
        <v>4421132</v>
      </c>
      <c r="G1977" s="357" t="s">
        <v>1857</v>
      </c>
      <c r="H1977" s="357">
        <v>442113207</v>
      </c>
      <c r="I1977" s="357" t="s">
        <v>5211</v>
      </c>
      <c r="J1977" s="357">
        <v>29534730</v>
      </c>
      <c r="K1977" s="357">
        <v>250</v>
      </c>
      <c r="L1977" s="357" t="s">
        <v>1077</v>
      </c>
      <c r="M1977" s="357" t="s">
        <v>1078</v>
      </c>
      <c r="N1977" s="357" t="s">
        <v>5025</v>
      </c>
      <c r="O1977" s="358">
        <v>1</v>
      </c>
      <c r="P1977" s="357">
        <v>36</v>
      </c>
      <c r="Q1977" s="357">
        <v>77594.399999999994</v>
      </c>
      <c r="R1977" s="357">
        <v>38981.75</v>
      </c>
      <c r="S1977" s="357">
        <f t="shared" si="62"/>
        <v>38612.649999999994</v>
      </c>
      <c r="T1977" s="359">
        <f t="shared" si="63"/>
        <v>0.49762160671388656</v>
      </c>
      <c r="U1977" s="357"/>
    </row>
    <row r="1978" spans="1:21" x14ac:dyDescent="0.25">
      <c r="A1978" s="357" t="s">
        <v>483</v>
      </c>
      <c r="B1978" s="357" t="s">
        <v>921</v>
      </c>
      <c r="C1978" s="357" t="s">
        <v>1247</v>
      </c>
      <c r="D1978" s="357" t="s">
        <v>1756</v>
      </c>
      <c r="E1978" s="357" t="s">
        <v>1527</v>
      </c>
      <c r="F1978" s="357">
        <v>4421431</v>
      </c>
      <c r="G1978" s="357" t="s">
        <v>1139</v>
      </c>
      <c r="H1978" s="357">
        <v>442143102</v>
      </c>
      <c r="I1978" s="357" t="s">
        <v>3696</v>
      </c>
      <c r="J1978" s="357">
        <v>16295000</v>
      </c>
      <c r="K1978" s="357">
        <v>100</v>
      </c>
      <c r="L1978" s="357" t="s">
        <v>1077</v>
      </c>
      <c r="M1978" s="357" t="s">
        <v>1078</v>
      </c>
      <c r="N1978" s="357" t="s">
        <v>5025</v>
      </c>
      <c r="O1978" s="358">
        <v>1</v>
      </c>
      <c r="P1978" s="357">
        <v>56</v>
      </c>
      <c r="Q1978" s="357">
        <v>20782</v>
      </c>
      <c r="R1978" s="357">
        <v>14304.570000000002</v>
      </c>
      <c r="S1978" s="357">
        <f t="shared" si="62"/>
        <v>6477.4299999999985</v>
      </c>
      <c r="T1978" s="359">
        <f t="shared" si="63"/>
        <v>0.31168463093061294</v>
      </c>
      <c r="U1978" s="357"/>
    </row>
    <row r="1979" spans="1:21" x14ac:dyDescent="0.25">
      <c r="A1979" s="357" t="s">
        <v>483</v>
      </c>
      <c r="B1979" s="357" t="s">
        <v>921</v>
      </c>
      <c r="C1979" s="357" t="s">
        <v>1247</v>
      </c>
      <c r="D1979" s="357" t="s">
        <v>1756</v>
      </c>
      <c r="E1979" s="357" t="s">
        <v>1527</v>
      </c>
      <c r="F1979" s="357">
        <v>4421431</v>
      </c>
      <c r="G1979" s="357" t="s">
        <v>1139</v>
      </c>
      <c r="H1979" s="357">
        <v>442143102</v>
      </c>
      <c r="I1979" s="357" t="s">
        <v>3697</v>
      </c>
      <c r="J1979" s="357">
        <v>16295006</v>
      </c>
      <c r="K1979" s="357">
        <v>100</v>
      </c>
      <c r="L1979" s="357" t="s">
        <v>1077</v>
      </c>
      <c r="M1979" s="357" t="s">
        <v>1078</v>
      </c>
      <c r="N1979" s="357" t="s">
        <v>5025</v>
      </c>
      <c r="O1979" s="358">
        <v>1</v>
      </c>
      <c r="P1979" s="357">
        <v>42</v>
      </c>
      <c r="Q1979" s="357">
        <v>23920.400000000001</v>
      </c>
      <c r="R1979" s="357">
        <v>17335.559999999998</v>
      </c>
      <c r="S1979" s="357">
        <f t="shared" si="62"/>
        <v>6584.8400000000038</v>
      </c>
      <c r="T1979" s="359">
        <f t="shared" si="63"/>
        <v>0.27528134981020397</v>
      </c>
      <c r="U1979" s="357"/>
    </row>
    <row r="1980" spans="1:21" x14ac:dyDescent="0.25">
      <c r="A1980" s="357" t="s">
        <v>483</v>
      </c>
      <c r="B1980" s="357" t="s">
        <v>921</v>
      </c>
      <c r="C1980" s="357" t="s">
        <v>1247</v>
      </c>
      <c r="D1980" s="357" t="s">
        <v>1756</v>
      </c>
      <c r="E1980" s="357" t="s">
        <v>1527</v>
      </c>
      <c r="F1980" s="357">
        <v>4421431</v>
      </c>
      <c r="G1980" s="357" t="s">
        <v>934</v>
      </c>
      <c r="H1980" s="357">
        <v>442143101</v>
      </c>
      <c r="I1980" s="357" t="s">
        <v>3698</v>
      </c>
      <c r="J1980" s="357">
        <v>17146751</v>
      </c>
      <c r="K1980" s="357">
        <v>100</v>
      </c>
      <c r="L1980" s="357" t="s">
        <v>1077</v>
      </c>
      <c r="M1980" s="357" t="s">
        <v>1078</v>
      </c>
      <c r="N1980" s="357" t="s">
        <v>5025</v>
      </c>
      <c r="O1980" s="358">
        <v>1</v>
      </c>
      <c r="P1980" s="357">
        <v>38</v>
      </c>
      <c r="Q1980" s="357">
        <v>43975.199999999997</v>
      </c>
      <c r="R1980" s="357">
        <v>40923.769999999997</v>
      </c>
      <c r="S1980" s="357">
        <f t="shared" si="62"/>
        <v>3051.4300000000003</v>
      </c>
      <c r="T1980" s="359">
        <f t="shared" si="63"/>
        <v>6.938979242845969E-2</v>
      </c>
      <c r="U1980" s="357"/>
    </row>
    <row r="1981" spans="1:21" x14ac:dyDescent="0.25">
      <c r="A1981" s="357" t="s">
        <v>483</v>
      </c>
      <c r="B1981" s="357" t="s">
        <v>921</v>
      </c>
      <c r="C1981" s="357" t="s">
        <v>1247</v>
      </c>
      <c r="D1981" s="357" t="s">
        <v>1756</v>
      </c>
      <c r="E1981" s="357" t="s">
        <v>1527</v>
      </c>
      <c r="F1981" s="357">
        <v>4421431</v>
      </c>
      <c r="G1981" s="357" t="s">
        <v>934</v>
      </c>
      <c r="H1981" s="357">
        <v>442143101</v>
      </c>
      <c r="I1981" s="357" t="s">
        <v>3699</v>
      </c>
      <c r="J1981" s="357">
        <v>17146761</v>
      </c>
      <c r="K1981" s="357">
        <v>100</v>
      </c>
      <c r="L1981" s="357" t="s">
        <v>1077</v>
      </c>
      <c r="M1981" s="357" t="s">
        <v>1078</v>
      </c>
      <c r="N1981" s="357" t="s">
        <v>5025</v>
      </c>
      <c r="O1981" s="358">
        <v>1</v>
      </c>
      <c r="P1981" s="357">
        <v>80</v>
      </c>
      <c r="Q1981" s="357">
        <v>50852</v>
      </c>
      <c r="R1981" s="357">
        <v>35151.440000000002</v>
      </c>
      <c r="S1981" s="357">
        <f t="shared" si="62"/>
        <v>15700.559999999998</v>
      </c>
      <c r="T1981" s="359">
        <f t="shared" si="63"/>
        <v>0.30875009832454964</v>
      </c>
      <c r="U1981" s="357"/>
    </row>
    <row r="1982" spans="1:21" x14ac:dyDescent="0.25">
      <c r="A1982" s="357" t="s">
        <v>483</v>
      </c>
      <c r="B1982" s="357" t="s">
        <v>921</v>
      </c>
      <c r="C1982" s="357" t="s">
        <v>1247</v>
      </c>
      <c r="D1982" s="357" t="s">
        <v>1756</v>
      </c>
      <c r="E1982" s="357" t="s">
        <v>1527</v>
      </c>
      <c r="F1982" s="357">
        <v>4421431</v>
      </c>
      <c r="G1982" s="357" t="s">
        <v>934</v>
      </c>
      <c r="H1982" s="357">
        <v>442143101</v>
      </c>
      <c r="I1982" s="357" t="s">
        <v>3700</v>
      </c>
      <c r="J1982" s="357">
        <v>17146825</v>
      </c>
      <c r="K1982" s="357">
        <v>100</v>
      </c>
      <c r="L1982" s="357" t="s">
        <v>1077</v>
      </c>
      <c r="M1982" s="357" t="s">
        <v>1078</v>
      </c>
      <c r="N1982" s="357" t="s">
        <v>5025</v>
      </c>
      <c r="O1982" s="358">
        <v>1</v>
      </c>
      <c r="P1982" s="357">
        <v>107</v>
      </c>
      <c r="Q1982" s="357">
        <v>36540</v>
      </c>
      <c r="R1982" s="357">
        <v>27215.520000000004</v>
      </c>
      <c r="S1982" s="357">
        <f t="shared" si="62"/>
        <v>9324.4799999999959</v>
      </c>
      <c r="T1982" s="359">
        <f t="shared" si="63"/>
        <v>0.2551855500821017</v>
      </c>
      <c r="U1982" s="357"/>
    </row>
    <row r="1983" spans="1:21" x14ac:dyDescent="0.25">
      <c r="A1983" s="357" t="s">
        <v>483</v>
      </c>
      <c r="B1983" s="357" t="s">
        <v>921</v>
      </c>
      <c r="C1983" s="357" t="s">
        <v>1247</v>
      </c>
      <c r="D1983" s="357" t="s">
        <v>1756</v>
      </c>
      <c r="E1983" s="357" t="s">
        <v>1527</v>
      </c>
      <c r="F1983" s="357">
        <v>4421431</v>
      </c>
      <c r="G1983" s="357" t="s">
        <v>934</v>
      </c>
      <c r="H1983" s="357">
        <v>442143101</v>
      </c>
      <c r="I1983" s="357" t="s">
        <v>3701</v>
      </c>
      <c r="J1983" s="357">
        <v>17146845</v>
      </c>
      <c r="K1983" s="357">
        <v>100</v>
      </c>
      <c r="L1983" s="357" t="s">
        <v>1077</v>
      </c>
      <c r="M1983" s="357" t="s">
        <v>1078</v>
      </c>
      <c r="N1983" s="357" t="s">
        <v>5025</v>
      </c>
      <c r="O1983" s="358">
        <v>1</v>
      </c>
      <c r="P1983" s="357">
        <v>115</v>
      </c>
      <c r="Q1983" s="357">
        <v>87975.6</v>
      </c>
      <c r="R1983" s="357">
        <v>60553.900000000009</v>
      </c>
      <c r="S1983" s="357">
        <f t="shared" si="62"/>
        <v>27421.699999999997</v>
      </c>
      <c r="T1983" s="359">
        <f t="shared" si="63"/>
        <v>0.31169665225357934</v>
      </c>
      <c r="U1983" s="357"/>
    </row>
    <row r="1984" spans="1:21" x14ac:dyDescent="0.25">
      <c r="A1984" s="357" t="s">
        <v>483</v>
      </c>
      <c r="B1984" s="357" t="s">
        <v>921</v>
      </c>
      <c r="C1984" s="357" t="s">
        <v>1247</v>
      </c>
      <c r="D1984" s="357" t="s">
        <v>1756</v>
      </c>
      <c r="E1984" s="357" t="s">
        <v>1527</v>
      </c>
      <c r="F1984" s="357">
        <v>4421431</v>
      </c>
      <c r="G1984" s="357" t="s">
        <v>934</v>
      </c>
      <c r="H1984" s="357">
        <v>442143101</v>
      </c>
      <c r="I1984" s="357" t="s">
        <v>3702</v>
      </c>
      <c r="J1984" s="357">
        <v>17146863</v>
      </c>
      <c r="K1984" s="357">
        <v>100</v>
      </c>
      <c r="L1984" s="357" t="s">
        <v>1077</v>
      </c>
      <c r="M1984" s="357" t="s">
        <v>1078</v>
      </c>
      <c r="N1984" s="357" t="s">
        <v>5025</v>
      </c>
      <c r="O1984" s="358">
        <v>1</v>
      </c>
      <c r="P1984" s="357">
        <v>68</v>
      </c>
      <c r="Q1984" s="357">
        <v>24215.200000000001</v>
      </c>
      <c r="R1984" s="357">
        <v>16675.89</v>
      </c>
      <c r="S1984" s="357">
        <f t="shared" si="62"/>
        <v>7539.3100000000013</v>
      </c>
      <c r="T1984" s="359">
        <f t="shared" si="63"/>
        <v>0.31134617925930824</v>
      </c>
      <c r="U1984" s="357"/>
    </row>
    <row r="1985" spans="1:21" x14ac:dyDescent="0.25">
      <c r="A1985" s="357" t="s">
        <v>483</v>
      </c>
      <c r="B1985" s="357" t="s">
        <v>921</v>
      </c>
      <c r="C1985" s="357" t="s">
        <v>1247</v>
      </c>
      <c r="D1985" s="357" t="s">
        <v>1756</v>
      </c>
      <c r="E1985" s="357" t="s">
        <v>1527</v>
      </c>
      <c r="F1985" s="357">
        <v>4421431</v>
      </c>
      <c r="G1985" s="357" t="s">
        <v>934</v>
      </c>
      <c r="H1985" s="357">
        <v>442143101</v>
      </c>
      <c r="I1985" s="357" t="s">
        <v>3703</v>
      </c>
      <c r="J1985" s="357">
        <v>17146965</v>
      </c>
      <c r="K1985" s="357">
        <v>100</v>
      </c>
      <c r="L1985" s="357" t="s">
        <v>1077</v>
      </c>
      <c r="M1985" s="357" t="s">
        <v>1078</v>
      </c>
      <c r="N1985" s="357" t="s">
        <v>5025</v>
      </c>
      <c r="O1985" s="358">
        <v>1</v>
      </c>
      <c r="P1985" s="357">
        <v>132</v>
      </c>
      <c r="Q1985" s="357">
        <v>75498.399999999994</v>
      </c>
      <c r="R1985" s="357">
        <v>61992.549999999996</v>
      </c>
      <c r="S1985" s="357">
        <f t="shared" si="62"/>
        <v>13505.849999999999</v>
      </c>
      <c r="T1985" s="359">
        <f t="shared" si="63"/>
        <v>0.17888922149343561</v>
      </c>
      <c r="U1985" s="357"/>
    </row>
    <row r="1986" spans="1:21" x14ac:dyDescent="0.25">
      <c r="A1986" s="357" t="s">
        <v>483</v>
      </c>
      <c r="B1986" s="357" t="s">
        <v>921</v>
      </c>
      <c r="C1986" s="357" t="s">
        <v>1247</v>
      </c>
      <c r="D1986" s="357" t="s">
        <v>1753</v>
      </c>
      <c r="E1986" s="357" t="s">
        <v>1322</v>
      </c>
      <c r="F1986" s="357">
        <v>4421111</v>
      </c>
      <c r="G1986" s="357" t="s">
        <v>930</v>
      </c>
      <c r="H1986" s="357">
        <v>442111103</v>
      </c>
      <c r="I1986" s="357" t="s">
        <v>3704</v>
      </c>
      <c r="J1986" s="357">
        <v>17146967</v>
      </c>
      <c r="K1986" s="357">
        <v>100</v>
      </c>
      <c r="L1986" s="357" t="s">
        <v>1077</v>
      </c>
      <c r="M1986" s="357" t="s">
        <v>1078</v>
      </c>
      <c r="N1986" s="357" t="s">
        <v>5025</v>
      </c>
      <c r="O1986" s="358">
        <v>1</v>
      </c>
      <c r="P1986" s="357">
        <v>166</v>
      </c>
      <c r="Q1986" s="357">
        <v>104680.4</v>
      </c>
      <c r="R1986" s="357">
        <v>79911.01999999999</v>
      </c>
      <c r="S1986" s="357">
        <f t="shared" si="62"/>
        <v>24769.380000000005</v>
      </c>
      <c r="T1986" s="359">
        <f t="shared" si="63"/>
        <v>0.2366190805537618</v>
      </c>
      <c r="U1986" s="357"/>
    </row>
    <row r="1987" spans="1:21" x14ac:dyDescent="0.25">
      <c r="A1987" s="357" t="s">
        <v>483</v>
      </c>
      <c r="B1987" s="357" t="s">
        <v>921</v>
      </c>
      <c r="C1987" s="357" t="s">
        <v>1247</v>
      </c>
      <c r="D1987" s="357" t="s">
        <v>1756</v>
      </c>
      <c r="E1987" s="357" t="s">
        <v>1527</v>
      </c>
      <c r="F1987" s="357">
        <v>4421431</v>
      </c>
      <c r="G1987" s="357" t="s">
        <v>934</v>
      </c>
      <c r="H1987" s="357">
        <v>442143101</v>
      </c>
      <c r="I1987" s="357" t="s">
        <v>3705</v>
      </c>
      <c r="J1987" s="357">
        <v>17146971</v>
      </c>
      <c r="K1987" s="357">
        <v>100</v>
      </c>
      <c r="L1987" s="357" t="s">
        <v>1077</v>
      </c>
      <c r="M1987" s="357" t="s">
        <v>1078</v>
      </c>
      <c r="N1987" s="357" t="s">
        <v>5025</v>
      </c>
      <c r="O1987" s="358">
        <v>1</v>
      </c>
      <c r="P1987" s="357">
        <v>93</v>
      </c>
      <c r="Q1987" s="357">
        <v>49684.800000000003</v>
      </c>
      <c r="R1987" s="357">
        <v>36465.69</v>
      </c>
      <c r="S1987" s="357">
        <f t="shared" si="62"/>
        <v>13219.11</v>
      </c>
      <c r="T1987" s="359">
        <f t="shared" si="63"/>
        <v>0.26605943870157472</v>
      </c>
      <c r="U1987" s="357"/>
    </row>
    <row r="1988" spans="1:21" x14ac:dyDescent="0.25">
      <c r="A1988" s="357" t="s">
        <v>483</v>
      </c>
      <c r="B1988" s="357" t="s">
        <v>921</v>
      </c>
      <c r="C1988" s="357" t="s">
        <v>1247</v>
      </c>
      <c r="D1988" s="357" t="s">
        <v>1756</v>
      </c>
      <c r="E1988" s="357" t="s">
        <v>1527</v>
      </c>
      <c r="F1988" s="357">
        <v>4421431</v>
      </c>
      <c r="G1988" s="357" t="s">
        <v>934</v>
      </c>
      <c r="H1988" s="357">
        <v>442143101</v>
      </c>
      <c r="I1988" s="357" t="s">
        <v>3706</v>
      </c>
      <c r="J1988" s="357">
        <v>17146973</v>
      </c>
      <c r="K1988" s="357">
        <v>100</v>
      </c>
      <c r="L1988" s="357" t="s">
        <v>1077</v>
      </c>
      <c r="M1988" s="357" t="s">
        <v>1078</v>
      </c>
      <c r="N1988" s="357" t="s">
        <v>5025</v>
      </c>
      <c r="O1988" s="358">
        <v>1</v>
      </c>
      <c r="P1988" s="357">
        <v>69</v>
      </c>
      <c r="Q1988" s="357">
        <v>24606.400000000001</v>
      </c>
      <c r="R1988" s="357">
        <v>20237.53</v>
      </c>
      <c r="S1988" s="357">
        <f t="shared" si="62"/>
        <v>4368.8700000000026</v>
      </c>
      <c r="T1988" s="359">
        <f t="shared" si="63"/>
        <v>0.17755014955458753</v>
      </c>
      <c r="U1988" s="357"/>
    </row>
    <row r="1989" spans="1:21" x14ac:dyDescent="0.25">
      <c r="A1989" s="357" t="s">
        <v>483</v>
      </c>
      <c r="B1989" s="357" t="s">
        <v>921</v>
      </c>
      <c r="C1989" s="357" t="s">
        <v>1247</v>
      </c>
      <c r="D1989" s="357" t="s">
        <v>1756</v>
      </c>
      <c r="E1989" s="357" t="s">
        <v>1527</v>
      </c>
      <c r="F1989" s="357">
        <v>4421431</v>
      </c>
      <c r="G1989" s="357" t="s">
        <v>934</v>
      </c>
      <c r="H1989" s="357">
        <v>442143101</v>
      </c>
      <c r="I1989" s="357" t="s">
        <v>3707</v>
      </c>
      <c r="J1989" s="357">
        <v>17146981</v>
      </c>
      <c r="K1989" s="357">
        <v>100</v>
      </c>
      <c r="L1989" s="357" t="s">
        <v>1077</v>
      </c>
      <c r="M1989" s="357" t="s">
        <v>1078</v>
      </c>
      <c r="N1989" s="357" t="s">
        <v>5025</v>
      </c>
      <c r="O1989" s="358">
        <v>1</v>
      </c>
      <c r="P1989" s="357">
        <v>59</v>
      </c>
      <c r="Q1989" s="357">
        <v>43349.600000000006</v>
      </c>
      <c r="R1989" s="357">
        <v>37267.26</v>
      </c>
      <c r="S1989" s="357">
        <f t="shared" si="62"/>
        <v>6082.3400000000038</v>
      </c>
      <c r="T1989" s="359">
        <f t="shared" si="63"/>
        <v>0.14030902245926152</v>
      </c>
      <c r="U1989" s="357"/>
    </row>
    <row r="1990" spans="1:21" x14ac:dyDescent="0.25">
      <c r="A1990" s="357" t="s">
        <v>483</v>
      </c>
      <c r="B1990" s="357" t="s">
        <v>921</v>
      </c>
      <c r="C1990" s="357" t="s">
        <v>1247</v>
      </c>
      <c r="D1990" s="357" t="s">
        <v>1756</v>
      </c>
      <c r="E1990" s="357" t="s">
        <v>1527</v>
      </c>
      <c r="F1990" s="357">
        <v>4421431</v>
      </c>
      <c r="G1990" s="357" t="s">
        <v>934</v>
      </c>
      <c r="H1990" s="357">
        <v>442143101</v>
      </c>
      <c r="I1990" s="357" t="s">
        <v>3708</v>
      </c>
      <c r="J1990" s="357">
        <v>17146983</v>
      </c>
      <c r="K1990" s="357">
        <v>100</v>
      </c>
      <c r="L1990" s="357" t="s">
        <v>1077</v>
      </c>
      <c r="M1990" s="357" t="s">
        <v>1078</v>
      </c>
      <c r="N1990" s="357" t="s">
        <v>5025</v>
      </c>
      <c r="O1990" s="358">
        <v>1</v>
      </c>
      <c r="P1990" s="357">
        <v>73</v>
      </c>
      <c r="Q1990" s="357">
        <v>58660.399999999994</v>
      </c>
      <c r="R1990" s="357">
        <v>47105.69</v>
      </c>
      <c r="S1990" s="357">
        <f t="shared" si="62"/>
        <v>11554.709999999992</v>
      </c>
      <c r="T1990" s="359">
        <f t="shared" si="63"/>
        <v>0.19697632474377932</v>
      </c>
      <c r="U1990" s="357"/>
    </row>
    <row r="1991" spans="1:21" x14ac:dyDescent="0.25">
      <c r="A1991" s="357" t="s">
        <v>483</v>
      </c>
      <c r="B1991" s="357" t="s">
        <v>921</v>
      </c>
      <c r="C1991" s="357" t="s">
        <v>1247</v>
      </c>
      <c r="D1991" s="357" t="s">
        <v>1757</v>
      </c>
      <c r="E1991" s="357" t="s">
        <v>1528</v>
      </c>
      <c r="F1991" s="357">
        <v>4421512</v>
      </c>
      <c r="G1991" s="357" t="s">
        <v>1224</v>
      </c>
      <c r="H1991" s="357">
        <v>442151204</v>
      </c>
      <c r="I1991" s="357" t="s">
        <v>3709</v>
      </c>
      <c r="J1991" s="357">
        <v>27212007</v>
      </c>
      <c r="K1991" s="357">
        <v>100</v>
      </c>
      <c r="L1991" s="357" t="s">
        <v>1077</v>
      </c>
      <c r="M1991" s="357" t="s">
        <v>1078</v>
      </c>
      <c r="N1991" s="357" t="s">
        <v>5025</v>
      </c>
      <c r="O1991" s="358">
        <v>1</v>
      </c>
      <c r="P1991" s="357">
        <v>55</v>
      </c>
      <c r="Q1991" s="357">
        <v>38216.800000000003</v>
      </c>
      <c r="R1991" s="357">
        <v>24948.1</v>
      </c>
      <c r="S1991" s="357">
        <f t="shared" si="62"/>
        <v>13268.700000000004</v>
      </c>
      <c r="T1991" s="359">
        <f t="shared" si="63"/>
        <v>0.34719547424169483</v>
      </c>
      <c r="U1991" s="357"/>
    </row>
    <row r="1992" spans="1:21" x14ac:dyDescent="0.25">
      <c r="A1992" s="357" t="s">
        <v>483</v>
      </c>
      <c r="B1992" s="357" t="s">
        <v>921</v>
      </c>
      <c r="C1992" s="357" t="s">
        <v>1247</v>
      </c>
      <c r="D1992" s="357" t="s">
        <v>1757</v>
      </c>
      <c r="E1992" s="357" t="s">
        <v>1528</v>
      </c>
      <c r="F1992" s="357">
        <v>4421512</v>
      </c>
      <c r="G1992" s="357" t="s">
        <v>1224</v>
      </c>
      <c r="H1992" s="357">
        <v>442151204</v>
      </c>
      <c r="I1992" s="357" t="s">
        <v>3710</v>
      </c>
      <c r="J1992" s="357">
        <v>27212035</v>
      </c>
      <c r="K1992" s="357">
        <v>100</v>
      </c>
      <c r="L1992" s="357" t="s">
        <v>1077</v>
      </c>
      <c r="M1992" s="357" t="s">
        <v>1078</v>
      </c>
      <c r="N1992" s="357" t="s">
        <v>5025</v>
      </c>
      <c r="O1992" s="358">
        <v>1</v>
      </c>
      <c r="P1992" s="357">
        <v>21</v>
      </c>
      <c r="Q1992" s="357">
        <v>10050.4</v>
      </c>
      <c r="R1992" s="357">
        <v>9516.9500000000007</v>
      </c>
      <c r="S1992" s="357">
        <f t="shared" si="62"/>
        <v>533.44999999999891</v>
      </c>
      <c r="T1992" s="359">
        <f t="shared" si="63"/>
        <v>5.3077489453155983E-2</v>
      </c>
      <c r="U1992" s="357"/>
    </row>
    <row r="1993" spans="1:21" x14ac:dyDescent="0.25">
      <c r="A1993" s="357" t="s">
        <v>483</v>
      </c>
      <c r="B1993" s="357" t="s">
        <v>921</v>
      </c>
      <c r="C1993" s="357" t="s">
        <v>1247</v>
      </c>
      <c r="D1993" s="357" t="s">
        <v>1757</v>
      </c>
      <c r="E1993" s="357" t="s">
        <v>1528</v>
      </c>
      <c r="F1993" s="357">
        <v>4421512</v>
      </c>
      <c r="G1993" s="357" t="s">
        <v>1224</v>
      </c>
      <c r="H1993" s="357">
        <v>442151204</v>
      </c>
      <c r="I1993" s="357" t="s">
        <v>3711</v>
      </c>
      <c r="J1993" s="357">
        <v>27212047</v>
      </c>
      <c r="K1993" s="357">
        <v>100</v>
      </c>
      <c r="L1993" s="357" t="s">
        <v>1077</v>
      </c>
      <c r="M1993" s="357" t="s">
        <v>1078</v>
      </c>
      <c r="N1993" s="357" t="s">
        <v>5025</v>
      </c>
      <c r="O1993" s="358">
        <v>1</v>
      </c>
      <c r="P1993" s="357">
        <v>74</v>
      </c>
      <c r="Q1993" s="357">
        <v>31958.400000000001</v>
      </c>
      <c r="R1993" s="357">
        <v>27517.09</v>
      </c>
      <c r="S1993" s="357">
        <f t="shared" si="62"/>
        <v>4441.3100000000013</v>
      </c>
      <c r="T1993" s="359">
        <f t="shared" si="63"/>
        <v>0.13897160058075503</v>
      </c>
      <c r="U1993" s="357"/>
    </row>
    <row r="1994" spans="1:21" x14ac:dyDescent="0.25">
      <c r="A1994" s="357" t="s">
        <v>483</v>
      </c>
      <c r="B1994" s="357" t="s">
        <v>921</v>
      </c>
      <c r="C1994" s="357" t="s">
        <v>1247</v>
      </c>
      <c r="D1994" s="357" t="s">
        <v>1757</v>
      </c>
      <c r="E1994" s="357" t="s">
        <v>1528</v>
      </c>
      <c r="F1994" s="357">
        <v>4421512</v>
      </c>
      <c r="G1994" s="357" t="s">
        <v>1224</v>
      </c>
      <c r="H1994" s="357">
        <v>442151204</v>
      </c>
      <c r="I1994" s="357" t="s">
        <v>3712</v>
      </c>
      <c r="J1994" s="357">
        <v>27212085</v>
      </c>
      <c r="K1994" s="357">
        <v>100</v>
      </c>
      <c r="L1994" s="357" t="s">
        <v>1077</v>
      </c>
      <c r="M1994" s="357" t="s">
        <v>1078</v>
      </c>
      <c r="N1994" s="357" t="s">
        <v>5025</v>
      </c>
      <c r="O1994" s="358">
        <v>1</v>
      </c>
      <c r="P1994" s="357">
        <v>74</v>
      </c>
      <c r="Q1994" s="357">
        <v>51031.200000000004</v>
      </c>
      <c r="R1994" s="357">
        <v>34735.879999999997</v>
      </c>
      <c r="S1994" s="357">
        <f t="shared" si="62"/>
        <v>16295.320000000007</v>
      </c>
      <c r="T1994" s="359">
        <f t="shared" si="63"/>
        <v>0.31932072927934296</v>
      </c>
      <c r="U1994" s="357"/>
    </row>
    <row r="1995" spans="1:21" x14ac:dyDescent="0.25">
      <c r="A1995" s="357" t="s">
        <v>483</v>
      </c>
      <c r="B1995" s="357" t="s">
        <v>921</v>
      </c>
      <c r="C1995" s="357" t="s">
        <v>1247</v>
      </c>
      <c r="D1995" s="357" t="s">
        <v>1757</v>
      </c>
      <c r="E1995" s="357" t="s">
        <v>1528</v>
      </c>
      <c r="F1995" s="357">
        <v>4421512</v>
      </c>
      <c r="G1995" s="357" t="s">
        <v>1224</v>
      </c>
      <c r="H1995" s="357">
        <v>442151204</v>
      </c>
      <c r="I1995" s="357" t="s">
        <v>3713</v>
      </c>
      <c r="J1995" s="357">
        <v>27212141</v>
      </c>
      <c r="K1995" s="357">
        <v>100</v>
      </c>
      <c r="L1995" s="357" t="s">
        <v>1077</v>
      </c>
      <c r="M1995" s="357" t="s">
        <v>1078</v>
      </c>
      <c r="N1995" s="357" t="s">
        <v>5025</v>
      </c>
      <c r="O1995" s="358">
        <v>1</v>
      </c>
      <c r="P1995" s="357">
        <v>41</v>
      </c>
      <c r="Q1995" s="357">
        <v>26383.09</v>
      </c>
      <c r="R1995" s="357">
        <v>23772.57</v>
      </c>
      <c r="S1995" s="357">
        <f t="shared" si="62"/>
        <v>2610.5200000000004</v>
      </c>
      <c r="T1995" s="359">
        <f t="shared" si="63"/>
        <v>9.8946711700562767E-2</v>
      </c>
      <c r="U1995" s="357"/>
    </row>
    <row r="1996" spans="1:21" x14ac:dyDescent="0.25">
      <c r="A1996" s="357" t="s">
        <v>483</v>
      </c>
      <c r="B1996" s="357" t="s">
        <v>921</v>
      </c>
      <c r="C1996" s="357" t="s">
        <v>1247</v>
      </c>
      <c r="D1996" s="357" t="s">
        <v>1757</v>
      </c>
      <c r="E1996" s="357" t="s">
        <v>1528</v>
      </c>
      <c r="F1996" s="357">
        <v>4421512</v>
      </c>
      <c r="G1996" s="357" t="s">
        <v>1256</v>
      </c>
      <c r="H1996" s="357">
        <v>442151203</v>
      </c>
      <c r="I1996" s="357" t="s">
        <v>3714</v>
      </c>
      <c r="J1996" s="357">
        <v>27212233</v>
      </c>
      <c r="K1996" s="357">
        <v>100</v>
      </c>
      <c r="L1996" s="357" t="s">
        <v>1077</v>
      </c>
      <c r="M1996" s="357" t="s">
        <v>1078</v>
      </c>
      <c r="N1996" s="357" t="s">
        <v>5025</v>
      </c>
      <c r="O1996" s="358">
        <v>1</v>
      </c>
      <c r="P1996" s="357">
        <v>23</v>
      </c>
      <c r="Q1996" s="357">
        <v>9396</v>
      </c>
      <c r="R1996" s="357">
        <v>8774.76</v>
      </c>
      <c r="S1996" s="357">
        <f t="shared" si="62"/>
        <v>621.23999999999978</v>
      </c>
      <c r="T1996" s="359">
        <f t="shared" si="63"/>
        <v>6.6117496807151954E-2</v>
      </c>
      <c r="U1996" s="357"/>
    </row>
    <row r="1997" spans="1:21" x14ac:dyDescent="0.25">
      <c r="A1997" s="357" t="s">
        <v>483</v>
      </c>
      <c r="B1997" s="357" t="s">
        <v>921</v>
      </c>
      <c r="C1997" s="357" t="s">
        <v>1247</v>
      </c>
      <c r="D1997" s="357" t="s">
        <v>1757</v>
      </c>
      <c r="E1997" s="357" t="s">
        <v>1528</v>
      </c>
      <c r="F1997" s="357">
        <v>4421512</v>
      </c>
      <c r="G1997" s="357" t="s">
        <v>1256</v>
      </c>
      <c r="H1997" s="357">
        <v>442151203</v>
      </c>
      <c r="I1997" s="357" t="s">
        <v>3715</v>
      </c>
      <c r="J1997" s="357">
        <v>27212345</v>
      </c>
      <c r="K1997" s="357">
        <v>100</v>
      </c>
      <c r="L1997" s="357" t="s">
        <v>1077</v>
      </c>
      <c r="M1997" s="357" t="s">
        <v>1078</v>
      </c>
      <c r="N1997" s="357" t="s">
        <v>5025</v>
      </c>
      <c r="O1997" s="358">
        <v>1</v>
      </c>
      <c r="P1997" s="357">
        <v>39</v>
      </c>
      <c r="Q1997" s="357">
        <v>18967.2</v>
      </c>
      <c r="R1997" s="357">
        <v>16974.27</v>
      </c>
      <c r="S1997" s="357">
        <f t="shared" ref="S1997:S2058" si="64">Q1997-R1997</f>
        <v>1992.9300000000003</v>
      </c>
      <c r="T1997" s="359">
        <f t="shared" ref="T1997:T2058" si="65">S1997/Q1997</f>
        <v>0.10507244084524865</v>
      </c>
      <c r="U1997" s="357"/>
    </row>
    <row r="1998" spans="1:21" x14ac:dyDescent="0.25">
      <c r="A1998" s="357" t="s">
        <v>483</v>
      </c>
      <c r="B1998" s="357" t="s">
        <v>921</v>
      </c>
      <c r="C1998" s="357" t="s">
        <v>1247</v>
      </c>
      <c r="D1998" s="357" t="s">
        <v>1757</v>
      </c>
      <c r="E1998" s="357" t="s">
        <v>1528</v>
      </c>
      <c r="F1998" s="357">
        <v>4421512</v>
      </c>
      <c r="G1998" s="357" t="s">
        <v>1224</v>
      </c>
      <c r="H1998" s="357">
        <v>442151204</v>
      </c>
      <c r="I1998" s="357" t="s">
        <v>3716</v>
      </c>
      <c r="J1998" s="357">
        <v>27212507</v>
      </c>
      <c r="K1998" s="357">
        <v>100</v>
      </c>
      <c r="L1998" s="357" t="s">
        <v>1077</v>
      </c>
      <c r="M1998" s="357" t="s">
        <v>1078</v>
      </c>
      <c r="N1998" s="357" t="s">
        <v>5025</v>
      </c>
      <c r="O1998" s="358">
        <v>1</v>
      </c>
      <c r="P1998" s="357">
        <v>38</v>
      </c>
      <c r="Q1998" s="357">
        <v>17090.399999999998</v>
      </c>
      <c r="R1998" s="357">
        <v>14727.16</v>
      </c>
      <c r="S1998" s="357">
        <f t="shared" si="64"/>
        <v>2363.239999999998</v>
      </c>
      <c r="T1998" s="359">
        <f t="shared" si="65"/>
        <v>0.13827879979403632</v>
      </c>
      <c r="U1998" s="357"/>
    </row>
    <row r="1999" spans="1:21" x14ac:dyDescent="0.25">
      <c r="A1999" s="357" t="s">
        <v>483</v>
      </c>
      <c r="B1999" s="357" t="s">
        <v>921</v>
      </c>
      <c r="C1999" s="357" t="s">
        <v>1247</v>
      </c>
      <c r="D1999" s="357" t="s">
        <v>1757</v>
      </c>
      <c r="E1999" s="357" t="s">
        <v>1528</v>
      </c>
      <c r="F1999" s="357">
        <v>4421512</v>
      </c>
      <c r="G1999" s="357" t="s">
        <v>1256</v>
      </c>
      <c r="H1999" s="357">
        <v>442151203</v>
      </c>
      <c r="I1999" s="357" t="s">
        <v>3717</v>
      </c>
      <c r="J1999" s="357">
        <v>27212513</v>
      </c>
      <c r="K1999" s="357">
        <v>100</v>
      </c>
      <c r="L1999" s="357" t="s">
        <v>1077</v>
      </c>
      <c r="M1999" s="357" t="s">
        <v>1078</v>
      </c>
      <c r="N1999" s="357" t="s">
        <v>5025</v>
      </c>
      <c r="O1999" s="358">
        <v>1</v>
      </c>
      <c r="P1999" s="357">
        <v>72</v>
      </c>
      <c r="Q1999" s="357">
        <v>26603.200000000001</v>
      </c>
      <c r="R1999" s="357">
        <v>21599.519999999997</v>
      </c>
      <c r="S1999" s="357">
        <f t="shared" si="64"/>
        <v>5003.6800000000039</v>
      </c>
      <c r="T1999" s="359">
        <f t="shared" si="65"/>
        <v>0.18808564383232107</v>
      </c>
      <c r="U1999" s="357"/>
    </row>
    <row r="2000" spans="1:21" x14ac:dyDescent="0.25">
      <c r="A2000" s="357" t="s">
        <v>483</v>
      </c>
      <c r="B2000" s="357" t="s">
        <v>921</v>
      </c>
      <c r="C2000" s="357" t="s">
        <v>1247</v>
      </c>
      <c r="D2000" s="357" t="s">
        <v>1757</v>
      </c>
      <c r="E2000" s="357" t="s">
        <v>1528</v>
      </c>
      <c r="F2000" s="357">
        <v>4421512</v>
      </c>
      <c r="G2000" s="357" t="s">
        <v>1256</v>
      </c>
      <c r="H2000" s="357">
        <v>442151203</v>
      </c>
      <c r="I2000" s="357" t="s">
        <v>3718</v>
      </c>
      <c r="J2000" s="357">
        <v>27212597</v>
      </c>
      <c r="K2000" s="357">
        <v>100</v>
      </c>
      <c r="L2000" s="357" t="s">
        <v>1077</v>
      </c>
      <c r="M2000" s="357" t="s">
        <v>1078</v>
      </c>
      <c r="N2000" s="357" t="s">
        <v>5025</v>
      </c>
      <c r="O2000" s="358">
        <v>1</v>
      </c>
      <c r="P2000" s="357">
        <v>39</v>
      </c>
      <c r="Q2000" s="357">
        <v>13598.400000000001</v>
      </c>
      <c r="R2000" s="357">
        <v>9637.86</v>
      </c>
      <c r="S2000" s="357">
        <f t="shared" si="64"/>
        <v>3960.5400000000009</v>
      </c>
      <c r="T2000" s="359">
        <f t="shared" si="65"/>
        <v>0.29125044122837984</v>
      </c>
      <c r="U2000" s="357"/>
    </row>
    <row r="2001" spans="1:21" x14ac:dyDescent="0.25">
      <c r="A2001" s="357" t="s">
        <v>483</v>
      </c>
      <c r="B2001" s="357" t="s">
        <v>921</v>
      </c>
      <c r="C2001" s="357" t="s">
        <v>1247</v>
      </c>
      <c r="D2001" s="357" t="s">
        <v>1757</v>
      </c>
      <c r="E2001" s="357" t="s">
        <v>1528</v>
      </c>
      <c r="F2001" s="357">
        <v>4421512</v>
      </c>
      <c r="G2001" s="357" t="s">
        <v>1256</v>
      </c>
      <c r="H2001" s="357">
        <v>442151203</v>
      </c>
      <c r="I2001" s="357" t="s">
        <v>3719</v>
      </c>
      <c r="J2001" s="357">
        <v>27212599</v>
      </c>
      <c r="K2001" s="357">
        <v>100</v>
      </c>
      <c r="L2001" s="357" t="s">
        <v>1077</v>
      </c>
      <c r="M2001" s="357" t="s">
        <v>1078</v>
      </c>
      <c r="N2001" s="357" t="s">
        <v>5025</v>
      </c>
      <c r="O2001" s="358">
        <v>1</v>
      </c>
      <c r="P2001" s="357">
        <v>35</v>
      </c>
      <c r="Q2001" s="357">
        <v>17540.8</v>
      </c>
      <c r="R2001" s="357">
        <v>10046.65</v>
      </c>
      <c r="S2001" s="357">
        <f t="shared" si="64"/>
        <v>7494.15</v>
      </c>
      <c r="T2001" s="359">
        <f t="shared" si="65"/>
        <v>0.42724106084101066</v>
      </c>
      <c r="U2001" s="357"/>
    </row>
    <row r="2002" spans="1:21" x14ac:dyDescent="0.25">
      <c r="A2002" s="357" t="s">
        <v>483</v>
      </c>
      <c r="B2002" s="357" t="s">
        <v>921</v>
      </c>
      <c r="C2002" s="357" t="s">
        <v>1247</v>
      </c>
      <c r="D2002" s="357" t="s">
        <v>1757</v>
      </c>
      <c r="E2002" s="357" t="s">
        <v>1528</v>
      </c>
      <c r="F2002" s="357">
        <v>4421512</v>
      </c>
      <c r="G2002" s="357" t="s">
        <v>1256</v>
      </c>
      <c r="H2002" s="357">
        <v>442151203</v>
      </c>
      <c r="I2002" s="357" t="s">
        <v>3720</v>
      </c>
      <c r="J2002" s="357">
        <v>27212623</v>
      </c>
      <c r="K2002" s="357">
        <v>100</v>
      </c>
      <c r="L2002" s="357" t="s">
        <v>1077</v>
      </c>
      <c r="M2002" s="357" t="s">
        <v>1078</v>
      </c>
      <c r="N2002" s="357" t="s">
        <v>5025</v>
      </c>
      <c r="O2002" s="358">
        <v>1</v>
      </c>
      <c r="P2002" s="357">
        <v>95</v>
      </c>
      <c r="Q2002" s="357">
        <v>51280.800000000003</v>
      </c>
      <c r="R2002" s="357">
        <v>32120.400000000001</v>
      </c>
      <c r="S2002" s="357">
        <f t="shared" si="64"/>
        <v>19160.400000000001</v>
      </c>
      <c r="T2002" s="359">
        <f t="shared" si="65"/>
        <v>0.37363691674076849</v>
      </c>
      <c r="U2002" s="357"/>
    </row>
    <row r="2003" spans="1:21" x14ac:dyDescent="0.25">
      <c r="A2003" s="357" t="s">
        <v>483</v>
      </c>
      <c r="B2003" s="357" t="s">
        <v>921</v>
      </c>
      <c r="C2003" s="357" t="s">
        <v>1247</v>
      </c>
      <c r="D2003" s="357" t="s">
        <v>1757</v>
      </c>
      <c r="E2003" s="357" t="s">
        <v>1528</v>
      </c>
      <c r="F2003" s="357">
        <v>4421512</v>
      </c>
      <c r="G2003" s="357" t="s">
        <v>1256</v>
      </c>
      <c r="H2003" s="357">
        <v>442151203</v>
      </c>
      <c r="I2003" s="357" t="s">
        <v>3721</v>
      </c>
      <c r="J2003" s="357">
        <v>27212631</v>
      </c>
      <c r="K2003" s="357">
        <v>100</v>
      </c>
      <c r="L2003" s="357" t="s">
        <v>1077</v>
      </c>
      <c r="M2003" s="357" t="s">
        <v>1078</v>
      </c>
      <c r="N2003" s="357" t="s">
        <v>5025</v>
      </c>
      <c r="O2003" s="358">
        <v>1</v>
      </c>
      <c r="P2003" s="357">
        <v>54</v>
      </c>
      <c r="Q2003" s="357">
        <v>14428</v>
      </c>
      <c r="R2003" s="357">
        <v>10841.880000000001</v>
      </c>
      <c r="S2003" s="357">
        <f t="shared" si="64"/>
        <v>3586.119999999999</v>
      </c>
      <c r="T2003" s="359">
        <f t="shared" si="65"/>
        <v>0.24855281397283055</v>
      </c>
      <c r="U2003" s="357"/>
    </row>
    <row r="2004" spans="1:21" x14ac:dyDescent="0.25">
      <c r="A2004" s="357" t="s">
        <v>483</v>
      </c>
      <c r="B2004" s="357" t="s">
        <v>921</v>
      </c>
      <c r="C2004" s="357" t="s">
        <v>1247</v>
      </c>
      <c r="D2004" s="357" t="s">
        <v>1757</v>
      </c>
      <c r="E2004" s="357" t="s">
        <v>1528</v>
      </c>
      <c r="F2004" s="357">
        <v>4421512</v>
      </c>
      <c r="G2004" s="357" t="s">
        <v>1256</v>
      </c>
      <c r="H2004" s="357">
        <v>442151203</v>
      </c>
      <c r="I2004" s="357" t="s">
        <v>3722</v>
      </c>
      <c r="J2004" s="357">
        <v>27212635</v>
      </c>
      <c r="K2004" s="357">
        <v>100</v>
      </c>
      <c r="L2004" s="357" t="s">
        <v>1077</v>
      </c>
      <c r="M2004" s="357" t="s">
        <v>1078</v>
      </c>
      <c r="N2004" s="357" t="s">
        <v>5025</v>
      </c>
      <c r="O2004" s="358">
        <v>1</v>
      </c>
      <c r="P2004" s="357">
        <v>124</v>
      </c>
      <c r="Q2004" s="357">
        <v>80284</v>
      </c>
      <c r="R2004" s="357">
        <v>71488.14</v>
      </c>
      <c r="S2004" s="357">
        <f t="shared" si="64"/>
        <v>8795.86</v>
      </c>
      <c r="T2004" s="359">
        <f t="shared" si="65"/>
        <v>0.10955931443376016</v>
      </c>
      <c r="U2004" s="357"/>
    </row>
    <row r="2005" spans="1:21" x14ac:dyDescent="0.25">
      <c r="A2005" s="357" t="s">
        <v>483</v>
      </c>
      <c r="B2005" s="357" t="s">
        <v>921</v>
      </c>
      <c r="C2005" s="357" t="s">
        <v>1247</v>
      </c>
      <c r="D2005" s="357" t="s">
        <v>1755</v>
      </c>
      <c r="E2005" s="357" t="s">
        <v>922</v>
      </c>
      <c r="F2005" s="357">
        <v>4421321</v>
      </c>
      <c r="G2005" s="357" t="s">
        <v>923</v>
      </c>
      <c r="H2005" s="357">
        <v>442132102</v>
      </c>
      <c r="I2005" s="357" t="s">
        <v>3723</v>
      </c>
      <c r="J2005" s="357">
        <v>21345328</v>
      </c>
      <c r="K2005" s="357">
        <v>100</v>
      </c>
      <c r="L2005" s="357" t="s">
        <v>1077</v>
      </c>
      <c r="M2005" s="357" t="s">
        <v>1078</v>
      </c>
      <c r="N2005" s="357" t="s">
        <v>5025</v>
      </c>
      <c r="O2005" s="358">
        <v>1</v>
      </c>
      <c r="P2005" s="357">
        <v>71</v>
      </c>
      <c r="Q2005" s="357">
        <v>29907.200000000001</v>
      </c>
      <c r="R2005" s="357">
        <v>24632.14</v>
      </c>
      <c r="S2005" s="357">
        <f t="shared" si="64"/>
        <v>5275.0600000000013</v>
      </c>
      <c r="T2005" s="359">
        <f t="shared" si="65"/>
        <v>0.17638093836935592</v>
      </c>
      <c r="U2005" s="357"/>
    </row>
    <row r="2006" spans="1:21" x14ac:dyDescent="0.25">
      <c r="A2006" s="357" t="s">
        <v>483</v>
      </c>
      <c r="B2006" s="357" t="s">
        <v>921</v>
      </c>
      <c r="C2006" s="357" t="s">
        <v>1247</v>
      </c>
      <c r="D2006" s="357" t="s">
        <v>1755</v>
      </c>
      <c r="E2006" s="357" t="s">
        <v>922</v>
      </c>
      <c r="F2006" s="357">
        <v>4421321</v>
      </c>
      <c r="G2006" s="357" t="s">
        <v>923</v>
      </c>
      <c r="H2006" s="357">
        <v>442132102</v>
      </c>
      <c r="I2006" s="357" t="s">
        <v>3724</v>
      </c>
      <c r="J2006" s="357">
        <v>21345430</v>
      </c>
      <c r="K2006" s="357">
        <v>100</v>
      </c>
      <c r="L2006" s="357" t="s">
        <v>1077</v>
      </c>
      <c r="M2006" s="357" t="s">
        <v>1078</v>
      </c>
      <c r="N2006" s="357" t="s">
        <v>5025</v>
      </c>
      <c r="O2006" s="358">
        <v>1</v>
      </c>
      <c r="P2006" s="357">
        <v>9</v>
      </c>
      <c r="Q2006" s="357">
        <v>9807.2000000000007</v>
      </c>
      <c r="R2006" s="357">
        <v>5525.81</v>
      </c>
      <c r="S2006" s="357">
        <f t="shared" si="64"/>
        <v>4281.3900000000003</v>
      </c>
      <c r="T2006" s="359">
        <f t="shared" si="65"/>
        <v>0.4365557957419039</v>
      </c>
      <c r="U2006" s="357"/>
    </row>
    <row r="2007" spans="1:21" x14ac:dyDescent="0.25">
      <c r="A2007" s="357" t="s">
        <v>483</v>
      </c>
      <c r="B2007" s="357" t="s">
        <v>921</v>
      </c>
      <c r="C2007" s="357" t="s">
        <v>1247</v>
      </c>
      <c r="D2007" s="357" t="s">
        <v>1755</v>
      </c>
      <c r="E2007" s="357" t="s">
        <v>922</v>
      </c>
      <c r="F2007" s="357">
        <v>4421321</v>
      </c>
      <c r="G2007" s="357" t="s">
        <v>923</v>
      </c>
      <c r="H2007" s="357">
        <v>442132102</v>
      </c>
      <c r="I2007" s="357" t="s">
        <v>3549</v>
      </c>
      <c r="J2007" s="357">
        <v>21354094</v>
      </c>
      <c r="K2007" s="357">
        <v>100</v>
      </c>
      <c r="L2007" s="357" t="s">
        <v>1077</v>
      </c>
      <c r="M2007" s="357" t="s">
        <v>1078</v>
      </c>
      <c r="N2007" s="357" t="s">
        <v>5025</v>
      </c>
      <c r="O2007" s="358">
        <v>1</v>
      </c>
      <c r="P2007" s="357">
        <v>57</v>
      </c>
      <c r="Q2007" s="357">
        <v>18804</v>
      </c>
      <c r="R2007" s="357">
        <v>16792.690000000002</v>
      </c>
      <c r="S2007" s="357">
        <f t="shared" si="64"/>
        <v>2011.3099999999977</v>
      </c>
      <c r="T2007" s="359">
        <f t="shared" si="65"/>
        <v>0.10696181663475844</v>
      </c>
      <c r="U2007" s="357"/>
    </row>
    <row r="2008" spans="1:21" x14ac:dyDescent="0.25">
      <c r="A2008" s="357" t="s">
        <v>483</v>
      </c>
      <c r="B2008" s="357" t="s">
        <v>1829</v>
      </c>
      <c r="C2008" s="357" t="s">
        <v>1261</v>
      </c>
      <c r="D2008" s="357" t="s">
        <v>1763</v>
      </c>
      <c r="E2008" s="357" t="s">
        <v>1577</v>
      </c>
      <c r="F2008" s="357">
        <v>4521333</v>
      </c>
      <c r="G2008" s="357" t="s">
        <v>1324</v>
      </c>
      <c r="H2008" s="357">
        <v>452133304</v>
      </c>
      <c r="I2008" s="357" t="s">
        <v>5212</v>
      </c>
      <c r="J2008" s="357">
        <v>29056575</v>
      </c>
      <c r="K2008" s="357">
        <v>100</v>
      </c>
      <c r="L2008" s="357" t="s">
        <v>1077</v>
      </c>
      <c r="M2008" s="357" t="s">
        <v>1078</v>
      </c>
      <c r="N2008" s="357" t="s">
        <v>5025</v>
      </c>
      <c r="O2008" s="358">
        <v>1</v>
      </c>
      <c r="P2008" s="357">
        <v>22</v>
      </c>
      <c r="Q2008" s="357">
        <v>7578.4</v>
      </c>
      <c r="R2008" s="357">
        <v>4140.25</v>
      </c>
      <c r="S2008" s="357">
        <f t="shared" si="64"/>
        <v>3438.1499999999996</v>
      </c>
      <c r="T2008" s="359">
        <f t="shared" si="65"/>
        <v>0.45367755726802489</v>
      </c>
      <c r="U2008" s="357"/>
    </row>
    <row r="2009" spans="1:21" x14ac:dyDescent="0.25">
      <c r="A2009" s="357" t="s">
        <v>483</v>
      </c>
      <c r="B2009" s="357" t="s">
        <v>921</v>
      </c>
      <c r="C2009" s="357" t="s">
        <v>1247</v>
      </c>
      <c r="D2009" s="357" t="s">
        <v>1755</v>
      </c>
      <c r="E2009" s="357" t="s">
        <v>922</v>
      </c>
      <c r="F2009" s="357">
        <v>4421321</v>
      </c>
      <c r="G2009" s="357" t="s">
        <v>923</v>
      </c>
      <c r="H2009" s="357">
        <v>442132102</v>
      </c>
      <c r="I2009" s="357" t="s">
        <v>3725</v>
      </c>
      <c r="J2009" s="357">
        <v>21354172</v>
      </c>
      <c r="K2009" s="357">
        <v>100</v>
      </c>
      <c r="L2009" s="357" t="s">
        <v>1077</v>
      </c>
      <c r="M2009" s="357" t="s">
        <v>1078</v>
      </c>
      <c r="N2009" s="357" t="s">
        <v>5025</v>
      </c>
      <c r="O2009" s="358">
        <v>1</v>
      </c>
      <c r="P2009" s="357">
        <v>130</v>
      </c>
      <c r="Q2009" s="357">
        <v>70780</v>
      </c>
      <c r="R2009" s="357">
        <v>40795.869999999995</v>
      </c>
      <c r="S2009" s="357">
        <f t="shared" si="64"/>
        <v>29984.130000000005</v>
      </c>
      <c r="T2009" s="359">
        <f t="shared" si="65"/>
        <v>0.42362432890647084</v>
      </c>
      <c r="U2009" s="357"/>
    </row>
    <row r="2010" spans="1:21" x14ac:dyDescent="0.25">
      <c r="A2010" s="357" t="s">
        <v>483</v>
      </c>
      <c r="B2010" s="357" t="s">
        <v>921</v>
      </c>
      <c r="C2010" s="357" t="s">
        <v>1247</v>
      </c>
      <c r="D2010" s="357" t="s">
        <v>1755</v>
      </c>
      <c r="E2010" s="357" t="s">
        <v>922</v>
      </c>
      <c r="F2010" s="357">
        <v>4421321</v>
      </c>
      <c r="G2010" s="357" t="s">
        <v>923</v>
      </c>
      <c r="H2010" s="357">
        <v>442132102</v>
      </c>
      <c r="I2010" s="357" t="s">
        <v>3726</v>
      </c>
      <c r="J2010" s="357">
        <v>21354416</v>
      </c>
      <c r="K2010" s="357">
        <v>100</v>
      </c>
      <c r="L2010" s="357" t="s">
        <v>1077</v>
      </c>
      <c r="M2010" s="357" t="s">
        <v>1078</v>
      </c>
      <c r="N2010" s="357" t="s">
        <v>5025</v>
      </c>
      <c r="O2010" s="358">
        <v>1</v>
      </c>
      <c r="P2010" s="357">
        <v>75</v>
      </c>
      <c r="Q2010" s="357">
        <v>27079.200000000001</v>
      </c>
      <c r="R2010" s="357">
        <v>20231.61</v>
      </c>
      <c r="S2010" s="357">
        <f t="shared" si="64"/>
        <v>6847.59</v>
      </c>
      <c r="T2010" s="359">
        <f t="shared" si="65"/>
        <v>0.25287268456970663</v>
      </c>
      <c r="U2010" s="357"/>
    </row>
    <row r="2011" spans="1:21" x14ac:dyDescent="0.25">
      <c r="A2011" s="357" t="s">
        <v>483</v>
      </c>
      <c r="B2011" s="357" t="s">
        <v>921</v>
      </c>
      <c r="C2011" s="357" t="s">
        <v>1247</v>
      </c>
      <c r="D2011" s="357" t="s">
        <v>1755</v>
      </c>
      <c r="E2011" s="357" t="s">
        <v>922</v>
      </c>
      <c r="F2011" s="357">
        <v>4421321</v>
      </c>
      <c r="G2011" s="357" t="s">
        <v>923</v>
      </c>
      <c r="H2011" s="357">
        <v>442132102</v>
      </c>
      <c r="I2011" s="357" t="s">
        <v>3727</v>
      </c>
      <c r="J2011" s="357">
        <v>21354418</v>
      </c>
      <c r="K2011" s="357">
        <v>100</v>
      </c>
      <c r="L2011" s="357" t="s">
        <v>1077</v>
      </c>
      <c r="M2011" s="357" t="s">
        <v>1078</v>
      </c>
      <c r="N2011" s="357" t="s">
        <v>5025</v>
      </c>
      <c r="O2011" s="358">
        <v>1</v>
      </c>
      <c r="P2011" s="357">
        <v>62</v>
      </c>
      <c r="Q2011" s="357">
        <v>26276.799999999999</v>
      </c>
      <c r="R2011" s="357">
        <v>17823.919999999998</v>
      </c>
      <c r="S2011" s="357">
        <f t="shared" si="64"/>
        <v>8452.880000000001</v>
      </c>
      <c r="T2011" s="359">
        <f t="shared" si="65"/>
        <v>0.32168605005175671</v>
      </c>
      <c r="U2011" s="357"/>
    </row>
    <row r="2012" spans="1:21" x14ac:dyDescent="0.25">
      <c r="A2012" s="357" t="s">
        <v>483</v>
      </c>
      <c r="B2012" s="357" t="s">
        <v>921</v>
      </c>
      <c r="C2012" s="357" t="s">
        <v>1247</v>
      </c>
      <c r="D2012" s="357" t="s">
        <v>1757</v>
      </c>
      <c r="E2012" s="357" t="s">
        <v>1529</v>
      </c>
      <c r="F2012" s="357">
        <v>4421521</v>
      </c>
      <c r="G2012" s="357" t="s">
        <v>1530</v>
      </c>
      <c r="H2012" s="357">
        <v>442152102</v>
      </c>
      <c r="I2012" s="357" t="s">
        <v>3728</v>
      </c>
      <c r="J2012" s="357">
        <v>21354478</v>
      </c>
      <c r="K2012" s="357">
        <v>100</v>
      </c>
      <c r="L2012" s="357" t="s">
        <v>1077</v>
      </c>
      <c r="M2012" s="357" t="s">
        <v>1078</v>
      </c>
      <c r="N2012" s="357" t="s">
        <v>5025</v>
      </c>
      <c r="O2012" s="358">
        <v>1</v>
      </c>
      <c r="P2012" s="357">
        <v>45</v>
      </c>
      <c r="Q2012" s="357">
        <v>17397.599999999999</v>
      </c>
      <c r="R2012" s="357">
        <v>15043.62</v>
      </c>
      <c r="S2012" s="357">
        <f t="shared" si="64"/>
        <v>2353.9799999999977</v>
      </c>
      <c r="T2012" s="359">
        <f t="shared" si="65"/>
        <v>0.13530486963719121</v>
      </c>
      <c r="U2012" s="357"/>
    </row>
    <row r="2013" spans="1:21" x14ac:dyDescent="0.25">
      <c r="A2013" s="357" t="s">
        <v>483</v>
      </c>
      <c r="B2013" s="357" t="s">
        <v>921</v>
      </c>
      <c r="C2013" s="357" t="s">
        <v>1247</v>
      </c>
      <c r="D2013" s="357" t="s">
        <v>1757</v>
      </c>
      <c r="E2013" s="357" t="s">
        <v>1529</v>
      </c>
      <c r="F2013" s="357">
        <v>4421521</v>
      </c>
      <c r="G2013" s="357" t="s">
        <v>1530</v>
      </c>
      <c r="H2013" s="357">
        <v>442152102</v>
      </c>
      <c r="I2013" s="357" t="s">
        <v>3729</v>
      </c>
      <c r="J2013" s="357">
        <v>26951233</v>
      </c>
      <c r="K2013" s="357">
        <v>100</v>
      </c>
      <c r="L2013" s="357" t="s">
        <v>1077</v>
      </c>
      <c r="M2013" s="357" t="s">
        <v>1078</v>
      </c>
      <c r="N2013" s="357" t="s">
        <v>5025</v>
      </c>
      <c r="O2013" s="358">
        <v>1</v>
      </c>
      <c r="P2013" s="357">
        <v>40</v>
      </c>
      <c r="Q2013" s="357">
        <v>15069.6</v>
      </c>
      <c r="R2013" s="357">
        <v>11565.57</v>
      </c>
      <c r="S2013" s="357">
        <f t="shared" si="64"/>
        <v>3504.0300000000007</v>
      </c>
      <c r="T2013" s="359">
        <f t="shared" si="65"/>
        <v>0.23252309284917985</v>
      </c>
      <c r="U2013" s="357"/>
    </row>
    <row r="2014" spans="1:21" x14ac:dyDescent="0.25">
      <c r="A2014" s="357" t="s">
        <v>483</v>
      </c>
      <c r="B2014" s="357" t="s">
        <v>921</v>
      </c>
      <c r="C2014" s="357" t="s">
        <v>1247</v>
      </c>
      <c r="D2014" s="357" t="s">
        <v>1757</v>
      </c>
      <c r="E2014" s="357" t="s">
        <v>1529</v>
      </c>
      <c r="F2014" s="357">
        <v>4421521</v>
      </c>
      <c r="G2014" s="357" t="s">
        <v>1530</v>
      </c>
      <c r="H2014" s="357">
        <v>442152102</v>
      </c>
      <c r="I2014" s="357" t="s">
        <v>3730</v>
      </c>
      <c r="J2014" s="357">
        <v>26951247</v>
      </c>
      <c r="K2014" s="357">
        <v>100</v>
      </c>
      <c r="L2014" s="357" t="s">
        <v>1077</v>
      </c>
      <c r="M2014" s="357" t="s">
        <v>1078</v>
      </c>
      <c r="N2014" s="357" t="s">
        <v>5025</v>
      </c>
      <c r="O2014" s="358">
        <v>1</v>
      </c>
      <c r="P2014" s="357">
        <v>36</v>
      </c>
      <c r="Q2014" s="357">
        <v>15690.400000000001</v>
      </c>
      <c r="R2014" s="357">
        <v>14307.69</v>
      </c>
      <c r="S2014" s="357">
        <f t="shared" si="64"/>
        <v>1382.7100000000009</v>
      </c>
      <c r="T2014" s="359">
        <f t="shared" si="65"/>
        <v>8.8124585733952029E-2</v>
      </c>
      <c r="U2014" s="357"/>
    </row>
    <row r="2015" spans="1:21" x14ac:dyDescent="0.25">
      <c r="A2015" s="357" t="s">
        <v>483</v>
      </c>
      <c r="B2015" s="357" t="s">
        <v>921</v>
      </c>
      <c r="C2015" s="357" t="s">
        <v>1247</v>
      </c>
      <c r="D2015" s="357" t="s">
        <v>1757</v>
      </c>
      <c r="E2015" s="357" t="s">
        <v>1529</v>
      </c>
      <c r="F2015" s="357">
        <v>4421521</v>
      </c>
      <c r="G2015" s="357" t="s">
        <v>1530</v>
      </c>
      <c r="H2015" s="357">
        <v>442152102</v>
      </c>
      <c r="I2015" s="357" t="s">
        <v>3731</v>
      </c>
      <c r="J2015" s="357">
        <v>26951271</v>
      </c>
      <c r="K2015" s="357">
        <v>100</v>
      </c>
      <c r="L2015" s="357" t="s">
        <v>1077</v>
      </c>
      <c r="M2015" s="357" t="s">
        <v>1078</v>
      </c>
      <c r="N2015" s="357" t="s">
        <v>5025</v>
      </c>
      <c r="O2015" s="358">
        <v>1</v>
      </c>
      <c r="P2015" s="357">
        <v>48</v>
      </c>
      <c r="Q2015" s="357">
        <v>15366.8</v>
      </c>
      <c r="R2015" s="357">
        <v>12877.17</v>
      </c>
      <c r="S2015" s="357">
        <f t="shared" si="64"/>
        <v>2489.6299999999992</v>
      </c>
      <c r="T2015" s="359">
        <f t="shared" si="65"/>
        <v>0.16201356170445372</v>
      </c>
      <c r="U2015" s="357"/>
    </row>
    <row r="2016" spans="1:21" x14ac:dyDescent="0.25">
      <c r="A2016" s="357" t="s">
        <v>483</v>
      </c>
      <c r="B2016" s="357" t="s">
        <v>921</v>
      </c>
      <c r="C2016" s="357" t="s">
        <v>1247</v>
      </c>
      <c r="D2016" s="357" t="s">
        <v>1757</v>
      </c>
      <c r="E2016" s="357" t="s">
        <v>1529</v>
      </c>
      <c r="F2016" s="357">
        <v>4421521</v>
      </c>
      <c r="G2016" s="357" t="s">
        <v>1530</v>
      </c>
      <c r="H2016" s="357">
        <v>442152102</v>
      </c>
      <c r="I2016" s="357" t="s">
        <v>3732</v>
      </c>
      <c r="J2016" s="357">
        <v>26951345</v>
      </c>
      <c r="K2016" s="357">
        <v>100</v>
      </c>
      <c r="L2016" s="357" t="s">
        <v>1077</v>
      </c>
      <c r="M2016" s="357" t="s">
        <v>1078</v>
      </c>
      <c r="N2016" s="357" t="s">
        <v>5025</v>
      </c>
      <c r="O2016" s="358">
        <v>1</v>
      </c>
      <c r="P2016" s="357">
        <v>66</v>
      </c>
      <c r="Q2016" s="357">
        <v>41838.399999999994</v>
      </c>
      <c r="R2016" s="357">
        <v>26588.21</v>
      </c>
      <c r="S2016" s="357">
        <f t="shared" si="64"/>
        <v>15250.189999999995</v>
      </c>
      <c r="T2016" s="359">
        <f t="shared" si="65"/>
        <v>0.36450222761864692</v>
      </c>
      <c r="U2016" s="357"/>
    </row>
    <row r="2017" spans="1:21" x14ac:dyDescent="0.25">
      <c r="A2017" s="357" t="s">
        <v>483</v>
      </c>
      <c r="B2017" s="357" t="s">
        <v>921</v>
      </c>
      <c r="C2017" s="357" t="s">
        <v>1247</v>
      </c>
      <c r="D2017" s="357" t="s">
        <v>1757</v>
      </c>
      <c r="E2017" s="357" t="s">
        <v>1529</v>
      </c>
      <c r="F2017" s="357">
        <v>4421521</v>
      </c>
      <c r="G2017" s="357" t="s">
        <v>1530</v>
      </c>
      <c r="H2017" s="357">
        <v>442152102</v>
      </c>
      <c r="I2017" s="357" t="s">
        <v>3733</v>
      </c>
      <c r="J2017" s="357">
        <v>26951371</v>
      </c>
      <c r="K2017" s="357">
        <v>100</v>
      </c>
      <c r="L2017" s="357" t="s">
        <v>1077</v>
      </c>
      <c r="M2017" s="357" t="s">
        <v>1078</v>
      </c>
      <c r="N2017" s="357" t="s">
        <v>5025</v>
      </c>
      <c r="O2017" s="358">
        <v>1</v>
      </c>
      <c r="P2017" s="357">
        <v>101</v>
      </c>
      <c r="Q2017" s="357">
        <v>31065.599999999999</v>
      </c>
      <c r="R2017" s="357">
        <v>26253.83</v>
      </c>
      <c r="S2017" s="357">
        <f t="shared" si="64"/>
        <v>4811.7699999999968</v>
      </c>
      <c r="T2017" s="359">
        <f t="shared" si="65"/>
        <v>0.15489061856201061</v>
      </c>
      <c r="U2017" s="357"/>
    </row>
    <row r="2018" spans="1:21" x14ac:dyDescent="0.25">
      <c r="A2018" s="357" t="s">
        <v>483</v>
      </c>
      <c r="B2018" s="357" t="s">
        <v>921</v>
      </c>
      <c r="C2018" s="357" t="s">
        <v>1247</v>
      </c>
      <c r="D2018" s="357" t="s">
        <v>1757</v>
      </c>
      <c r="E2018" s="357" t="s">
        <v>1529</v>
      </c>
      <c r="F2018" s="357">
        <v>4421521</v>
      </c>
      <c r="G2018" s="357" t="s">
        <v>1257</v>
      </c>
      <c r="H2018" s="357">
        <v>442152103</v>
      </c>
      <c r="I2018" s="357" t="s">
        <v>3734</v>
      </c>
      <c r="J2018" s="357">
        <v>26951621</v>
      </c>
      <c r="K2018" s="357">
        <v>100</v>
      </c>
      <c r="L2018" s="357" t="s">
        <v>1077</v>
      </c>
      <c r="M2018" s="357" t="s">
        <v>1078</v>
      </c>
      <c r="N2018" s="357" t="s">
        <v>5025</v>
      </c>
      <c r="O2018" s="358">
        <v>1</v>
      </c>
      <c r="P2018" s="357">
        <v>121</v>
      </c>
      <c r="Q2018" s="357">
        <v>59347.199999999997</v>
      </c>
      <c r="R2018" s="357">
        <v>49258.03</v>
      </c>
      <c r="S2018" s="357">
        <f t="shared" si="64"/>
        <v>10089.169999999998</v>
      </c>
      <c r="T2018" s="359">
        <f t="shared" si="65"/>
        <v>0.17000246009921274</v>
      </c>
      <c r="U2018" s="357"/>
    </row>
    <row r="2019" spans="1:21" x14ac:dyDescent="0.25">
      <c r="A2019" s="357" t="s">
        <v>483</v>
      </c>
      <c r="B2019" s="357" t="s">
        <v>1829</v>
      </c>
      <c r="C2019" s="357" t="s">
        <v>1261</v>
      </c>
      <c r="D2019" s="357" t="s">
        <v>1763</v>
      </c>
      <c r="E2019" s="357" t="s">
        <v>1578</v>
      </c>
      <c r="F2019" s="357">
        <v>4521344</v>
      </c>
      <c r="G2019" s="357" t="s">
        <v>899</v>
      </c>
      <c r="H2019" s="357">
        <v>452134401</v>
      </c>
      <c r="I2019" s="357" t="s">
        <v>5213</v>
      </c>
      <c r="J2019" s="357">
        <v>27941399</v>
      </c>
      <c r="K2019" s="357">
        <v>100</v>
      </c>
      <c r="L2019" s="357" t="s">
        <v>1077</v>
      </c>
      <c r="M2019" s="357" t="s">
        <v>1078</v>
      </c>
      <c r="N2019" s="357" t="s">
        <v>5025</v>
      </c>
      <c r="O2019" s="358">
        <v>1</v>
      </c>
      <c r="P2019" s="357">
        <v>40</v>
      </c>
      <c r="Q2019" s="357">
        <v>31681.199999999997</v>
      </c>
      <c r="R2019" s="357">
        <v>16803.919999999998</v>
      </c>
      <c r="S2019" s="357">
        <f t="shared" si="64"/>
        <v>14877.279999999999</v>
      </c>
      <c r="T2019" s="359">
        <f t="shared" si="65"/>
        <v>0.46959332348522154</v>
      </c>
      <c r="U2019" s="357"/>
    </row>
    <row r="2020" spans="1:21" x14ac:dyDescent="0.25">
      <c r="A2020" s="357" t="s">
        <v>483</v>
      </c>
      <c r="B2020" s="357" t="s">
        <v>921</v>
      </c>
      <c r="C2020" s="357" t="s">
        <v>1247</v>
      </c>
      <c r="D2020" s="357" t="s">
        <v>1757</v>
      </c>
      <c r="E2020" s="357" t="s">
        <v>1529</v>
      </c>
      <c r="F2020" s="357">
        <v>4421521</v>
      </c>
      <c r="G2020" s="357" t="s">
        <v>5047</v>
      </c>
      <c r="H2020" s="357">
        <v>442152101</v>
      </c>
      <c r="I2020" s="357" t="s">
        <v>3735</v>
      </c>
      <c r="J2020" s="357">
        <v>27856689</v>
      </c>
      <c r="K2020" s="357">
        <v>100</v>
      </c>
      <c r="L2020" s="357" t="s">
        <v>1077</v>
      </c>
      <c r="M2020" s="357" t="s">
        <v>1078</v>
      </c>
      <c r="N2020" s="357" t="s">
        <v>5025</v>
      </c>
      <c r="O2020" s="358">
        <v>1</v>
      </c>
      <c r="P2020" s="357">
        <v>156</v>
      </c>
      <c r="Q2020" s="357">
        <v>41896.800000000003</v>
      </c>
      <c r="R2020" s="357">
        <v>38841.129999999997</v>
      </c>
      <c r="S2020" s="357">
        <f t="shared" si="64"/>
        <v>3055.6700000000055</v>
      </c>
      <c r="T2020" s="359">
        <f t="shared" si="65"/>
        <v>7.2933255045731546E-2</v>
      </c>
      <c r="U2020" s="357"/>
    </row>
    <row r="2021" spans="1:21" x14ac:dyDescent="0.25">
      <c r="A2021" s="357" t="s">
        <v>483</v>
      </c>
      <c r="B2021" s="357" t="s">
        <v>921</v>
      </c>
      <c r="C2021" s="357" t="s">
        <v>1230</v>
      </c>
      <c r="D2021" s="357" t="s">
        <v>1743</v>
      </c>
      <c r="E2021" s="357" t="s">
        <v>841</v>
      </c>
      <c r="F2021" s="357">
        <v>4322232</v>
      </c>
      <c r="G2021" s="357" t="s">
        <v>842</v>
      </c>
      <c r="H2021" s="357">
        <v>432223204</v>
      </c>
      <c r="I2021" s="357" t="s">
        <v>3736</v>
      </c>
      <c r="J2021" s="357">
        <v>32195839</v>
      </c>
      <c r="K2021" s="357">
        <v>100</v>
      </c>
      <c r="L2021" s="357" t="s">
        <v>1077</v>
      </c>
      <c r="M2021" s="357" t="s">
        <v>1078</v>
      </c>
      <c r="N2021" s="357" t="s">
        <v>5025</v>
      </c>
      <c r="O2021" s="358">
        <v>1</v>
      </c>
      <c r="P2021" s="357">
        <v>63</v>
      </c>
      <c r="Q2021" s="357">
        <v>26212.799999999996</v>
      </c>
      <c r="R2021" s="357">
        <v>19364.259999999998</v>
      </c>
      <c r="S2021" s="357">
        <f t="shared" si="64"/>
        <v>6848.5399999999972</v>
      </c>
      <c r="T2021" s="359">
        <f t="shared" si="65"/>
        <v>0.26126701458829266</v>
      </c>
      <c r="U2021" s="357"/>
    </row>
    <row r="2022" spans="1:21" x14ac:dyDescent="0.25">
      <c r="A2022" s="357" t="s">
        <v>483</v>
      </c>
      <c r="B2022" s="357" t="s">
        <v>921</v>
      </c>
      <c r="C2022" s="357" t="s">
        <v>1247</v>
      </c>
      <c r="D2022" s="357" t="s">
        <v>1756</v>
      </c>
      <c r="E2022" s="357" t="s">
        <v>938</v>
      </c>
      <c r="F2022" s="357">
        <v>4421434</v>
      </c>
      <c r="G2022" s="357" t="s">
        <v>938</v>
      </c>
      <c r="H2022" s="357">
        <v>442143406</v>
      </c>
      <c r="I2022" s="357" t="s">
        <v>3737</v>
      </c>
      <c r="J2022" s="357">
        <v>15780481</v>
      </c>
      <c r="K2022" s="357">
        <v>63</v>
      </c>
      <c r="L2022" s="357" t="s">
        <v>1077</v>
      </c>
      <c r="M2022" s="357" t="s">
        <v>1078</v>
      </c>
      <c r="N2022" s="357" t="s">
        <v>5025</v>
      </c>
      <c r="O2022" s="358">
        <v>1</v>
      </c>
      <c r="P2022" s="357">
        <v>83</v>
      </c>
      <c r="Q2022" s="357">
        <v>26718.800000000003</v>
      </c>
      <c r="R2022" s="357">
        <v>19369.169999999998</v>
      </c>
      <c r="S2022" s="357">
        <f t="shared" si="64"/>
        <v>7349.6300000000047</v>
      </c>
      <c r="T2022" s="359">
        <f t="shared" si="65"/>
        <v>0.27507335658787085</v>
      </c>
      <c r="U2022" s="357"/>
    </row>
    <row r="2023" spans="1:21" x14ac:dyDescent="0.25">
      <c r="A2023" s="357" t="s">
        <v>483</v>
      </c>
      <c r="B2023" s="357" t="s">
        <v>921</v>
      </c>
      <c r="C2023" s="357" t="s">
        <v>1247</v>
      </c>
      <c r="D2023" s="357" t="s">
        <v>1756</v>
      </c>
      <c r="E2023" s="357" t="s">
        <v>938</v>
      </c>
      <c r="F2023" s="357">
        <v>4421434</v>
      </c>
      <c r="G2023" s="357" t="s">
        <v>938</v>
      </c>
      <c r="H2023" s="357">
        <v>442143406</v>
      </c>
      <c r="I2023" s="357" t="s">
        <v>3738</v>
      </c>
      <c r="J2023" s="357">
        <v>15780525</v>
      </c>
      <c r="K2023" s="357">
        <v>63</v>
      </c>
      <c r="L2023" s="357" t="s">
        <v>1077</v>
      </c>
      <c r="M2023" s="357" t="s">
        <v>1078</v>
      </c>
      <c r="N2023" s="357" t="s">
        <v>5025</v>
      </c>
      <c r="O2023" s="358">
        <v>1</v>
      </c>
      <c r="P2023" s="357">
        <v>17</v>
      </c>
      <c r="Q2023" s="357">
        <v>13837.599999999999</v>
      </c>
      <c r="R2023" s="357">
        <v>11775.86</v>
      </c>
      <c r="S2023" s="357">
        <f t="shared" si="64"/>
        <v>2061.739999999998</v>
      </c>
      <c r="T2023" s="359">
        <f t="shared" si="65"/>
        <v>0.14899549054749364</v>
      </c>
      <c r="U2023" s="357"/>
    </row>
    <row r="2024" spans="1:21" x14ac:dyDescent="0.25">
      <c r="A2024" s="357" t="s">
        <v>483</v>
      </c>
      <c r="B2024" s="357" t="s">
        <v>921</v>
      </c>
      <c r="C2024" s="357" t="s">
        <v>1247</v>
      </c>
      <c r="D2024" s="357" t="s">
        <v>1756</v>
      </c>
      <c r="E2024" s="357" t="s">
        <v>938</v>
      </c>
      <c r="F2024" s="357">
        <v>4421434</v>
      </c>
      <c r="G2024" s="357" t="s">
        <v>938</v>
      </c>
      <c r="H2024" s="357">
        <v>442143406</v>
      </c>
      <c r="I2024" s="357" t="s">
        <v>3739</v>
      </c>
      <c r="J2024" s="357">
        <v>15780549</v>
      </c>
      <c r="K2024" s="357">
        <v>63</v>
      </c>
      <c r="L2024" s="357" t="s">
        <v>1077</v>
      </c>
      <c r="M2024" s="357" t="s">
        <v>1078</v>
      </c>
      <c r="N2024" s="357" t="s">
        <v>5025</v>
      </c>
      <c r="O2024" s="358">
        <v>1</v>
      </c>
      <c r="P2024" s="357">
        <v>76</v>
      </c>
      <c r="Q2024" s="357">
        <v>19244</v>
      </c>
      <c r="R2024" s="357">
        <v>16410.48</v>
      </c>
      <c r="S2024" s="357">
        <f t="shared" si="64"/>
        <v>2833.5200000000004</v>
      </c>
      <c r="T2024" s="359">
        <f t="shared" si="65"/>
        <v>0.1472417376844731</v>
      </c>
      <c r="U2024" s="357"/>
    </row>
    <row r="2025" spans="1:21" x14ac:dyDescent="0.25">
      <c r="A2025" s="357" t="s">
        <v>483</v>
      </c>
      <c r="B2025" s="357" t="s">
        <v>921</v>
      </c>
      <c r="C2025" s="357" t="s">
        <v>1247</v>
      </c>
      <c r="D2025" s="357" t="s">
        <v>1753</v>
      </c>
      <c r="E2025" s="357" t="s">
        <v>1322</v>
      </c>
      <c r="F2025" s="357">
        <v>4421111</v>
      </c>
      <c r="G2025" s="357" t="s">
        <v>929</v>
      </c>
      <c r="H2025" s="357">
        <v>442111102</v>
      </c>
      <c r="I2025" s="357" t="s">
        <v>3740</v>
      </c>
      <c r="J2025" s="357">
        <v>17146223</v>
      </c>
      <c r="K2025" s="357">
        <v>100</v>
      </c>
      <c r="L2025" s="357" t="s">
        <v>1077</v>
      </c>
      <c r="M2025" s="357" t="s">
        <v>1078</v>
      </c>
      <c r="N2025" s="357" t="s">
        <v>5025</v>
      </c>
      <c r="O2025" s="358">
        <v>1</v>
      </c>
      <c r="P2025" s="357">
        <v>99</v>
      </c>
      <c r="Q2025" s="357">
        <v>45464.800000000003</v>
      </c>
      <c r="R2025" s="357">
        <v>27896.36</v>
      </c>
      <c r="S2025" s="357">
        <f t="shared" si="64"/>
        <v>17568.440000000002</v>
      </c>
      <c r="T2025" s="359">
        <f t="shared" si="65"/>
        <v>0.38641850398550087</v>
      </c>
      <c r="U2025" s="357"/>
    </row>
    <row r="2026" spans="1:21" x14ac:dyDescent="0.25">
      <c r="A2026" s="357" t="s">
        <v>483</v>
      </c>
      <c r="B2026" s="357" t="s">
        <v>1829</v>
      </c>
      <c r="C2026" s="357" t="s">
        <v>1261</v>
      </c>
      <c r="D2026" s="357" t="s">
        <v>1764</v>
      </c>
      <c r="E2026" s="357" t="s">
        <v>1582</v>
      </c>
      <c r="F2026" s="357">
        <v>4521421</v>
      </c>
      <c r="G2026" s="357" t="s">
        <v>1122</v>
      </c>
      <c r="H2026" s="357">
        <v>452142101</v>
      </c>
      <c r="I2026" s="357" t="s">
        <v>5214</v>
      </c>
      <c r="J2026" s="357">
        <v>35146014</v>
      </c>
      <c r="K2026" s="357">
        <v>100</v>
      </c>
      <c r="L2026" s="357" t="s">
        <v>1077</v>
      </c>
      <c r="M2026" s="357" t="s">
        <v>1078</v>
      </c>
      <c r="N2026" s="357" t="s">
        <v>5025</v>
      </c>
      <c r="O2026" s="358">
        <v>1</v>
      </c>
      <c r="P2026" s="357">
        <v>14</v>
      </c>
      <c r="Q2026" s="357">
        <v>9100</v>
      </c>
      <c r="R2026" s="357">
        <v>4942.3999999999996</v>
      </c>
      <c r="S2026" s="357">
        <f t="shared" si="64"/>
        <v>4157.6000000000004</v>
      </c>
      <c r="T2026" s="359">
        <f t="shared" si="65"/>
        <v>0.45687912087912091</v>
      </c>
      <c r="U2026" s="357"/>
    </row>
    <row r="2027" spans="1:21" x14ac:dyDescent="0.25">
      <c r="A2027" s="357" t="s">
        <v>483</v>
      </c>
      <c r="B2027" s="357" t="s">
        <v>921</v>
      </c>
      <c r="C2027" s="357" t="s">
        <v>1247</v>
      </c>
      <c r="D2027" s="357" t="s">
        <v>1756</v>
      </c>
      <c r="E2027" s="357" t="s">
        <v>1526</v>
      </c>
      <c r="F2027" s="357">
        <v>4421413</v>
      </c>
      <c r="G2027" s="357" t="s">
        <v>936</v>
      </c>
      <c r="H2027" s="357">
        <v>442141303</v>
      </c>
      <c r="I2027" s="357" t="s">
        <v>3741</v>
      </c>
      <c r="J2027" s="357">
        <v>18446023</v>
      </c>
      <c r="K2027" s="357">
        <v>63</v>
      </c>
      <c r="L2027" s="357" t="s">
        <v>1077</v>
      </c>
      <c r="M2027" s="357" t="s">
        <v>1078</v>
      </c>
      <c r="N2027" s="357" t="s">
        <v>5025</v>
      </c>
      <c r="O2027" s="358">
        <v>1</v>
      </c>
      <c r="P2027" s="357">
        <v>47</v>
      </c>
      <c r="Q2027" s="357">
        <v>19224</v>
      </c>
      <c r="R2027" s="357">
        <v>14669.71</v>
      </c>
      <c r="S2027" s="357">
        <f t="shared" si="64"/>
        <v>4554.2900000000009</v>
      </c>
      <c r="T2027" s="359">
        <f t="shared" si="65"/>
        <v>0.23690647107781942</v>
      </c>
      <c r="U2027" s="357"/>
    </row>
    <row r="2028" spans="1:21" x14ac:dyDescent="0.25">
      <c r="A2028" s="357" t="s">
        <v>483</v>
      </c>
      <c r="B2028" s="357" t="s">
        <v>921</v>
      </c>
      <c r="C2028" s="357" t="s">
        <v>1247</v>
      </c>
      <c r="D2028" s="357" t="s">
        <v>1756</v>
      </c>
      <c r="E2028" s="357" t="s">
        <v>1526</v>
      </c>
      <c r="F2028" s="357">
        <v>4421413</v>
      </c>
      <c r="G2028" s="357" t="s">
        <v>936</v>
      </c>
      <c r="H2028" s="357">
        <v>442141303</v>
      </c>
      <c r="I2028" s="357" t="s">
        <v>3742</v>
      </c>
      <c r="J2028" s="357">
        <v>18446089</v>
      </c>
      <c r="K2028" s="357">
        <v>63</v>
      </c>
      <c r="L2028" s="357" t="s">
        <v>1077</v>
      </c>
      <c r="M2028" s="357" t="s">
        <v>1078</v>
      </c>
      <c r="N2028" s="357" t="s">
        <v>5025</v>
      </c>
      <c r="O2028" s="358">
        <v>1</v>
      </c>
      <c r="P2028" s="357">
        <v>105</v>
      </c>
      <c r="Q2028" s="357">
        <v>38073.599999999999</v>
      </c>
      <c r="R2028" s="357">
        <v>23510.400000000001</v>
      </c>
      <c r="S2028" s="357">
        <f t="shared" si="64"/>
        <v>14563.199999999997</v>
      </c>
      <c r="T2028" s="359">
        <f t="shared" si="65"/>
        <v>0.3825012607160867</v>
      </c>
      <c r="U2028" s="357"/>
    </row>
    <row r="2029" spans="1:21" x14ac:dyDescent="0.25">
      <c r="A2029" s="357" t="s">
        <v>483</v>
      </c>
      <c r="B2029" s="357" t="s">
        <v>921</v>
      </c>
      <c r="C2029" s="357" t="s">
        <v>1247</v>
      </c>
      <c r="D2029" s="357" t="s">
        <v>1756</v>
      </c>
      <c r="E2029" s="357" t="s">
        <v>1526</v>
      </c>
      <c r="F2029" s="357">
        <v>4421413</v>
      </c>
      <c r="G2029" s="357" t="s">
        <v>936</v>
      </c>
      <c r="H2029" s="357">
        <v>442141303</v>
      </c>
      <c r="I2029" s="357" t="s">
        <v>3743</v>
      </c>
      <c r="J2029" s="357">
        <v>18446091</v>
      </c>
      <c r="K2029" s="357">
        <v>63</v>
      </c>
      <c r="L2029" s="357" t="s">
        <v>1077</v>
      </c>
      <c r="M2029" s="357" t="s">
        <v>1078</v>
      </c>
      <c r="N2029" s="357" t="s">
        <v>5025</v>
      </c>
      <c r="O2029" s="358">
        <v>1</v>
      </c>
      <c r="P2029" s="357">
        <v>34</v>
      </c>
      <c r="Q2029" s="357">
        <v>10578.8</v>
      </c>
      <c r="R2029" s="357">
        <v>8577.7099999999991</v>
      </c>
      <c r="S2029" s="357">
        <f t="shared" si="64"/>
        <v>2001.0900000000001</v>
      </c>
      <c r="T2029" s="359">
        <f t="shared" si="65"/>
        <v>0.18916039626422659</v>
      </c>
      <c r="U2029" s="357"/>
    </row>
    <row r="2030" spans="1:21" x14ac:dyDescent="0.25">
      <c r="A2030" s="357" t="s">
        <v>483</v>
      </c>
      <c r="B2030" s="357" t="s">
        <v>1829</v>
      </c>
      <c r="C2030" s="357" t="s">
        <v>1261</v>
      </c>
      <c r="D2030" s="357" t="s">
        <v>1764</v>
      </c>
      <c r="E2030" s="357" t="s">
        <v>1588</v>
      </c>
      <c r="F2030" s="357">
        <v>4521437</v>
      </c>
      <c r="G2030" s="357" t="s">
        <v>1589</v>
      </c>
      <c r="H2030" s="357">
        <v>452143703</v>
      </c>
      <c r="I2030" s="357" t="s">
        <v>5215</v>
      </c>
      <c r="J2030" s="357">
        <v>31087179</v>
      </c>
      <c r="K2030" s="357">
        <v>100</v>
      </c>
      <c r="L2030" s="357" t="s">
        <v>1077</v>
      </c>
      <c r="M2030" s="357" t="s">
        <v>1078</v>
      </c>
      <c r="N2030" s="357" t="s">
        <v>5025</v>
      </c>
      <c r="O2030" s="358">
        <v>1</v>
      </c>
      <c r="P2030" s="357">
        <v>26</v>
      </c>
      <c r="Q2030" s="357">
        <v>16832</v>
      </c>
      <c r="R2030" s="357">
        <v>8757.02</v>
      </c>
      <c r="S2030" s="357">
        <f t="shared" si="64"/>
        <v>8074.98</v>
      </c>
      <c r="T2030" s="359">
        <f t="shared" si="65"/>
        <v>0.47973978136882128</v>
      </c>
      <c r="U2030" s="357"/>
    </row>
    <row r="2031" spans="1:21" x14ac:dyDescent="0.25">
      <c r="A2031" s="357" t="s">
        <v>483</v>
      </c>
      <c r="B2031" s="357" t="s">
        <v>921</v>
      </c>
      <c r="C2031" s="357" t="s">
        <v>1247</v>
      </c>
      <c r="D2031" s="357" t="s">
        <v>1756</v>
      </c>
      <c r="E2031" s="357" t="s">
        <v>1526</v>
      </c>
      <c r="F2031" s="357">
        <v>4421413</v>
      </c>
      <c r="G2031" s="357" t="s">
        <v>936</v>
      </c>
      <c r="H2031" s="357">
        <v>442141303</v>
      </c>
      <c r="I2031" s="357" t="s">
        <v>3744</v>
      </c>
      <c r="J2031" s="357">
        <v>18446143</v>
      </c>
      <c r="K2031" s="357">
        <v>63</v>
      </c>
      <c r="L2031" s="357" t="s">
        <v>1077</v>
      </c>
      <c r="M2031" s="357" t="s">
        <v>1078</v>
      </c>
      <c r="N2031" s="357" t="s">
        <v>5025</v>
      </c>
      <c r="O2031" s="358">
        <v>1</v>
      </c>
      <c r="P2031" s="357">
        <v>38</v>
      </c>
      <c r="Q2031" s="357">
        <v>10612.4</v>
      </c>
      <c r="R2031" s="357">
        <v>7851.64</v>
      </c>
      <c r="S2031" s="357">
        <f t="shared" si="64"/>
        <v>2760.7599999999993</v>
      </c>
      <c r="T2031" s="359">
        <f t="shared" si="65"/>
        <v>0.26014473634616103</v>
      </c>
      <c r="U2031" s="357"/>
    </row>
    <row r="2032" spans="1:21" x14ac:dyDescent="0.25">
      <c r="A2032" s="357" t="s">
        <v>483</v>
      </c>
      <c r="B2032" s="357" t="s">
        <v>921</v>
      </c>
      <c r="C2032" s="357" t="s">
        <v>1247</v>
      </c>
      <c r="D2032" s="357" t="s">
        <v>1756</v>
      </c>
      <c r="E2032" s="357" t="s">
        <v>1526</v>
      </c>
      <c r="F2032" s="357">
        <v>4421413</v>
      </c>
      <c r="G2032" s="357" t="s">
        <v>936</v>
      </c>
      <c r="H2032" s="357">
        <v>442141303</v>
      </c>
      <c r="I2032" s="357" t="s">
        <v>3745</v>
      </c>
      <c r="J2032" s="357">
        <v>18446209</v>
      </c>
      <c r="K2032" s="357">
        <v>63</v>
      </c>
      <c r="L2032" s="357" t="s">
        <v>1077</v>
      </c>
      <c r="M2032" s="357" t="s">
        <v>1078</v>
      </c>
      <c r="N2032" s="357" t="s">
        <v>5025</v>
      </c>
      <c r="O2032" s="358">
        <v>1</v>
      </c>
      <c r="P2032" s="357">
        <v>56</v>
      </c>
      <c r="Q2032" s="357">
        <v>20450</v>
      </c>
      <c r="R2032" s="357">
        <v>13851.080000000002</v>
      </c>
      <c r="S2032" s="357">
        <f t="shared" si="64"/>
        <v>6598.9199999999983</v>
      </c>
      <c r="T2032" s="359">
        <f t="shared" si="65"/>
        <v>0.32268557457212704</v>
      </c>
      <c r="U2032" s="357"/>
    </row>
    <row r="2033" spans="1:21" x14ac:dyDescent="0.25">
      <c r="A2033" s="357" t="s">
        <v>483</v>
      </c>
      <c r="B2033" s="357" t="s">
        <v>921</v>
      </c>
      <c r="C2033" s="357" t="s">
        <v>1247</v>
      </c>
      <c r="D2033" s="357" t="s">
        <v>1756</v>
      </c>
      <c r="E2033" s="357" t="s">
        <v>1526</v>
      </c>
      <c r="F2033" s="357">
        <v>4421413</v>
      </c>
      <c r="G2033" s="357" t="s">
        <v>936</v>
      </c>
      <c r="H2033" s="357">
        <v>442141303</v>
      </c>
      <c r="I2033" s="357" t="s">
        <v>3746</v>
      </c>
      <c r="J2033" s="357">
        <v>18446245</v>
      </c>
      <c r="K2033" s="357">
        <v>63</v>
      </c>
      <c r="L2033" s="357" t="s">
        <v>1077</v>
      </c>
      <c r="M2033" s="357" t="s">
        <v>1078</v>
      </c>
      <c r="N2033" s="357" t="s">
        <v>5025</v>
      </c>
      <c r="O2033" s="358">
        <v>1</v>
      </c>
      <c r="P2033" s="357">
        <v>62</v>
      </c>
      <c r="Q2033" s="357">
        <v>29138.800000000003</v>
      </c>
      <c r="R2033" s="357">
        <v>19623.559999999998</v>
      </c>
      <c r="S2033" s="357">
        <f t="shared" si="64"/>
        <v>9515.2400000000052</v>
      </c>
      <c r="T2033" s="359">
        <f t="shared" si="65"/>
        <v>0.32654879404779896</v>
      </c>
      <c r="U2033" s="357"/>
    </row>
    <row r="2034" spans="1:21" x14ac:dyDescent="0.25">
      <c r="A2034" s="357" t="s">
        <v>483</v>
      </c>
      <c r="B2034" s="357" t="s">
        <v>1829</v>
      </c>
      <c r="C2034" s="357" t="s">
        <v>1261</v>
      </c>
      <c r="D2034" s="357" t="s">
        <v>1764</v>
      </c>
      <c r="E2034" s="357" t="s">
        <v>1586</v>
      </c>
      <c r="F2034" s="357">
        <v>4521432</v>
      </c>
      <c r="G2034" s="357" t="s">
        <v>896</v>
      </c>
      <c r="H2034" s="357">
        <v>452143201</v>
      </c>
      <c r="I2034" s="357" t="s">
        <v>5216</v>
      </c>
      <c r="J2034" s="357">
        <v>31088597</v>
      </c>
      <c r="K2034" s="357">
        <v>100</v>
      </c>
      <c r="L2034" s="357" t="s">
        <v>1077</v>
      </c>
      <c r="M2034" s="357" t="s">
        <v>1078</v>
      </c>
      <c r="N2034" s="357" t="s">
        <v>5025</v>
      </c>
      <c r="O2034" s="358">
        <v>1</v>
      </c>
      <c r="P2034" s="357">
        <v>67</v>
      </c>
      <c r="Q2034" s="357">
        <v>17841.199999999997</v>
      </c>
      <c r="R2034" s="357">
        <v>9143.0800000000017</v>
      </c>
      <c r="S2034" s="357">
        <f t="shared" si="64"/>
        <v>8698.1199999999953</v>
      </c>
      <c r="T2034" s="359">
        <f t="shared" si="65"/>
        <v>0.48752998677219</v>
      </c>
      <c r="U2034" s="357"/>
    </row>
    <row r="2035" spans="1:21" x14ac:dyDescent="0.25">
      <c r="A2035" s="357" t="s">
        <v>483</v>
      </c>
      <c r="B2035" s="357" t="s">
        <v>921</v>
      </c>
      <c r="C2035" s="357" t="s">
        <v>1247</v>
      </c>
      <c r="D2035" s="357" t="s">
        <v>1756</v>
      </c>
      <c r="E2035" s="357" t="s">
        <v>1526</v>
      </c>
      <c r="F2035" s="357">
        <v>4421413</v>
      </c>
      <c r="G2035" s="357" t="s">
        <v>936</v>
      </c>
      <c r="H2035" s="357">
        <v>442141303</v>
      </c>
      <c r="I2035" s="357" t="s">
        <v>3747</v>
      </c>
      <c r="J2035" s="357">
        <v>18446251</v>
      </c>
      <c r="K2035" s="357">
        <v>63</v>
      </c>
      <c r="L2035" s="357" t="s">
        <v>1077</v>
      </c>
      <c r="M2035" s="357" t="s">
        <v>1078</v>
      </c>
      <c r="N2035" s="357" t="s">
        <v>5025</v>
      </c>
      <c r="O2035" s="358">
        <v>1</v>
      </c>
      <c r="P2035" s="357">
        <v>83</v>
      </c>
      <c r="Q2035" s="357">
        <v>27586</v>
      </c>
      <c r="R2035" s="357">
        <v>19805.53</v>
      </c>
      <c r="S2035" s="357">
        <f t="shared" si="64"/>
        <v>7780.4700000000012</v>
      </c>
      <c r="T2035" s="359">
        <f t="shared" si="65"/>
        <v>0.28204415283114626</v>
      </c>
      <c r="U2035" s="357"/>
    </row>
    <row r="2036" spans="1:21" x14ac:dyDescent="0.25">
      <c r="A2036" s="357" t="s">
        <v>483</v>
      </c>
      <c r="B2036" s="357" t="s">
        <v>921</v>
      </c>
      <c r="C2036" s="357" t="s">
        <v>1258</v>
      </c>
      <c r="D2036" s="357" t="s">
        <v>1758</v>
      </c>
      <c r="E2036" s="357" t="s">
        <v>1532</v>
      </c>
      <c r="F2036" s="357">
        <v>4422118</v>
      </c>
      <c r="G2036" s="357" t="s">
        <v>964</v>
      </c>
      <c r="H2036" s="357">
        <v>442211803</v>
      </c>
      <c r="I2036" s="357" t="s">
        <v>3748</v>
      </c>
      <c r="J2036" s="357">
        <v>21619072</v>
      </c>
      <c r="K2036" s="357">
        <v>100</v>
      </c>
      <c r="L2036" s="357" t="s">
        <v>1077</v>
      </c>
      <c r="M2036" s="357" t="s">
        <v>1078</v>
      </c>
      <c r="N2036" s="357" t="s">
        <v>5025</v>
      </c>
      <c r="O2036" s="358">
        <v>1</v>
      </c>
      <c r="P2036" s="357">
        <v>42</v>
      </c>
      <c r="Q2036" s="357">
        <v>17131.599999999999</v>
      </c>
      <c r="R2036" s="357">
        <v>15631.2</v>
      </c>
      <c r="S2036" s="357">
        <f t="shared" si="64"/>
        <v>1500.3999999999978</v>
      </c>
      <c r="T2036" s="359">
        <f t="shared" si="65"/>
        <v>8.7580844754722151E-2</v>
      </c>
      <c r="U2036" s="357"/>
    </row>
    <row r="2037" spans="1:21" x14ac:dyDescent="0.25">
      <c r="A2037" s="357" t="s">
        <v>483</v>
      </c>
      <c r="B2037" s="357" t="s">
        <v>921</v>
      </c>
      <c r="C2037" s="357" t="s">
        <v>1258</v>
      </c>
      <c r="D2037" s="357" t="s">
        <v>1758</v>
      </c>
      <c r="E2037" s="357" t="s">
        <v>1531</v>
      </c>
      <c r="F2037" s="357">
        <v>4422113</v>
      </c>
      <c r="G2037" s="357" t="s">
        <v>1146</v>
      </c>
      <c r="H2037" s="357">
        <v>442211304</v>
      </c>
      <c r="I2037" s="357" t="s">
        <v>3749</v>
      </c>
      <c r="J2037" s="357">
        <v>16444531</v>
      </c>
      <c r="K2037" s="357">
        <v>100</v>
      </c>
      <c r="L2037" s="357" t="s">
        <v>1077</v>
      </c>
      <c r="M2037" s="357" t="s">
        <v>1078</v>
      </c>
      <c r="N2037" s="357" t="s">
        <v>5025</v>
      </c>
      <c r="O2037" s="358">
        <v>1</v>
      </c>
      <c r="P2037" s="357">
        <v>69</v>
      </c>
      <c r="Q2037" s="357">
        <v>41482</v>
      </c>
      <c r="R2037" s="357">
        <v>39379.89</v>
      </c>
      <c r="S2037" s="357">
        <f t="shared" si="64"/>
        <v>2102.1100000000006</v>
      </c>
      <c r="T2037" s="359">
        <f t="shared" si="65"/>
        <v>5.0675232631020695E-2</v>
      </c>
      <c r="U2037" s="357"/>
    </row>
    <row r="2038" spans="1:21" x14ac:dyDescent="0.25">
      <c r="A2038" s="357" t="s">
        <v>483</v>
      </c>
      <c r="B2038" s="357" t="s">
        <v>921</v>
      </c>
      <c r="C2038" s="357" t="s">
        <v>1258</v>
      </c>
      <c r="D2038" s="357" t="s">
        <v>1758</v>
      </c>
      <c r="E2038" s="357" t="s">
        <v>1531</v>
      </c>
      <c r="F2038" s="357">
        <v>4422113</v>
      </c>
      <c r="G2038" s="357" t="s">
        <v>1146</v>
      </c>
      <c r="H2038" s="357">
        <v>442211304</v>
      </c>
      <c r="I2038" s="357" t="s">
        <v>3750</v>
      </c>
      <c r="J2038" s="357">
        <v>16444583</v>
      </c>
      <c r="K2038" s="357">
        <v>100</v>
      </c>
      <c r="L2038" s="357" t="s">
        <v>1077</v>
      </c>
      <c r="M2038" s="357" t="s">
        <v>1078</v>
      </c>
      <c r="N2038" s="357" t="s">
        <v>5025</v>
      </c>
      <c r="O2038" s="358">
        <v>1</v>
      </c>
      <c r="P2038" s="357">
        <v>50</v>
      </c>
      <c r="Q2038" s="357">
        <v>23560.799999999999</v>
      </c>
      <c r="R2038" s="357">
        <v>13520.670000000002</v>
      </c>
      <c r="S2038" s="357">
        <f t="shared" si="64"/>
        <v>10040.129999999997</v>
      </c>
      <c r="T2038" s="359">
        <f t="shared" si="65"/>
        <v>0.42613705816440856</v>
      </c>
      <c r="U2038" s="357"/>
    </row>
    <row r="2039" spans="1:21" x14ac:dyDescent="0.25">
      <c r="A2039" s="357" t="s">
        <v>483</v>
      </c>
      <c r="B2039" s="357" t="s">
        <v>921</v>
      </c>
      <c r="C2039" s="357" t="s">
        <v>1258</v>
      </c>
      <c r="D2039" s="357" t="s">
        <v>1758</v>
      </c>
      <c r="E2039" s="357" t="s">
        <v>1531</v>
      </c>
      <c r="F2039" s="357">
        <v>4422113</v>
      </c>
      <c r="G2039" s="357" t="s">
        <v>1146</v>
      </c>
      <c r="H2039" s="357">
        <v>442211304</v>
      </c>
      <c r="I2039" s="357" t="s">
        <v>3751</v>
      </c>
      <c r="J2039" s="357">
        <v>16444595</v>
      </c>
      <c r="K2039" s="357">
        <v>100</v>
      </c>
      <c r="L2039" s="357" t="s">
        <v>1077</v>
      </c>
      <c r="M2039" s="357" t="s">
        <v>1078</v>
      </c>
      <c r="N2039" s="357" t="s">
        <v>5025</v>
      </c>
      <c r="O2039" s="358">
        <v>1</v>
      </c>
      <c r="P2039" s="357">
        <v>30</v>
      </c>
      <c r="Q2039" s="357">
        <v>12239.599999999999</v>
      </c>
      <c r="R2039" s="357">
        <v>7290.9699999999993</v>
      </c>
      <c r="S2039" s="357">
        <f t="shared" si="64"/>
        <v>4948.6299999999992</v>
      </c>
      <c r="T2039" s="359">
        <f t="shared" si="65"/>
        <v>0.40431304944606034</v>
      </c>
      <c r="U2039" s="357"/>
    </row>
    <row r="2040" spans="1:21" x14ac:dyDescent="0.25">
      <c r="A2040" s="357" t="s">
        <v>483</v>
      </c>
      <c r="B2040" s="357" t="s">
        <v>921</v>
      </c>
      <c r="C2040" s="357" t="s">
        <v>1258</v>
      </c>
      <c r="D2040" s="357" t="s">
        <v>1758</v>
      </c>
      <c r="E2040" s="357" t="s">
        <v>1531</v>
      </c>
      <c r="F2040" s="357">
        <v>4422113</v>
      </c>
      <c r="G2040" s="357" t="s">
        <v>1146</v>
      </c>
      <c r="H2040" s="357">
        <v>442211304</v>
      </c>
      <c r="I2040" s="357" t="s">
        <v>3752</v>
      </c>
      <c r="J2040" s="357">
        <v>16444597</v>
      </c>
      <c r="K2040" s="357">
        <v>100</v>
      </c>
      <c r="L2040" s="357" t="s">
        <v>1077</v>
      </c>
      <c r="M2040" s="357" t="s">
        <v>1078</v>
      </c>
      <c r="N2040" s="357" t="s">
        <v>5025</v>
      </c>
      <c r="O2040" s="358">
        <v>1</v>
      </c>
      <c r="P2040" s="357">
        <v>33</v>
      </c>
      <c r="Q2040" s="357">
        <v>12066</v>
      </c>
      <c r="R2040" s="357">
        <v>10364.869999999999</v>
      </c>
      <c r="S2040" s="357">
        <f t="shared" si="64"/>
        <v>1701.130000000001</v>
      </c>
      <c r="T2040" s="359">
        <f t="shared" si="65"/>
        <v>0.14098541355876024</v>
      </c>
      <c r="U2040" s="357"/>
    </row>
    <row r="2041" spans="1:21" x14ac:dyDescent="0.25">
      <c r="A2041" s="357" t="s">
        <v>483</v>
      </c>
      <c r="B2041" s="357" t="s">
        <v>921</v>
      </c>
      <c r="C2041" s="357" t="s">
        <v>1258</v>
      </c>
      <c r="D2041" s="357" t="s">
        <v>1758</v>
      </c>
      <c r="E2041" s="357" t="s">
        <v>1531</v>
      </c>
      <c r="F2041" s="357">
        <v>4422113</v>
      </c>
      <c r="G2041" s="357" t="s">
        <v>1146</v>
      </c>
      <c r="H2041" s="357">
        <v>442211304</v>
      </c>
      <c r="I2041" s="357" t="s">
        <v>1146</v>
      </c>
      <c r="J2041" s="357">
        <v>16444635</v>
      </c>
      <c r="K2041" s="357">
        <v>63</v>
      </c>
      <c r="L2041" s="357" t="s">
        <v>1077</v>
      </c>
      <c r="M2041" s="357" t="s">
        <v>1078</v>
      </c>
      <c r="N2041" s="357" t="s">
        <v>5025</v>
      </c>
      <c r="O2041" s="358">
        <v>1</v>
      </c>
      <c r="P2041" s="357">
        <v>74</v>
      </c>
      <c r="Q2041" s="357">
        <v>25297.999999999996</v>
      </c>
      <c r="R2041" s="357">
        <v>22336.91</v>
      </c>
      <c r="S2041" s="357">
        <f t="shared" si="64"/>
        <v>2961.0899999999965</v>
      </c>
      <c r="T2041" s="359">
        <f t="shared" si="65"/>
        <v>0.11704838327140474</v>
      </c>
      <c r="U2041" s="357"/>
    </row>
    <row r="2042" spans="1:21" x14ac:dyDescent="0.25">
      <c r="A2042" s="357" t="s">
        <v>483</v>
      </c>
      <c r="B2042" s="357" t="s">
        <v>921</v>
      </c>
      <c r="C2042" s="357" t="s">
        <v>1258</v>
      </c>
      <c r="D2042" s="357" t="s">
        <v>1758</v>
      </c>
      <c r="E2042" s="357" t="s">
        <v>1531</v>
      </c>
      <c r="F2042" s="357">
        <v>4422113</v>
      </c>
      <c r="G2042" s="357" t="s">
        <v>956</v>
      </c>
      <c r="H2042" s="357">
        <v>442211301</v>
      </c>
      <c r="I2042" s="357" t="s">
        <v>3753</v>
      </c>
      <c r="J2042" s="357">
        <v>16444771</v>
      </c>
      <c r="K2042" s="357">
        <v>100</v>
      </c>
      <c r="L2042" s="357" t="s">
        <v>1077</v>
      </c>
      <c r="M2042" s="357" t="s">
        <v>1078</v>
      </c>
      <c r="N2042" s="357" t="s">
        <v>5025</v>
      </c>
      <c r="O2042" s="358">
        <v>1</v>
      </c>
      <c r="P2042" s="357">
        <v>98</v>
      </c>
      <c r="Q2042" s="357">
        <v>33930</v>
      </c>
      <c r="R2042" s="357">
        <v>27497.64</v>
      </c>
      <c r="S2042" s="357">
        <f t="shared" si="64"/>
        <v>6432.3600000000006</v>
      </c>
      <c r="T2042" s="359">
        <f t="shared" si="65"/>
        <v>0.18957736516357207</v>
      </c>
      <c r="U2042" s="357"/>
    </row>
    <row r="2043" spans="1:21" x14ac:dyDescent="0.25">
      <c r="A2043" s="357" t="s">
        <v>483</v>
      </c>
      <c r="B2043" s="357" t="s">
        <v>921</v>
      </c>
      <c r="C2043" s="357" t="s">
        <v>1258</v>
      </c>
      <c r="D2043" s="357" t="s">
        <v>1758</v>
      </c>
      <c r="E2043" s="357" t="s">
        <v>1531</v>
      </c>
      <c r="F2043" s="357">
        <v>4422113</v>
      </c>
      <c r="G2043" s="357" t="s">
        <v>956</v>
      </c>
      <c r="H2043" s="357">
        <v>442211301</v>
      </c>
      <c r="I2043" s="357" t="s">
        <v>3754</v>
      </c>
      <c r="J2043" s="357">
        <v>16444821</v>
      </c>
      <c r="K2043" s="357">
        <v>100</v>
      </c>
      <c r="L2043" s="357" t="s">
        <v>1077</v>
      </c>
      <c r="M2043" s="357" t="s">
        <v>1078</v>
      </c>
      <c r="N2043" s="357" t="s">
        <v>5025</v>
      </c>
      <c r="O2043" s="358">
        <v>1</v>
      </c>
      <c r="P2043" s="357">
        <v>100</v>
      </c>
      <c r="Q2043" s="357">
        <v>33179.599999999999</v>
      </c>
      <c r="R2043" s="357">
        <v>24464.46</v>
      </c>
      <c r="S2043" s="357">
        <f t="shared" si="64"/>
        <v>8715.14</v>
      </c>
      <c r="T2043" s="359">
        <f t="shared" si="65"/>
        <v>0.26266561381089587</v>
      </c>
      <c r="U2043" s="357"/>
    </row>
    <row r="2044" spans="1:21" x14ac:dyDescent="0.25">
      <c r="A2044" s="357" t="s">
        <v>483</v>
      </c>
      <c r="B2044" s="357" t="s">
        <v>921</v>
      </c>
      <c r="C2044" s="357" t="s">
        <v>1258</v>
      </c>
      <c r="D2044" s="357" t="s">
        <v>1758</v>
      </c>
      <c r="E2044" s="357" t="s">
        <v>1531</v>
      </c>
      <c r="F2044" s="357">
        <v>4422113</v>
      </c>
      <c r="G2044" s="357" t="s">
        <v>956</v>
      </c>
      <c r="H2044" s="357">
        <v>442211301</v>
      </c>
      <c r="I2044" s="357" t="s">
        <v>3755</v>
      </c>
      <c r="J2044" s="357">
        <v>16444843</v>
      </c>
      <c r="K2044" s="357">
        <v>100</v>
      </c>
      <c r="L2044" s="357" t="s">
        <v>1077</v>
      </c>
      <c r="M2044" s="357" t="s">
        <v>1078</v>
      </c>
      <c r="N2044" s="357" t="s">
        <v>5025</v>
      </c>
      <c r="O2044" s="358">
        <v>1</v>
      </c>
      <c r="P2044" s="357">
        <v>64</v>
      </c>
      <c r="Q2044" s="357">
        <v>25332.400000000001</v>
      </c>
      <c r="R2044" s="357">
        <v>17756.32</v>
      </c>
      <c r="S2044" s="357">
        <f t="shared" si="64"/>
        <v>7576.0800000000017</v>
      </c>
      <c r="T2044" s="359">
        <f t="shared" si="65"/>
        <v>0.29906680772449518</v>
      </c>
      <c r="U2044" s="357"/>
    </row>
    <row r="2045" spans="1:21" x14ac:dyDescent="0.25">
      <c r="A2045" s="357" t="s">
        <v>483</v>
      </c>
      <c r="B2045" s="357" t="s">
        <v>921</v>
      </c>
      <c r="C2045" s="357" t="s">
        <v>1258</v>
      </c>
      <c r="D2045" s="357" t="s">
        <v>1758</v>
      </c>
      <c r="E2045" s="357" t="s">
        <v>1531</v>
      </c>
      <c r="F2045" s="357">
        <v>4422113</v>
      </c>
      <c r="G2045" s="357" t="s">
        <v>956</v>
      </c>
      <c r="H2045" s="357">
        <v>442211301</v>
      </c>
      <c r="I2045" s="357" t="s">
        <v>3756</v>
      </c>
      <c r="J2045" s="357">
        <v>16444903</v>
      </c>
      <c r="K2045" s="357">
        <v>100</v>
      </c>
      <c r="L2045" s="357" t="s">
        <v>1077</v>
      </c>
      <c r="M2045" s="357" t="s">
        <v>1078</v>
      </c>
      <c r="N2045" s="357" t="s">
        <v>5025</v>
      </c>
      <c r="O2045" s="358">
        <v>1</v>
      </c>
      <c r="P2045" s="357">
        <v>51</v>
      </c>
      <c r="Q2045" s="357">
        <v>14937.2</v>
      </c>
      <c r="R2045" s="357">
        <v>12092.16</v>
      </c>
      <c r="S2045" s="357">
        <f t="shared" si="64"/>
        <v>2845.0400000000009</v>
      </c>
      <c r="T2045" s="359">
        <f t="shared" si="65"/>
        <v>0.19046675414401634</v>
      </c>
      <c r="U2045" s="357"/>
    </row>
    <row r="2046" spans="1:21" x14ac:dyDescent="0.25">
      <c r="A2046" s="357" t="s">
        <v>483</v>
      </c>
      <c r="B2046" s="357" t="s">
        <v>921</v>
      </c>
      <c r="C2046" s="357" t="s">
        <v>1258</v>
      </c>
      <c r="D2046" s="357" t="s">
        <v>1758</v>
      </c>
      <c r="E2046" s="357" t="s">
        <v>1531</v>
      </c>
      <c r="F2046" s="357">
        <v>4422113</v>
      </c>
      <c r="G2046" s="357" t="s">
        <v>956</v>
      </c>
      <c r="H2046" s="357">
        <v>442211301</v>
      </c>
      <c r="I2046" s="357" t="s">
        <v>3757</v>
      </c>
      <c r="J2046" s="357">
        <v>16444907</v>
      </c>
      <c r="K2046" s="357">
        <v>100</v>
      </c>
      <c r="L2046" s="357" t="s">
        <v>1077</v>
      </c>
      <c r="M2046" s="357" t="s">
        <v>1078</v>
      </c>
      <c r="N2046" s="357" t="s">
        <v>5025</v>
      </c>
      <c r="O2046" s="358">
        <v>1</v>
      </c>
      <c r="P2046" s="357">
        <v>64</v>
      </c>
      <c r="Q2046" s="357">
        <v>19928</v>
      </c>
      <c r="R2046" s="357">
        <v>16111.900000000001</v>
      </c>
      <c r="S2046" s="357">
        <f t="shared" si="64"/>
        <v>3816.0999999999985</v>
      </c>
      <c r="T2046" s="359">
        <f t="shared" si="65"/>
        <v>0.19149437976716172</v>
      </c>
      <c r="U2046" s="357"/>
    </row>
    <row r="2047" spans="1:21" x14ac:dyDescent="0.25">
      <c r="A2047" s="357" t="s">
        <v>483</v>
      </c>
      <c r="B2047" s="357" t="s">
        <v>921</v>
      </c>
      <c r="C2047" s="357" t="s">
        <v>1258</v>
      </c>
      <c r="D2047" s="357" t="s">
        <v>1758</v>
      </c>
      <c r="E2047" s="357" t="s">
        <v>1531</v>
      </c>
      <c r="F2047" s="357">
        <v>4422113</v>
      </c>
      <c r="G2047" s="357" t="s">
        <v>956</v>
      </c>
      <c r="H2047" s="357">
        <v>442211301</v>
      </c>
      <c r="I2047" s="357" t="s">
        <v>3758</v>
      </c>
      <c r="J2047" s="357">
        <v>16444929</v>
      </c>
      <c r="K2047" s="357">
        <v>100</v>
      </c>
      <c r="L2047" s="357" t="s">
        <v>1077</v>
      </c>
      <c r="M2047" s="357" t="s">
        <v>1078</v>
      </c>
      <c r="N2047" s="357" t="s">
        <v>5025</v>
      </c>
      <c r="O2047" s="358">
        <v>1</v>
      </c>
      <c r="P2047" s="357">
        <v>54</v>
      </c>
      <c r="Q2047" s="357">
        <v>18202.8</v>
      </c>
      <c r="R2047" s="357">
        <v>14104.73</v>
      </c>
      <c r="S2047" s="357">
        <f t="shared" si="64"/>
        <v>4098.07</v>
      </c>
      <c r="T2047" s="359">
        <f t="shared" si="65"/>
        <v>0.22513404531171027</v>
      </c>
      <c r="U2047" s="357"/>
    </row>
    <row r="2048" spans="1:21" x14ac:dyDescent="0.25">
      <c r="A2048" s="357" t="s">
        <v>483</v>
      </c>
      <c r="B2048" s="357" t="s">
        <v>921</v>
      </c>
      <c r="C2048" s="357" t="s">
        <v>1258</v>
      </c>
      <c r="D2048" s="357" t="s">
        <v>1758</v>
      </c>
      <c r="E2048" s="357" t="s">
        <v>1531</v>
      </c>
      <c r="F2048" s="357">
        <v>4422113</v>
      </c>
      <c r="G2048" s="357" t="s">
        <v>956</v>
      </c>
      <c r="H2048" s="357">
        <v>442211301</v>
      </c>
      <c r="I2048" s="357" t="s">
        <v>3759</v>
      </c>
      <c r="J2048" s="357">
        <v>16444937</v>
      </c>
      <c r="K2048" s="357">
        <v>100</v>
      </c>
      <c r="L2048" s="357" t="s">
        <v>1077</v>
      </c>
      <c r="M2048" s="357" t="s">
        <v>1078</v>
      </c>
      <c r="N2048" s="357" t="s">
        <v>5025</v>
      </c>
      <c r="O2048" s="358">
        <v>1</v>
      </c>
      <c r="P2048" s="357">
        <v>61</v>
      </c>
      <c r="Q2048" s="357">
        <v>18846.800000000003</v>
      </c>
      <c r="R2048" s="357">
        <v>14475.93</v>
      </c>
      <c r="S2048" s="357">
        <f t="shared" si="64"/>
        <v>4370.8700000000026</v>
      </c>
      <c r="T2048" s="359">
        <f t="shared" si="65"/>
        <v>0.23191576288812965</v>
      </c>
      <c r="U2048" s="357"/>
    </row>
    <row r="2049" spans="1:21" x14ac:dyDescent="0.25">
      <c r="A2049" s="357" t="s">
        <v>483</v>
      </c>
      <c r="B2049" s="357" t="s">
        <v>921</v>
      </c>
      <c r="C2049" s="357" t="s">
        <v>1258</v>
      </c>
      <c r="D2049" s="357" t="s">
        <v>1758</v>
      </c>
      <c r="E2049" s="357" t="s">
        <v>1531</v>
      </c>
      <c r="F2049" s="357">
        <v>4422113</v>
      </c>
      <c r="G2049" s="357" t="s">
        <v>956</v>
      </c>
      <c r="H2049" s="357">
        <v>442211301</v>
      </c>
      <c r="I2049" s="357" t="s">
        <v>3760</v>
      </c>
      <c r="J2049" s="357">
        <v>16444965</v>
      </c>
      <c r="K2049" s="357">
        <v>100</v>
      </c>
      <c r="L2049" s="357" t="s">
        <v>1077</v>
      </c>
      <c r="M2049" s="357" t="s">
        <v>1078</v>
      </c>
      <c r="N2049" s="357" t="s">
        <v>5025</v>
      </c>
      <c r="O2049" s="358">
        <v>1</v>
      </c>
      <c r="P2049" s="357">
        <v>74</v>
      </c>
      <c r="Q2049" s="357">
        <v>40563.199999999997</v>
      </c>
      <c r="R2049" s="357">
        <v>26634.53</v>
      </c>
      <c r="S2049" s="357">
        <f t="shared" si="64"/>
        <v>13928.669999999998</v>
      </c>
      <c r="T2049" s="359">
        <f t="shared" si="65"/>
        <v>0.34338193239192172</v>
      </c>
      <c r="U2049" s="357"/>
    </row>
    <row r="2050" spans="1:21" x14ac:dyDescent="0.25">
      <c r="A2050" s="357" t="s">
        <v>483</v>
      </c>
      <c r="B2050" s="357" t="s">
        <v>921</v>
      </c>
      <c r="C2050" s="357" t="s">
        <v>1258</v>
      </c>
      <c r="D2050" s="357" t="s">
        <v>1758</v>
      </c>
      <c r="E2050" s="357" t="s">
        <v>1531</v>
      </c>
      <c r="F2050" s="357">
        <v>4422113</v>
      </c>
      <c r="G2050" s="357" t="s">
        <v>956</v>
      </c>
      <c r="H2050" s="357">
        <v>442211301</v>
      </c>
      <c r="I2050" s="357" t="s">
        <v>3761</v>
      </c>
      <c r="J2050" s="357">
        <v>16444999</v>
      </c>
      <c r="K2050" s="357">
        <v>100</v>
      </c>
      <c r="L2050" s="357" t="s">
        <v>1077</v>
      </c>
      <c r="M2050" s="357" t="s">
        <v>1078</v>
      </c>
      <c r="N2050" s="357" t="s">
        <v>5025</v>
      </c>
      <c r="O2050" s="358">
        <v>1</v>
      </c>
      <c r="P2050" s="357">
        <v>70</v>
      </c>
      <c r="Q2050" s="357">
        <v>47470.8</v>
      </c>
      <c r="R2050" s="357">
        <v>30043.229999999996</v>
      </c>
      <c r="S2050" s="357">
        <f t="shared" si="64"/>
        <v>17427.570000000007</v>
      </c>
      <c r="T2050" s="359">
        <f t="shared" si="65"/>
        <v>0.36712189388002742</v>
      </c>
      <c r="U2050" s="357"/>
    </row>
    <row r="2051" spans="1:21" x14ac:dyDescent="0.25">
      <c r="A2051" s="357" t="s">
        <v>483</v>
      </c>
      <c r="B2051" s="357" t="s">
        <v>921</v>
      </c>
      <c r="C2051" s="357" t="s">
        <v>1258</v>
      </c>
      <c r="D2051" s="357" t="s">
        <v>1758</v>
      </c>
      <c r="E2051" s="357" t="s">
        <v>1531</v>
      </c>
      <c r="F2051" s="357">
        <v>4422113</v>
      </c>
      <c r="G2051" s="357" t="s">
        <v>1146</v>
      </c>
      <c r="H2051" s="357">
        <v>442211304</v>
      </c>
      <c r="I2051" s="357" t="s">
        <v>1146</v>
      </c>
      <c r="J2051" s="357">
        <v>16862544</v>
      </c>
      <c r="K2051" s="357">
        <v>63</v>
      </c>
      <c r="L2051" s="357" t="s">
        <v>1077</v>
      </c>
      <c r="M2051" s="357" t="s">
        <v>1078</v>
      </c>
      <c r="N2051" s="357" t="s">
        <v>5025</v>
      </c>
      <c r="O2051" s="358">
        <v>1</v>
      </c>
      <c r="P2051" s="357">
        <v>32</v>
      </c>
      <c r="Q2051" s="357">
        <v>3479.2</v>
      </c>
      <c r="R2051" s="357">
        <v>2688.9</v>
      </c>
      <c r="S2051" s="357">
        <f t="shared" si="64"/>
        <v>790.29999999999973</v>
      </c>
      <c r="T2051" s="359">
        <f t="shared" si="65"/>
        <v>0.22714991952172905</v>
      </c>
      <c r="U2051" s="357"/>
    </row>
    <row r="2052" spans="1:21" x14ac:dyDescent="0.25">
      <c r="A2052" s="357" t="s">
        <v>483</v>
      </c>
      <c r="B2052" s="357" t="s">
        <v>921</v>
      </c>
      <c r="C2052" s="357" t="s">
        <v>1258</v>
      </c>
      <c r="D2052" s="357" t="s">
        <v>1758</v>
      </c>
      <c r="E2052" s="357" t="s">
        <v>1531</v>
      </c>
      <c r="F2052" s="357">
        <v>4422113</v>
      </c>
      <c r="G2052" s="357" t="s">
        <v>1146</v>
      </c>
      <c r="H2052" s="357">
        <v>442211304</v>
      </c>
      <c r="I2052" s="357" t="s">
        <v>3762</v>
      </c>
      <c r="J2052" s="357">
        <v>16887049</v>
      </c>
      <c r="K2052" s="357">
        <v>100</v>
      </c>
      <c r="L2052" s="357" t="s">
        <v>1077</v>
      </c>
      <c r="M2052" s="357" t="s">
        <v>1078</v>
      </c>
      <c r="N2052" s="357" t="s">
        <v>5025</v>
      </c>
      <c r="O2052" s="358">
        <v>1</v>
      </c>
      <c r="P2052" s="357">
        <v>32</v>
      </c>
      <c r="Q2052" s="357">
        <v>14177.199999999999</v>
      </c>
      <c r="R2052" s="357">
        <v>10522.97</v>
      </c>
      <c r="S2052" s="357">
        <f t="shared" si="64"/>
        <v>3654.2299999999996</v>
      </c>
      <c r="T2052" s="359">
        <f t="shared" si="65"/>
        <v>0.25775399937928506</v>
      </c>
      <c r="U2052" s="357"/>
    </row>
    <row r="2053" spans="1:21" x14ac:dyDescent="0.25">
      <c r="A2053" s="357" t="s">
        <v>483</v>
      </c>
      <c r="B2053" s="357" t="s">
        <v>921</v>
      </c>
      <c r="C2053" s="357" t="s">
        <v>1258</v>
      </c>
      <c r="D2053" s="357" t="s">
        <v>1758</v>
      </c>
      <c r="E2053" s="357" t="s">
        <v>1531</v>
      </c>
      <c r="F2053" s="357">
        <v>4422113</v>
      </c>
      <c r="G2053" s="357" t="s">
        <v>1148</v>
      </c>
      <c r="H2053" s="357">
        <v>442211303</v>
      </c>
      <c r="I2053" s="357" t="s">
        <v>3763</v>
      </c>
      <c r="J2053" s="357">
        <v>16887121</v>
      </c>
      <c r="K2053" s="357">
        <v>100</v>
      </c>
      <c r="L2053" s="357" t="s">
        <v>1077</v>
      </c>
      <c r="M2053" s="357" t="s">
        <v>1078</v>
      </c>
      <c r="N2053" s="357" t="s">
        <v>5025</v>
      </c>
      <c r="O2053" s="358">
        <v>1</v>
      </c>
      <c r="P2053" s="357">
        <v>70</v>
      </c>
      <c r="Q2053" s="357">
        <v>51359.199999999997</v>
      </c>
      <c r="R2053" s="357">
        <v>38416.29</v>
      </c>
      <c r="S2053" s="357">
        <f t="shared" si="64"/>
        <v>12942.909999999996</v>
      </c>
      <c r="T2053" s="359">
        <f t="shared" si="65"/>
        <v>0.25200762472935712</v>
      </c>
      <c r="U2053" s="357"/>
    </row>
    <row r="2054" spans="1:21" x14ac:dyDescent="0.25">
      <c r="A2054" s="357" t="s">
        <v>483</v>
      </c>
      <c r="B2054" s="357" t="s">
        <v>921</v>
      </c>
      <c r="C2054" s="357" t="s">
        <v>1258</v>
      </c>
      <c r="D2054" s="357" t="s">
        <v>1758</v>
      </c>
      <c r="E2054" s="357" t="s">
        <v>1531</v>
      </c>
      <c r="F2054" s="357">
        <v>4422113</v>
      </c>
      <c r="G2054" s="357" t="s">
        <v>1148</v>
      </c>
      <c r="H2054" s="357">
        <v>442211303</v>
      </c>
      <c r="I2054" s="357" t="s">
        <v>3764</v>
      </c>
      <c r="J2054" s="357">
        <v>16887141</v>
      </c>
      <c r="K2054" s="357">
        <v>100</v>
      </c>
      <c r="L2054" s="357" t="s">
        <v>1077</v>
      </c>
      <c r="M2054" s="357" t="s">
        <v>1078</v>
      </c>
      <c r="N2054" s="357" t="s">
        <v>5025</v>
      </c>
      <c r="O2054" s="358">
        <v>1</v>
      </c>
      <c r="P2054" s="357">
        <v>42</v>
      </c>
      <c r="Q2054" s="357">
        <v>15385.199999999999</v>
      </c>
      <c r="R2054" s="357">
        <v>11628.369999999999</v>
      </c>
      <c r="S2054" s="357">
        <f t="shared" si="64"/>
        <v>3756.83</v>
      </c>
      <c r="T2054" s="359">
        <f t="shared" si="65"/>
        <v>0.24418467098250268</v>
      </c>
      <c r="U2054" s="357"/>
    </row>
    <row r="2055" spans="1:21" x14ac:dyDescent="0.25">
      <c r="A2055" s="357" t="s">
        <v>483</v>
      </c>
      <c r="B2055" s="357" t="s">
        <v>921</v>
      </c>
      <c r="C2055" s="357" t="s">
        <v>1258</v>
      </c>
      <c r="D2055" s="357" t="s">
        <v>1758</v>
      </c>
      <c r="E2055" s="357" t="s">
        <v>1531</v>
      </c>
      <c r="F2055" s="357">
        <v>4422113</v>
      </c>
      <c r="G2055" s="357" t="s">
        <v>1148</v>
      </c>
      <c r="H2055" s="357">
        <v>442211303</v>
      </c>
      <c r="I2055" s="357" t="s">
        <v>3765</v>
      </c>
      <c r="J2055" s="357">
        <v>16887185</v>
      </c>
      <c r="K2055" s="357">
        <v>100</v>
      </c>
      <c r="L2055" s="357" t="s">
        <v>1077</v>
      </c>
      <c r="M2055" s="357" t="s">
        <v>1078</v>
      </c>
      <c r="N2055" s="357" t="s">
        <v>5025</v>
      </c>
      <c r="O2055" s="358">
        <v>1</v>
      </c>
      <c r="P2055" s="357">
        <v>64</v>
      </c>
      <c r="Q2055" s="357">
        <v>43024</v>
      </c>
      <c r="R2055" s="357">
        <v>31380.3</v>
      </c>
      <c r="S2055" s="357">
        <f t="shared" si="64"/>
        <v>11643.7</v>
      </c>
      <c r="T2055" s="359">
        <f t="shared" si="65"/>
        <v>0.27063267013759762</v>
      </c>
      <c r="U2055" s="357"/>
    </row>
    <row r="2056" spans="1:21" x14ac:dyDescent="0.25">
      <c r="A2056" s="357" t="s">
        <v>483</v>
      </c>
      <c r="B2056" s="357" t="s">
        <v>921</v>
      </c>
      <c r="C2056" s="357" t="s">
        <v>1258</v>
      </c>
      <c r="D2056" s="357" t="s">
        <v>1758</v>
      </c>
      <c r="E2056" s="357" t="s">
        <v>1531</v>
      </c>
      <c r="F2056" s="357">
        <v>4422113</v>
      </c>
      <c r="G2056" s="357" t="s">
        <v>1148</v>
      </c>
      <c r="H2056" s="357">
        <v>442211303</v>
      </c>
      <c r="I2056" s="357" t="s">
        <v>3766</v>
      </c>
      <c r="J2056" s="357">
        <v>16887197</v>
      </c>
      <c r="K2056" s="357">
        <v>100</v>
      </c>
      <c r="L2056" s="357" t="s">
        <v>1077</v>
      </c>
      <c r="M2056" s="357" t="s">
        <v>1078</v>
      </c>
      <c r="N2056" s="357" t="s">
        <v>5025</v>
      </c>
      <c r="O2056" s="358">
        <v>1</v>
      </c>
      <c r="P2056" s="357">
        <v>73</v>
      </c>
      <c r="Q2056" s="357">
        <v>40662.800000000003</v>
      </c>
      <c r="R2056" s="357">
        <v>28722.400000000001</v>
      </c>
      <c r="S2056" s="357">
        <f t="shared" si="64"/>
        <v>11940.400000000001</v>
      </c>
      <c r="T2056" s="359">
        <f t="shared" si="65"/>
        <v>0.29364431372163258</v>
      </c>
      <c r="U2056" s="357"/>
    </row>
    <row r="2057" spans="1:21" x14ac:dyDescent="0.25">
      <c r="A2057" s="357" t="s">
        <v>483</v>
      </c>
      <c r="B2057" s="357" t="s">
        <v>921</v>
      </c>
      <c r="C2057" s="357" t="s">
        <v>1258</v>
      </c>
      <c r="D2057" s="357" t="s">
        <v>1758</v>
      </c>
      <c r="E2057" s="357" t="s">
        <v>1531</v>
      </c>
      <c r="F2057" s="357">
        <v>4422113</v>
      </c>
      <c r="G2057" s="357" t="s">
        <v>1148</v>
      </c>
      <c r="H2057" s="357">
        <v>442211303</v>
      </c>
      <c r="I2057" s="357" t="s">
        <v>3767</v>
      </c>
      <c r="J2057" s="357">
        <v>16887273</v>
      </c>
      <c r="K2057" s="357">
        <v>100</v>
      </c>
      <c r="L2057" s="357" t="s">
        <v>1077</v>
      </c>
      <c r="M2057" s="357" t="s">
        <v>1078</v>
      </c>
      <c r="N2057" s="357" t="s">
        <v>5025</v>
      </c>
      <c r="O2057" s="358">
        <v>1</v>
      </c>
      <c r="P2057" s="357">
        <v>40</v>
      </c>
      <c r="Q2057" s="357">
        <v>12050.400000000001</v>
      </c>
      <c r="R2057" s="357">
        <v>8576.57</v>
      </c>
      <c r="S2057" s="357">
        <f t="shared" si="64"/>
        <v>3473.8300000000017</v>
      </c>
      <c r="T2057" s="359">
        <f t="shared" si="65"/>
        <v>0.28827507800570945</v>
      </c>
      <c r="U2057" s="357"/>
    </row>
    <row r="2058" spans="1:21" x14ac:dyDescent="0.25">
      <c r="A2058" s="357" t="s">
        <v>483</v>
      </c>
      <c r="B2058" s="357" t="s">
        <v>921</v>
      </c>
      <c r="C2058" s="357" t="s">
        <v>1258</v>
      </c>
      <c r="D2058" s="357" t="s">
        <v>1758</v>
      </c>
      <c r="E2058" s="357" t="s">
        <v>1531</v>
      </c>
      <c r="F2058" s="357">
        <v>4422113</v>
      </c>
      <c r="G2058" s="357" t="s">
        <v>956</v>
      </c>
      <c r="H2058" s="357">
        <v>442211301</v>
      </c>
      <c r="I2058" s="357" t="s">
        <v>3768</v>
      </c>
      <c r="J2058" s="357">
        <v>16887291</v>
      </c>
      <c r="K2058" s="357">
        <v>100</v>
      </c>
      <c r="L2058" s="357" t="s">
        <v>1077</v>
      </c>
      <c r="M2058" s="357" t="s">
        <v>1078</v>
      </c>
      <c r="N2058" s="357" t="s">
        <v>5025</v>
      </c>
      <c r="O2058" s="358">
        <v>1</v>
      </c>
      <c r="P2058" s="357">
        <v>35</v>
      </c>
      <c r="Q2058" s="357">
        <v>12188.4</v>
      </c>
      <c r="R2058" s="357">
        <v>10279.36</v>
      </c>
      <c r="S2058" s="357">
        <f t="shared" si="64"/>
        <v>1909.0399999999991</v>
      </c>
      <c r="T2058" s="359">
        <f t="shared" si="65"/>
        <v>0.15662761314036289</v>
      </c>
      <c r="U2058" s="357"/>
    </row>
    <row r="2059" spans="1:21" x14ac:dyDescent="0.25">
      <c r="A2059" s="357" t="s">
        <v>483</v>
      </c>
      <c r="B2059" s="357" t="s">
        <v>921</v>
      </c>
      <c r="C2059" s="357" t="s">
        <v>1258</v>
      </c>
      <c r="D2059" s="357" t="s">
        <v>1758</v>
      </c>
      <c r="E2059" s="357" t="s">
        <v>1531</v>
      </c>
      <c r="F2059" s="357">
        <v>4422113</v>
      </c>
      <c r="G2059" s="357" t="s">
        <v>1148</v>
      </c>
      <c r="H2059" s="357">
        <v>442211303</v>
      </c>
      <c r="I2059" s="357" t="s">
        <v>3769</v>
      </c>
      <c r="J2059" s="357">
        <v>16887367</v>
      </c>
      <c r="K2059" s="357">
        <v>100</v>
      </c>
      <c r="L2059" s="357" t="s">
        <v>1077</v>
      </c>
      <c r="M2059" s="357" t="s">
        <v>1078</v>
      </c>
      <c r="N2059" s="357" t="s">
        <v>5025</v>
      </c>
      <c r="O2059" s="358">
        <v>1</v>
      </c>
      <c r="P2059" s="357">
        <v>62</v>
      </c>
      <c r="Q2059" s="357">
        <v>26906.799999999999</v>
      </c>
      <c r="R2059" s="357">
        <v>15161.41</v>
      </c>
      <c r="S2059" s="357">
        <f t="shared" ref="S2059:S2122" si="66">Q2059-R2059</f>
        <v>11745.39</v>
      </c>
      <c r="T2059" s="359">
        <f t="shared" ref="T2059:T2122" si="67">S2059/Q2059</f>
        <v>0.43652125113354245</v>
      </c>
      <c r="U2059" s="357"/>
    </row>
    <row r="2060" spans="1:21" x14ac:dyDescent="0.25">
      <c r="A2060" s="357" t="s">
        <v>483</v>
      </c>
      <c r="B2060" s="357" t="s">
        <v>921</v>
      </c>
      <c r="C2060" s="357" t="s">
        <v>1258</v>
      </c>
      <c r="D2060" s="357" t="s">
        <v>1758</v>
      </c>
      <c r="E2060" s="357" t="s">
        <v>1531</v>
      </c>
      <c r="F2060" s="357">
        <v>4422113</v>
      </c>
      <c r="G2060" s="357" t="s">
        <v>956</v>
      </c>
      <c r="H2060" s="357">
        <v>442211301</v>
      </c>
      <c r="I2060" s="357" t="s">
        <v>3770</v>
      </c>
      <c r="J2060" s="357">
        <v>18042901</v>
      </c>
      <c r="K2060" s="357">
        <v>100</v>
      </c>
      <c r="L2060" s="357" t="s">
        <v>1077</v>
      </c>
      <c r="M2060" s="357" t="s">
        <v>1078</v>
      </c>
      <c r="N2060" s="357" t="s">
        <v>5025</v>
      </c>
      <c r="O2060" s="358">
        <v>1</v>
      </c>
      <c r="P2060" s="357">
        <v>120</v>
      </c>
      <c r="Q2060" s="357">
        <v>41336</v>
      </c>
      <c r="R2060" s="357">
        <v>33832.17</v>
      </c>
      <c r="S2060" s="357">
        <f t="shared" si="66"/>
        <v>7503.8300000000017</v>
      </c>
      <c r="T2060" s="359">
        <f t="shared" si="67"/>
        <v>0.18153256241532809</v>
      </c>
      <c r="U2060" s="357"/>
    </row>
    <row r="2061" spans="1:21" x14ac:dyDescent="0.25">
      <c r="A2061" s="357" t="s">
        <v>483</v>
      </c>
      <c r="B2061" s="357" t="s">
        <v>921</v>
      </c>
      <c r="C2061" s="357" t="s">
        <v>1258</v>
      </c>
      <c r="D2061" s="357" t="s">
        <v>1758</v>
      </c>
      <c r="E2061" s="357" t="s">
        <v>1533</v>
      </c>
      <c r="F2061" s="357">
        <v>4422119</v>
      </c>
      <c r="G2061" s="357" t="s">
        <v>962</v>
      </c>
      <c r="H2061" s="357">
        <v>442211902</v>
      </c>
      <c r="I2061" s="357" t="s">
        <v>3771</v>
      </c>
      <c r="J2061" s="357">
        <v>18042915</v>
      </c>
      <c r="K2061" s="357">
        <v>100</v>
      </c>
      <c r="L2061" s="357" t="s">
        <v>1077</v>
      </c>
      <c r="M2061" s="357" t="s">
        <v>1078</v>
      </c>
      <c r="N2061" s="357" t="s">
        <v>5025</v>
      </c>
      <c r="O2061" s="358">
        <v>1</v>
      </c>
      <c r="P2061" s="357">
        <v>64</v>
      </c>
      <c r="Q2061" s="357">
        <v>31249.200000000001</v>
      </c>
      <c r="R2061" s="357">
        <v>26782.78</v>
      </c>
      <c r="S2061" s="357">
        <f t="shared" si="66"/>
        <v>4466.4200000000019</v>
      </c>
      <c r="T2061" s="359">
        <f t="shared" si="67"/>
        <v>0.14292909898493408</v>
      </c>
      <c r="U2061" s="357"/>
    </row>
    <row r="2062" spans="1:21" x14ac:dyDescent="0.25">
      <c r="A2062" s="357" t="s">
        <v>483</v>
      </c>
      <c r="B2062" s="357" t="s">
        <v>921</v>
      </c>
      <c r="C2062" s="357" t="s">
        <v>1258</v>
      </c>
      <c r="D2062" s="357" t="s">
        <v>1758</v>
      </c>
      <c r="E2062" s="357" t="s">
        <v>1533</v>
      </c>
      <c r="F2062" s="357">
        <v>4422119</v>
      </c>
      <c r="G2062" s="357" t="s">
        <v>962</v>
      </c>
      <c r="H2062" s="357">
        <v>442211902</v>
      </c>
      <c r="I2062" s="357" t="s">
        <v>3772</v>
      </c>
      <c r="J2062" s="357">
        <v>18042939</v>
      </c>
      <c r="K2062" s="357">
        <v>100</v>
      </c>
      <c r="L2062" s="357" t="s">
        <v>1077</v>
      </c>
      <c r="M2062" s="357" t="s">
        <v>1078</v>
      </c>
      <c r="N2062" s="357" t="s">
        <v>5025</v>
      </c>
      <c r="O2062" s="358">
        <v>1</v>
      </c>
      <c r="P2062" s="357">
        <v>54</v>
      </c>
      <c r="Q2062" s="357">
        <v>15934.8</v>
      </c>
      <c r="R2062" s="357">
        <v>14909.61</v>
      </c>
      <c r="S2062" s="357">
        <f t="shared" si="66"/>
        <v>1025.1899999999987</v>
      </c>
      <c r="T2062" s="359">
        <f t="shared" si="67"/>
        <v>6.4336546426688679E-2</v>
      </c>
      <c r="U2062" s="357"/>
    </row>
    <row r="2063" spans="1:21" x14ac:dyDescent="0.25">
      <c r="A2063" s="357" t="s">
        <v>483</v>
      </c>
      <c r="B2063" s="357" t="s">
        <v>921</v>
      </c>
      <c r="C2063" s="357" t="s">
        <v>1258</v>
      </c>
      <c r="D2063" s="357" t="s">
        <v>1758</v>
      </c>
      <c r="E2063" s="357" t="s">
        <v>1533</v>
      </c>
      <c r="F2063" s="357">
        <v>4422119</v>
      </c>
      <c r="G2063" s="357" t="s">
        <v>962</v>
      </c>
      <c r="H2063" s="357">
        <v>442211902</v>
      </c>
      <c r="I2063" s="357" t="s">
        <v>3773</v>
      </c>
      <c r="J2063" s="357">
        <v>18043033</v>
      </c>
      <c r="K2063" s="357">
        <v>100</v>
      </c>
      <c r="L2063" s="357" t="s">
        <v>1077</v>
      </c>
      <c r="M2063" s="357" t="s">
        <v>1078</v>
      </c>
      <c r="N2063" s="357" t="s">
        <v>5025</v>
      </c>
      <c r="O2063" s="358">
        <v>1</v>
      </c>
      <c r="P2063" s="357">
        <v>25</v>
      </c>
      <c r="Q2063" s="357">
        <v>10189.6</v>
      </c>
      <c r="R2063" s="357">
        <v>7174.6100000000006</v>
      </c>
      <c r="S2063" s="357">
        <f t="shared" si="66"/>
        <v>3014.99</v>
      </c>
      <c r="T2063" s="359">
        <f t="shared" si="67"/>
        <v>0.29588894559158352</v>
      </c>
      <c r="U2063" s="357"/>
    </row>
    <row r="2064" spans="1:21" x14ac:dyDescent="0.25">
      <c r="A2064" s="357" t="s">
        <v>483</v>
      </c>
      <c r="B2064" s="357" t="s">
        <v>921</v>
      </c>
      <c r="C2064" s="357" t="s">
        <v>1258</v>
      </c>
      <c r="D2064" s="357" t="s">
        <v>1758</v>
      </c>
      <c r="E2064" s="357" t="s">
        <v>1532</v>
      </c>
      <c r="F2064" s="357">
        <v>4422118</v>
      </c>
      <c r="G2064" s="357" t="s">
        <v>963</v>
      </c>
      <c r="H2064" s="357">
        <v>442211802</v>
      </c>
      <c r="I2064" s="357" t="s">
        <v>3774</v>
      </c>
      <c r="J2064" s="357">
        <v>18527099</v>
      </c>
      <c r="K2064" s="357">
        <v>100</v>
      </c>
      <c r="L2064" s="357" t="s">
        <v>1077</v>
      </c>
      <c r="M2064" s="357" t="s">
        <v>1078</v>
      </c>
      <c r="N2064" s="357" t="s">
        <v>5025</v>
      </c>
      <c r="O2064" s="358">
        <v>1</v>
      </c>
      <c r="P2064" s="357">
        <v>96</v>
      </c>
      <c r="Q2064" s="357">
        <v>30844.799999999999</v>
      </c>
      <c r="R2064" s="357">
        <v>24002.639999999999</v>
      </c>
      <c r="S2064" s="357">
        <f t="shared" si="66"/>
        <v>6842.16</v>
      </c>
      <c r="T2064" s="359">
        <f t="shared" si="67"/>
        <v>0.22182539682539681</v>
      </c>
      <c r="U2064" s="357"/>
    </row>
    <row r="2065" spans="1:21" x14ac:dyDescent="0.25">
      <c r="A2065" s="357" t="s">
        <v>483</v>
      </c>
      <c r="B2065" s="357" t="s">
        <v>921</v>
      </c>
      <c r="C2065" s="357" t="s">
        <v>1258</v>
      </c>
      <c r="D2065" s="357" t="s">
        <v>1758</v>
      </c>
      <c r="E2065" s="357" t="s">
        <v>1532</v>
      </c>
      <c r="F2065" s="357">
        <v>4422118</v>
      </c>
      <c r="G2065" s="357" t="s">
        <v>963</v>
      </c>
      <c r="H2065" s="357">
        <v>442211802</v>
      </c>
      <c r="I2065" s="357" t="s">
        <v>3774</v>
      </c>
      <c r="J2065" s="357">
        <v>18527101</v>
      </c>
      <c r="K2065" s="357">
        <v>100</v>
      </c>
      <c r="L2065" s="357" t="s">
        <v>1077</v>
      </c>
      <c r="M2065" s="357" t="s">
        <v>1078</v>
      </c>
      <c r="N2065" s="357" t="s">
        <v>5025</v>
      </c>
      <c r="O2065" s="358">
        <v>1</v>
      </c>
      <c r="P2065" s="357">
        <v>80</v>
      </c>
      <c r="Q2065" s="357">
        <v>31852.400000000001</v>
      </c>
      <c r="R2065" s="357">
        <v>25006.44</v>
      </c>
      <c r="S2065" s="357">
        <f t="shared" si="66"/>
        <v>6845.9600000000028</v>
      </c>
      <c r="T2065" s="359">
        <f t="shared" si="67"/>
        <v>0.2149276035714735</v>
      </c>
      <c r="U2065" s="357"/>
    </row>
    <row r="2066" spans="1:21" x14ac:dyDescent="0.25">
      <c r="A2066" s="357" t="s">
        <v>483</v>
      </c>
      <c r="B2066" s="357" t="s">
        <v>921</v>
      </c>
      <c r="C2066" s="357" t="s">
        <v>1258</v>
      </c>
      <c r="D2066" s="357" t="s">
        <v>1758</v>
      </c>
      <c r="E2066" s="357" t="s">
        <v>1532</v>
      </c>
      <c r="F2066" s="357">
        <v>4422118</v>
      </c>
      <c r="G2066" s="357" t="s">
        <v>963</v>
      </c>
      <c r="H2066" s="357">
        <v>442211802</v>
      </c>
      <c r="I2066" s="357" t="s">
        <v>3775</v>
      </c>
      <c r="J2066" s="357">
        <v>18527109</v>
      </c>
      <c r="K2066" s="357">
        <v>100</v>
      </c>
      <c r="L2066" s="357" t="s">
        <v>1077</v>
      </c>
      <c r="M2066" s="357" t="s">
        <v>1078</v>
      </c>
      <c r="N2066" s="357" t="s">
        <v>5025</v>
      </c>
      <c r="O2066" s="358">
        <v>1</v>
      </c>
      <c r="P2066" s="357">
        <v>78</v>
      </c>
      <c r="Q2066" s="357">
        <v>29831.199999999997</v>
      </c>
      <c r="R2066" s="357">
        <v>23326.07</v>
      </c>
      <c r="S2066" s="357">
        <f t="shared" si="66"/>
        <v>6505.1299999999974</v>
      </c>
      <c r="T2066" s="359">
        <f t="shared" si="67"/>
        <v>0.21806464372871351</v>
      </c>
      <c r="U2066" s="357"/>
    </row>
    <row r="2067" spans="1:21" x14ac:dyDescent="0.25">
      <c r="A2067" s="357" t="s">
        <v>483</v>
      </c>
      <c r="B2067" s="357" t="s">
        <v>1829</v>
      </c>
      <c r="C2067" s="357" t="s">
        <v>1263</v>
      </c>
      <c r="D2067" s="357" t="s">
        <v>1766</v>
      </c>
      <c r="E2067" s="357" t="s">
        <v>920</v>
      </c>
      <c r="F2067" s="357">
        <v>4522114</v>
      </c>
      <c r="G2067" s="357" t="s">
        <v>1327</v>
      </c>
      <c r="H2067" s="357">
        <v>452211404</v>
      </c>
      <c r="I2067" s="357" t="s">
        <v>5217</v>
      </c>
      <c r="J2067" s="357">
        <v>22666655</v>
      </c>
      <c r="K2067" s="357">
        <v>63</v>
      </c>
      <c r="L2067" s="357" t="s">
        <v>1077</v>
      </c>
      <c r="M2067" s="357" t="s">
        <v>1078</v>
      </c>
      <c r="N2067" s="357" t="s">
        <v>5025</v>
      </c>
      <c r="O2067" s="358">
        <v>1</v>
      </c>
      <c r="P2067" s="357">
        <v>53</v>
      </c>
      <c r="Q2067" s="357">
        <v>24740.800000000003</v>
      </c>
      <c r="R2067" s="357">
        <v>12594.27</v>
      </c>
      <c r="S2067" s="357">
        <f t="shared" si="66"/>
        <v>12146.530000000002</v>
      </c>
      <c r="T2067" s="359">
        <f t="shared" si="67"/>
        <v>0.49095138394878102</v>
      </c>
      <c r="U2067" s="357"/>
    </row>
    <row r="2068" spans="1:21" x14ac:dyDescent="0.25">
      <c r="A2068" s="357" t="s">
        <v>483</v>
      </c>
      <c r="B2068" s="357" t="s">
        <v>921</v>
      </c>
      <c r="C2068" s="357" t="s">
        <v>1258</v>
      </c>
      <c r="D2068" s="357" t="s">
        <v>1758</v>
      </c>
      <c r="E2068" s="357" t="s">
        <v>1532</v>
      </c>
      <c r="F2068" s="357">
        <v>4422118</v>
      </c>
      <c r="G2068" s="357" t="s">
        <v>964</v>
      </c>
      <c r="H2068" s="357">
        <v>442211803</v>
      </c>
      <c r="I2068" s="357" t="s">
        <v>3776</v>
      </c>
      <c r="J2068" s="357">
        <v>18527699</v>
      </c>
      <c r="K2068" s="357">
        <v>100</v>
      </c>
      <c r="L2068" s="357" t="s">
        <v>1077</v>
      </c>
      <c r="M2068" s="357" t="s">
        <v>1078</v>
      </c>
      <c r="N2068" s="357" t="s">
        <v>5025</v>
      </c>
      <c r="O2068" s="358">
        <v>1</v>
      </c>
      <c r="P2068" s="357">
        <v>49</v>
      </c>
      <c r="Q2068" s="357">
        <v>16432</v>
      </c>
      <c r="R2068" s="357">
        <v>11944.849999999999</v>
      </c>
      <c r="S2068" s="357">
        <f t="shared" si="66"/>
        <v>4487.1500000000015</v>
      </c>
      <c r="T2068" s="359">
        <f t="shared" si="67"/>
        <v>0.27307388023369045</v>
      </c>
      <c r="U2068" s="357"/>
    </row>
    <row r="2069" spans="1:21" x14ac:dyDescent="0.25">
      <c r="A2069" s="357" t="s">
        <v>483</v>
      </c>
      <c r="B2069" s="357" t="s">
        <v>921</v>
      </c>
      <c r="C2069" s="357" t="s">
        <v>1258</v>
      </c>
      <c r="D2069" s="357" t="s">
        <v>1758</v>
      </c>
      <c r="E2069" s="357" t="s">
        <v>1532</v>
      </c>
      <c r="F2069" s="357">
        <v>4422118</v>
      </c>
      <c r="G2069" s="357" t="s">
        <v>964</v>
      </c>
      <c r="H2069" s="357">
        <v>442211803</v>
      </c>
      <c r="I2069" s="357" t="s">
        <v>3777</v>
      </c>
      <c r="J2069" s="357">
        <v>18527727</v>
      </c>
      <c r="K2069" s="357">
        <v>100</v>
      </c>
      <c r="L2069" s="357" t="s">
        <v>1077</v>
      </c>
      <c r="M2069" s="357" t="s">
        <v>1078</v>
      </c>
      <c r="N2069" s="357" t="s">
        <v>5025</v>
      </c>
      <c r="O2069" s="358">
        <v>1</v>
      </c>
      <c r="P2069" s="357">
        <v>55</v>
      </c>
      <c r="Q2069" s="357">
        <v>18713.199999999997</v>
      </c>
      <c r="R2069" s="357">
        <v>12425.86</v>
      </c>
      <c r="S2069" s="357">
        <f t="shared" si="66"/>
        <v>6287.3399999999965</v>
      </c>
      <c r="T2069" s="359">
        <f t="shared" si="67"/>
        <v>0.33598422503900977</v>
      </c>
      <c r="U2069" s="357"/>
    </row>
    <row r="2070" spans="1:21" x14ac:dyDescent="0.25">
      <c r="A2070" s="357" t="s">
        <v>483</v>
      </c>
      <c r="B2070" s="357" t="s">
        <v>921</v>
      </c>
      <c r="C2070" s="357" t="s">
        <v>1258</v>
      </c>
      <c r="D2070" s="357" t="s">
        <v>1758</v>
      </c>
      <c r="E2070" s="357" t="s">
        <v>1532</v>
      </c>
      <c r="F2070" s="357">
        <v>4422118</v>
      </c>
      <c r="G2070" s="357" t="s">
        <v>964</v>
      </c>
      <c r="H2070" s="357">
        <v>442211803</v>
      </c>
      <c r="I2070" s="357" t="s">
        <v>3778</v>
      </c>
      <c r="J2070" s="357">
        <v>18527741</v>
      </c>
      <c r="K2070" s="357">
        <v>100</v>
      </c>
      <c r="L2070" s="357" t="s">
        <v>1077</v>
      </c>
      <c r="M2070" s="357" t="s">
        <v>1078</v>
      </c>
      <c r="N2070" s="357" t="s">
        <v>5025</v>
      </c>
      <c r="O2070" s="358">
        <v>1</v>
      </c>
      <c r="P2070" s="357">
        <v>76</v>
      </c>
      <c r="Q2070" s="357">
        <v>28707.200000000001</v>
      </c>
      <c r="R2070" s="357">
        <v>21579.06</v>
      </c>
      <c r="S2070" s="357">
        <f t="shared" si="66"/>
        <v>7128.1399999999994</v>
      </c>
      <c r="T2070" s="359">
        <f t="shared" si="67"/>
        <v>0.24830495485453125</v>
      </c>
      <c r="U2070" s="357"/>
    </row>
    <row r="2071" spans="1:21" x14ac:dyDescent="0.25">
      <c r="A2071" s="357" t="s">
        <v>483</v>
      </c>
      <c r="B2071" s="357" t="s">
        <v>921</v>
      </c>
      <c r="C2071" s="357" t="s">
        <v>1258</v>
      </c>
      <c r="D2071" s="357" t="s">
        <v>1758</v>
      </c>
      <c r="E2071" s="357" t="s">
        <v>1539</v>
      </c>
      <c r="F2071" s="357">
        <v>4422134</v>
      </c>
      <c r="G2071" s="357" t="s">
        <v>957</v>
      </c>
      <c r="H2071" s="357">
        <v>442213404</v>
      </c>
      <c r="I2071" s="357" t="s">
        <v>3779</v>
      </c>
      <c r="J2071" s="357">
        <v>20506074</v>
      </c>
      <c r="K2071" s="357">
        <v>100</v>
      </c>
      <c r="L2071" s="357" t="s">
        <v>1077</v>
      </c>
      <c r="M2071" s="357" t="s">
        <v>1078</v>
      </c>
      <c r="N2071" s="357" t="s">
        <v>5025</v>
      </c>
      <c r="O2071" s="358">
        <v>1</v>
      </c>
      <c r="P2071" s="357">
        <v>31</v>
      </c>
      <c r="Q2071" s="357">
        <v>18431.2</v>
      </c>
      <c r="R2071" s="357">
        <v>14741.52</v>
      </c>
      <c r="S2071" s="357">
        <f t="shared" si="66"/>
        <v>3689.6800000000003</v>
      </c>
      <c r="T2071" s="359">
        <f t="shared" si="67"/>
        <v>0.20018664004514086</v>
      </c>
      <c r="U2071" s="357"/>
    </row>
    <row r="2072" spans="1:21" x14ac:dyDescent="0.25">
      <c r="A2072" s="357" t="s">
        <v>483</v>
      </c>
      <c r="B2072" s="357" t="s">
        <v>921</v>
      </c>
      <c r="C2072" s="357" t="s">
        <v>1258</v>
      </c>
      <c r="D2072" s="357" t="s">
        <v>1758</v>
      </c>
      <c r="E2072" s="357" t="s">
        <v>1539</v>
      </c>
      <c r="F2072" s="357">
        <v>4422134</v>
      </c>
      <c r="G2072" s="357" t="s">
        <v>957</v>
      </c>
      <c r="H2072" s="357">
        <v>442213404</v>
      </c>
      <c r="I2072" s="357" t="s">
        <v>3780</v>
      </c>
      <c r="J2072" s="357">
        <v>20506228</v>
      </c>
      <c r="K2072" s="357">
        <v>100</v>
      </c>
      <c r="L2072" s="357" t="s">
        <v>1077</v>
      </c>
      <c r="M2072" s="357" t="s">
        <v>1078</v>
      </c>
      <c r="N2072" s="357" t="s">
        <v>5025</v>
      </c>
      <c r="O2072" s="358">
        <v>1</v>
      </c>
      <c r="P2072" s="357">
        <v>50</v>
      </c>
      <c r="Q2072" s="357">
        <v>13807.599999999999</v>
      </c>
      <c r="R2072" s="357">
        <v>12788.49</v>
      </c>
      <c r="S2072" s="357">
        <f t="shared" si="66"/>
        <v>1019.1099999999988</v>
      </c>
      <c r="T2072" s="359">
        <f t="shared" si="67"/>
        <v>7.3807902894058267E-2</v>
      </c>
      <c r="U2072" s="357"/>
    </row>
    <row r="2073" spans="1:21" ht="30" x14ac:dyDescent="0.25">
      <c r="A2073" s="357" t="s">
        <v>483</v>
      </c>
      <c r="B2073" s="357" t="s">
        <v>921</v>
      </c>
      <c r="C2073" s="357" t="s">
        <v>1258</v>
      </c>
      <c r="D2073" s="357" t="s">
        <v>1758</v>
      </c>
      <c r="E2073" s="357" t="s">
        <v>1539</v>
      </c>
      <c r="F2073" s="357">
        <v>4422134</v>
      </c>
      <c r="G2073" s="357" t="s">
        <v>1154</v>
      </c>
      <c r="H2073" s="357">
        <v>442213405</v>
      </c>
      <c r="I2073" s="357" t="s">
        <v>3781</v>
      </c>
      <c r="J2073" s="357">
        <v>20933745</v>
      </c>
      <c r="K2073" s="357">
        <v>100</v>
      </c>
      <c r="L2073" s="357" t="s">
        <v>1077</v>
      </c>
      <c r="M2073" s="357" t="s">
        <v>1078</v>
      </c>
      <c r="N2073" s="357" t="s">
        <v>5025</v>
      </c>
      <c r="O2073" s="358">
        <v>1</v>
      </c>
      <c r="P2073" s="357">
        <v>31</v>
      </c>
      <c r="Q2073" s="357">
        <v>39481.599999999999</v>
      </c>
      <c r="R2073" s="357">
        <v>22126.54</v>
      </c>
      <c r="S2073" s="357">
        <f t="shared" si="66"/>
        <v>17355.059999999998</v>
      </c>
      <c r="T2073" s="359">
        <f t="shared" si="67"/>
        <v>0.43957337088669146</v>
      </c>
      <c r="U2073" s="357"/>
    </row>
    <row r="2074" spans="1:21" x14ac:dyDescent="0.25">
      <c r="A2074" s="357" t="s">
        <v>483</v>
      </c>
      <c r="B2074" s="357" t="s">
        <v>921</v>
      </c>
      <c r="C2074" s="357" t="s">
        <v>1258</v>
      </c>
      <c r="D2074" s="357" t="s">
        <v>1758</v>
      </c>
      <c r="E2074" s="357" t="s">
        <v>1539</v>
      </c>
      <c r="F2074" s="357">
        <v>4422134</v>
      </c>
      <c r="G2074" s="357" t="s">
        <v>1154</v>
      </c>
      <c r="H2074" s="357">
        <v>442213405</v>
      </c>
      <c r="I2074" s="357" t="s">
        <v>3782</v>
      </c>
      <c r="J2074" s="357">
        <v>20933797</v>
      </c>
      <c r="K2074" s="357">
        <v>100</v>
      </c>
      <c r="L2074" s="357" t="s">
        <v>1077</v>
      </c>
      <c r="M2074" s="357" t="s">
        <v>1078</v>
      </c>
      <c r="N2074" s="357" t="s">
        <v>5025</v>
      </c>
      <c r="O2074" s="358">
        <v>1</v>
      </c>
      <c r="P2074" s="357">
        <v>73</v>
      </c>
      <c r="Q2074" s="357">
        <v>28601.199999999997</v>
      </c>
      <c r="R2074" s="357">
        <v>18409.510000000002</v>
      </c>
      <c r="S2074" s="357">
        <f t="shared" si="66"/>
        <v>10191.689999999995</v>
      </c>
      <c r="T2074" s="359">
        <f t="shared" si="67"/>
        <v>0.35633784596450485</v>
      </c>
      <c r="U2074" s="357"/>
    </row>
    <row r="2075" spans="1:21" x14ac:dyDescent="0.25">
      <c r="A2075" s="357" t="s">
        <v>483</v>
      </c>
      <c r="B2075" s="357" t="s">
        <v>921</v>
      </c>
      <c r="C2075" s="357" t="s">
        <v>1258</v>
      </c>
      <c r="D2075" s="357" t="s">
        <v>1758</v>
      </c>
      <c r="E2075" s="357" t="s">
        <v>1539</v>
      </c>
      <c r="F2075" s="357">
        <v>4422134</v>
      </c>
      <c r="G2075" s="357" t="s">
        <v>1154</v>
      </c>
      <c r="H2075" s="357">
        <v>442213405</v>
      </c>
      <c r="I2075" s="357" t="s">
        <v>3783</v>
      </c>
      <c r="J2075" s="357">
        <v>20933813</v>
      </c>
      <c r="K2075" s="357">
        <v>100</v>
      </c>
      <c r="L2075" s="357" t="s">
        <v>1077</v>
      </c>
      <c r="M2075" s="357" t="s">
        <v>1078</v>
      </c>
      <c r="N2075" s="357" t="s">
        <v>5025</v>
      </c>
      <c r="O2075" s="358">
        <v>1</v>
      </c>
      <c r="P2075" s="357">
        <v>57</v>
      </c>
      <c r="Q2075" s="357">
        <v>19420</v>
      </c>
      <c r="R2075" s="357">
        <v>15982.750000000002</v>
      </c>
      <c r="S2075" s="357">
        <f t="shared" si="66"/>
        <v>3437.2499999999982</v>
      </c>
      <c r="T2075" s="359">
        <f t="shared" si="67"/>
        <v>0.17699536560247159</v>
      </c>
      <c r="U2075" s="357"/>
    </row>
    <row r="2076" spans="1:21" x14ac:dyDescent="0.25">
      <c r="A2076" s="357" t="s">
        <v>483</v>
      </c>
      <c r="B2076" s="357" t="s">
        <v>921</v>
      </c>
      <c r="C2076" s="357" t="s">
        <v>1258</v>
      </c>
      <c r="D2076" s="357" t="s">
        <v>1758</v>
      </c>
      <c r="E2076" s="357" t="s">
        <v>1539</v>
      </c>
      <c r="F2076" s="357">
        <v>4422134</v>
      </c>
      <c r="G2076" s="357" t="s">
        <v>1154</v>
      </c>
      <c r="H2076" s="357">
        <v>442213405</v>
      </c>
      <c r="I2076" s="357" t="s">
        <v>3784</v>
      </c>
      <c r="J2076" s="357">
        <v>20933905</v>
      </c>
      <c r="K2076" s="357">
        <v>100</v>
      </c>
      <c r="L2076" s="357" t="s">
        <v>1077</v>
      </c>
      <c r="M2076" s="357" t="s">
        <v>1078</v>
      </c>
      <c r="N2076" s="357" t="s">
        <v>5025</v>
      </c>
      <c r="O2076" s="358">
        <v>1</v>
      </c>
      <c r="P2076" s="357">
        <v>20</v>
      </c>
      <c r="Q2076" s="357">
        <v>10480.4</v>
      </c>
      <c r="R2076" s="357">
        <v>6006.9</v>
      </c>
      <c r="S2076" s="357">
        <f t="shared" si="66"/>
        <v>4473.5</v>
      </c>
      <c r="T2076" s="359">
        <f t="shared" si="67"/>
        <v>0.42684439525208961</v>
      </c>
      <c r="U2076" s="357"/>
    </row>
    <row r="2077" spans="1:21" x14ac:dyDescent="0.25">
      <c r="A2077" s="357" t="s">
        <v>483</v>
      </c>
      <c r="B2077" s="357" t="s">
        <v>921</v>
      </c>
      <c r="C2077" s="357" t="s">
        <v>1258</v>
      </c>
      <c r="D2077" s="357" t="s">
        <v>1758</v>
      </c>
      <c r="E2077" s="357" t="s">
        <v>1536</v>
      </c>
      <c r="F2077" s="357">
        <v>4422125</v>
      </c>
      <c r="G2077" s="357" t="s">
        <v>1151</v>
      </c>
      <c r="H2077" s="357">
        <v>442212503</v>
      </c>
      <c r="I2077" s="357" t="s">
        <v>3785</v>
      </c>
      <c r="J2077" s="357">
        <v>26951729</v>
      </c>
      <c r="K2077" s="357">
        <v>100</v>
      </c>
      <c r="L2077" s="357" t="s">
        <v>1077</v>
      </c>
      <c r="M2077" s="357" t="s">
        <v>1078</v>
      </c>
      <c r="N2077" s="357" t="s">
        <v>5025</v>
      </c>
      <c r="O2077" s="358">
        <v>1</v>
      </c>
      <c r="P2077" s="357">
        <v>44</v>
      </c>
      <c r="Q2077" s="357">
        <v>17940.400000000001</v>
      </c>
      <c r="R2077" s="357">
        <v>13464.169999999998</v>
      </c>
      <c r="S2077" s="357">
        <f t="shared" si="66"/>
        <v>4476.2300000000032</v>
      </c>
      <c r="T2077" s="359">
        <f t="shared" si="67"/>
        <v>0.24950558515975133</v>
      </c>
      <c r="U2077" s="357"/>
    </row>
    <row r="2078" spans="1:21" x14ac:dyDescent="0.25">
      <c r="A2078" s="357" t="s">
        <v>483</v>
      </c>
      <c r="B2078" s="357" t="s">
        <v>921</v>
      </c>
      <c r="C2078" s="357" t="s">
        <v>1258</v>
      </c>
      <c r="D2078" s="357" t="s">
        <v>1758</v>
      </c>
      <c r="E2078" s="357" t="s">
        <v>1534</v>
      </c>
      <c r="F2078" s="357">
        <v>4422122</v>
      </c>
      <c r="G2078" s="357" t="s">
        <v>1259</v>
      </c>
      <c r="H2078" s="357">
        <v>442212202</v>
      </c>
      <c r="I2078" s="357" t="s">
        <v>3786</v>
      </c>
      <c r="J2078" s="357">
        <v>27303040</v>
      </c>
      <c r="K2078" s="357">
        <v>100</v>
      </c>
      <c r="L2078" s="357" t="s">
        <v>1077</v>
      </c>
      <c r="M2078" s="357" t="s">
        <v>1078</v>
      </c>
      <c r="N2078" s="357" t="s">
        <v>5025</v>
      </c>
      <c r="O2078" s="358">
        <v>1</v>
      </c>
      <c r="P2078" s="357">
        <v>67</v>
      </c>
      <c r="Q2078" s="357">
        <v>38943.600000000006</v>
      </c>
      <c r="R2078" s="357">
        <v>22542.54</v>
      </c>
      <c r="S2078" s="357">
        <f t="shared" si="66"/>
        <v>16401.060000000005</v>
      </c>
      <c r="T2078" s="359">
        <f t="shared" si="67"/>
        <v>0.42114904631312983</v>
      </c>
      <c r="U2078" s="357"/>
    </row>
    <row r="2079" spans="1:21" x14ac:dyDescent="0.25">
      <c r="A2079" s="357" t="s">
        <v>483</v>
      </c>
      <c r="B2079" s="357" t="s">
        <v>921</v>
      </c>
      <c r="C2079" s="357" t="s">
        <v>1258</v>
      </c>
      <c r="D2079" s="357" t="s">
        <v>1758</v>
      </c>
      <c r="E2079" s="357" t="s">
        <v>1534</v>
      </c>
      <c r="F2079" s="357">
        <v>4422122</v>
      </c>
      <c r="G2079" s="357" t="s">
        <v>955</v>
      </c>
      <c r="H2079" s="357">
        <v>442212203</v>
      </c>
      <c r="I2079" s="357" t="s">
        <v>3787</v>
      </c>
      <c r="J2079" s="357">
        <v>27303082</v>
      </c>
      <c r="K2079" s="357">
        <v>100</v>
      </c>
      <c r="L2079" s="357" t="s">
        <v>1077</v>
      </c>
      <c r="M2079" s="357" t="s">
        <v>1078</v>
      </c>
      <c r="N2079" s="357" t="s">
        <v>5025</v>
      </c>
      <c r="O2079" s="358">
        <v>1</v>
      </c>
      <c r="P2079" s="357">
        <v>43</v>
      </c>
      <c r="Q2079" s="357">
        <v>19495.599999999999</v>
      </c>
      <c r="R2079" s="357">
        <v>15549.86</v>
      </c>
      <c r="S2079" s="357">
        <f t="shared" si="66"/>
        <v>3945.739999999998</v>
      </c>
      <c r="T2079" s="359">
        <f t="shared" si="67"/>
        <v>0.20239130880814124</v>
      </c>
      <c r="U2079" s="357"/>
    </row>
    <row r="2080" spans="1:21" x14ac:dyDescent="0.25">
      <c r="A2080" s="357" t="s">
        <v>483</v>
      </c>
      <c r="B2080" s="357" t="s">
        <v>921</v>
      </c>
      <c r="C2080" s="357" t="s">
        <v>1258</v>
      </c>
      <c r="D2080" s="357" t="s">
        <v>1758</v>
      </c>
      <c r="E2080" s="357" t="s">
        <v>1534</v>
      </c>
      <c r="F2080" s="357">
        <v>4422122</v>
      </c>
      <c r="G2080" s="357" t="s">
        <v>955</v>
      </c>
      <c r="H2080" s="357">
        <v>442212203</v>
      </c>
      <c r="I2080" s="357" t="s">
        <v>3788</v>
      </c>
      <c r="J2080" s="357">
        <v>27303086</v>
      </c>
      <c r="K2080" s="357">
        <v>100</v>
      </c>
      <c r="L2080" s="357" t="s">
        <v>1077</v>
      </c>
      <c r="M2080" s="357" t="s">
        <v>1078</v>
      </c>
      <c r="N2080" s="357" t="s">
        <v>5025</v>
      </c>
      <c r="O2080" s="358">
        <v>1</v>
      </c>
      <c r="P2080" s="357">
        <v>99</v>
      </c>
      <c r="Q2080" s="357">
        <v>39278</v>
      </c>
      <c r="R2080" s="357">
        <v>31409.909999999996</v>
      </c>
      <c r="S2080" s="357">
        <f t="shared" si="66"/>
        <v>7868.0900000000038</v>
      </c>
      <c r="T2080" s="359">
        <f t="shared" si="67"/>
        <v>0.200317989714344</v>
      </c>
      <c r="U2080" s="357"/>
    </row>
    <row r="2081" spans="1:21" x14ac:dyDescent="0.25">
      <c r="A2081" s="357" t="s">
        <v>483</v>
      </c>
      <c r="B2081" s="357" t="s">
        <v>921</v>
      </c>
      <c r="C2081" s="357" t="s">
        <v>1258</v>
      </c>
      <c r="D2081" s="357" t="s">
        <v>1758</v>
      </c>
      <c r="E2081" s="357" t="s">
        <v>1534</v>
      </c>
      <c r="F2081" s="357">
        <v>4422122</v>
      </c>
      <c r="G2081" s="357" t="s">
        <v>955</v>
      </c>
      <c r="H2081" s="357">
        <v>442212203</v>
      </c>
      <c r="I2081" s="357" t="s">
        <v>3789</v>
      </c>
      <c r="J2081" s="357">
        <v>27303096</v>
      </c>
      <c r="K2081" s="357">
        <v>100</v>
      </c>
      <c r="L2081" s="357" t="s">
        <v>1077</v>
      </c>
      <c r="M2081" s="357" t="s">
        <v>1078</v>
      </c>
      <c r="N2081" s="357" t="s">
        <v>5025</v>
      </c>
      <c r="O2081" s="358">
        <v>1</v>
      </c>
      <c r="P2081" s="357">
        <v>91</v>
      </c>
      <c r="Q2081" s="357">
        <v>48083.600000000006</v>
      </c>
      <c r="R2081" s="357">
        <v>38533.350000000006</v>
      </c>
      <c r="S2081" s="357">
        <f t="shared" si="66"/>
        <v>9550.25</v>
      </c>
      <c r="T2081" s="359">
        <f t="shared" si="67"/>
        <v>0.19861761598549191</v>
      </c>
      <c r="U2081" s="357"/>
    </row>
    <row r="2082" spans="1:21" x14ac:dyDescent="0.25">
      <c r="A2082" s="357" t="s">
        <v>483</v>
      </c>
      <c r="B2082" s="357" t="s">
        <v>1829</v>
      </c>
      <c r="C2082" s="357" t="s">
        <v>1263</v>
      </c>
      <c r="D2082" s="357" t="s">
        <v>1766</v>
      </c>
      <c r="E2082" s="357" t="s">
        <v>5040</v>
      </c>
      <c r="F2082" s="357">
        <v>4522121</v>
      </c>
      <c r="G2082" s="357" t="s">
        <v>1329</v>
      </c>
      <c r="H2082" s="357">
        <v>452212103</v>
      </c>
      <c r="I2082" s="357" t="s">
        <v>5218</v>
      </c>
      <c r="J2082" s="357">
        <v>16820190</v>
      </c>
      <c r="K2082" s="357">
        <v>100</v>
      </c>
      <c r="L2082" s="357" t="s">
        <v>1077</v>
      </c>
      <c r="M2082" s="357" t="s">
        <v>1078</v>
      </c>
      <c r="N2082" s="357" t="s">
        <v>5025</v>
      </c>
      <c r="O2082" s="358">
        <v>1</v>
      </c>
      <c r="P2082" s="357">
        <v>69</v>
      </c>
      <c r="Q2082" s="357">
        <v>47098</v>
      </c>
      <c r="R2082" s="357">
        <v>24597.52</v>
      </c>
      <c r="S2082" s="357">
        <f t="shared" si="66"/>
        <v>22500.48</v>
      </c>
      <c r="T2082" s="359">
        <f t="shared" si="67"/>
        <v>0.47773748354494883</v>
      </c>
      <c r="U2082" s="357"/>
    </row>
    <row r="2083" spans="1:21" x14ac:dyDescent="0.25">
      <c r="A2083" s="357" t="s">
        <v>483</v>
      </c>
      <c r="B2083" s="357" t="s">
        <v>921</v>
      </c>
      <c r="C2083" s="357" t="s">
        <v>1258</v>
      </c>
      <c r="D2083" s="357" t="s">
        <v>1758</v>
      </c>
      <c r="E2083" s="357" t="s">
        <v>1534</v>
      </c>
      <c r="F2083" s="357">
        <v>4422122</v>
      </c>
      <c r="G2083" s="357" t="s">
        <v>955</v>
      </c>
      <c r="H2083" s="357">
        <v>442212203</v>
      </c>
      <c r="I2083" s="357" t="s">
        <v>3790</v>
      </c>
      <c r="J2083" s="357">
        <v>27303134</v>
      </c>
      <c r="K2083" s="357">
        <v>100</v>
      </c>
      <c r="L2083" s="357" t="s">
        <v>1077</v>
      </c>
      <c r="M2083" s="357" t="s">
        <v>1078</v>
      </c>
      <c r="N2083" s="357" t="s">
        <v>5025</v>
      </c>
      <c r="O2083" s="358">
        <v>1</v>
      </c>
      <c r="P2083" s="357">
        <v>33</v>
      </c>
      <c r="Q2083" s="357">
        <v>17745.2</v>
      </c>
      <c r="R2083" s="357">
        <v>12681.27</v>
      </c>
      <c r="S2083" s="357">
        <f t="shared" si="66"/>
        <v>5063.93</v>
      </c>
      <c r="T2083" s="359">
        <f t="shared" si="67"/>
        <v>0.28536900119468928</v>
      </c>
      <c r="U2083" s="357"/>
    </row>
    <row r="2084" spans="1:21" x14ac:dyDescent="0.25">
      <c r="A2084" s="357" t="s">
        <v>483</v>
      </c>
      <c r="B2084" s="357" t="s">
        <v>921</v>
      </c>
      <c r="C2084" s="357" t="s">
        <v>1258</v>
      </c>
      <c r="D2084" s="357" t="s">
        <v>1758</v>
      </c>
      <c r="E2084" s="357" t="s">
        <v>1534</v>
      </c>
      <c r="F2084" s="357">
        <v>4422122</v>
      </c>
      <c r="G2084" s="357" t="s">
        <v>1729</v>
      </c>
      <c r="H2084" s="357">
        <v>442212201</v>
      </c>
      <c r="I2084" s="357" t="s">
        <v>3791</v>
      </c>
      <c r="J2084" s="357">
        <v>27303158</v>
      </c>
      <c r="K2084" s="357">
        <v>100</v>
      </c>
      <c r="L2084" s="357" t="s">
        <v>1077</v>
      </c>
      <c r="M2084" s="357" t="s">
        <v>1078</v>
      </c>
      <c r="N2084" s="357" t="s">
        <v>5025</v>
      </c>
      <c r="O2084" s="358">
        <v>1</v>
      </c>
      <c r="P2084" s="357">
        <v>50</v>
      </c>
      <c r="Q2084" s="357">
        <v>41153.199999999997</v>
      </c>
      <c r="R2084" s="357">
        <v>28119.24</v>
      </c>
      <c r="S2084" s="357">
        <f t="shared" si="66"/>
        <v>13033.959999999995</v>
      </c>
      <c r="T2084" s="359">
        <f t="shared" si="67"/>
        <v>0.31671801949787615</v>
      </c>
      <c r="U2084" s="357"/>
    </row>
    <row r="2085" spans="1:21" x14ac:dyDescent="0.25">
      <c r="A2085" s="357" t="s">
        <v>483</v>
      </c>
      <c r="B2085" s="357" t="s">
        <v>921</v>
      </c>
      <c r="C2085" s="357" t="s">
        <v>1258</v>
      </c>
      <c r="D2085" s="357" t="s">
        <v>1758</v>
      </c>
      <c r="E2085" s="357" t="s">
        <v>1534</v>
      </c>
      <c r="F2085" s="357">
        <v>4422122</v>
      </c>
      <c r="G2085" s="357" t="s">
        <v>1729</v>
      </c>
      <c r="H2085" s="357">
        <v>442212201</v>
      </c>
      <c r="I2085" s="357" t="s">
        <v>3792</v>
      </c>
      <c r="J2085" s="357">
        <v>27303190</v>
      </c>
      <c r="K2085" s="357">
        <v>100</v>
      </c>
      <c r="L2085" s="357" t="s">
        <v>1077</v>
      </c>
      <c r="M2085" s="357" t="s">
        <v>1078</v>
      </c>
      <c r="N2085" s="357" t="s">
        <v>5025</v>
      </c>
      <c r="O2085" s="358">
        <v>1</v>
      </c>
      <c r="P2085" s="357">
        <v>46</v>
      </c>
      <c r="Q2085" s="357">
        <v>24186</v>
      </c>
      <c r="R2085" s="357">
        <v>18234.14</v>
      </c>
      <c r="S2085" s="357">
        <f t="shared" si="66"/>
        <v>5951.8600000000006</v>
      </c>
      <c r="T2085" s="359">
        <f t="shared" si="67"/>
        <v>0.24608699247498556</v>
      </c>
      <c r="U2085" s="357"/>
    </row>
    <row r="2086" spans="1:21" x14ac:dyDescent="0.25">
      <c r="A2086" s="357" t="s">
        <v>483</v>
      </c>
      <c r="B2086" s="357" t="s">
        <v>921</v>
      </c>
      <c r="C2086" s="357" t="s">
        <v>1258</v>
      </c>
      <c r="D2086" s="357" t="s">
        <v>1758</v>
      </c>
      <c r="E2086" s="357" t="s">
        <v>1534</v>
      </c>
      <c r="F2086" s="357">
        <v>4422122</v>
      </c>
      <c r="G2086" s="357" t="s">
        <v>1729</v>
      </c>
      <c r="H2086" s="357">
        <v>442212201</v>
      </c>
      <c r="I2086" s="357" t="s">
        <v>3793</v>
      </c>
      <c r="J2086" s="357">
        <v>27303288</v>
      </c>
      <c r="K2086" s="357">
        <v>100</v>
      </c>
      <c r="L2086" s="357" t="s">
        <v>1077</v>
      </c>
      <c r="M2086" s="357" t="s">
        <v>1078</v>
      </c>
      <c r="N2086" s="357" t="s">
        <v>5025</v>
      </c>
      <c r="O2086" s="358">
        <v>1</v>
      </c>
      <c r="P2086" s="357">
        <v>104</v>
      </c>
      <c r="Q2086" s="357">
        <v>52222.8</v>
      </c>
      <c r="R2086" s="357">
        <v>33819.82</v>
      </c>
      <c r="S2086" s="357">
        <f t="shared" si="66"/>
        <v>18402.980000000003</v>
      </c>
      <c r="T2086" s="359">
        <f t="shared" si="67"/>
        <v>0.35239359053899832</v>
      </c>
      <c r="U2086" s="357"/>
    </row>
    <row r="2087" spans="1:21" x14ac:dyDescent="0.25">
      <c r="A2087" s="357" t="s">
        <v>483</v>
      </c>
      <c r="B2087" s="357" t="s">
        <v>1829</v>
      </c>
      <c r="C2087" s="357" t="s">
        <v>1263</v>
      </c>
      <c r="D2087" s="357" t="s">
        <v>1767</v>
      </c>
      <c r="E2087" s="357" t="s">
        <v>914</v>
      </c>
      <c r="F2087" s="357">
        <v>4522214</v>
      </c>
      <c r="G2087" s="357" t="s">
        <v>1896</v>
      </c>
      <c r="H2087" s="357">
        <v>452221404</v>
      </c>
      <c r="I2087" s="357" t="s">
        <v>5219</v>
      </c>
      <c r="J2087" s="357">
        <v>23983280</v>
      </c>
      <c r="K2087" s="357">
        <v>100</v>
      </c>
      <c r="L2087" s="357" t="s">
        <v>1077</v>
      </c>
      <c r="M2087" s="357" t="s">
        <v>1078</v>
      </c>
      <c r="N2087" s="357" t="s">
        <v>5025</v>
      </c>
      <c r="O2087" s="358">
        <v>1</v>
      </c>
      <c r="P2087" s="357">
        <v>49</v>
      </c>
      <c r="Q2087" s="357">
        <v>13339.2</v>
      </c>
      <c r="R2087" s="357">
        <v>6696.32</v>
      </c>
      <c r="S2087" s="357">
        <f t="shared" si="66"/>
        <v>6642.880000000001</v>
      </c>
      <c r="T2087" s="359">
        <f t="shared" si="67"/>
        <v>0.49799688137219628</v>
      </c>
      <c r="U2087" s="357"/>
    </row>
    <row r="2088" spans="1:21" x14ac:dyDescent="0.25">
      <c r="A2088" s="357" t="s">
        <v>483</v>
      </c>
      <c r="B2088" s="357" t="s">
        <v>921</v>
      </c>
      <c r="C2088" s="357" t="s">
        <v>1258</v>
      </c>
      <c r="D2088" s="357" t="s">
        <v>1758</v>
      </c>
      <c r="E2088" s="357" t="s">
        <v>1539</v>
      </c>
      <c r="F2088" s="357">
        <v>4422134</v>
      </c>
      <c r="G2088" s="357" t="s">
        <v>1154</v>
      </c>
      <c r="H2088" s="357">
        <v>442213405</v>
      </c>
      <c r="I2088" s="357" t="s">
        <v>3794</v>
      </c>
      <c r="J2088" s="357">
        <v>28332450</v>
      </c>
      <c r="K2088" s="357">
        <v>100</v>
      </c>
      <c r="L2088" s="357" t="s">
        <v>1077</v>
      </c>
      <c r="M2088" s="357" t="s">
        <v>1078</v>
      </c>
      <c r="N2088" s="357" t="s">
        <v>5025</v>
      </c>
      <c r="O2088" s="358">
        <v>1</v>
      </c>
      <c r="P2088" s="357">
        <v>63</v>
      </c>
      <c r="Q2088" s="357">
        <v>22410.400000000001</v>
      </c>
      <c r="R2088" s="357">
        <v>15171.29</v>
      </c>
      <c r="S2088" s="357">
        <f t="shared" si="66"/>
        <v>7239.1100000000006</v>
      </c>
      <c r="T2088" s="359">
        <f t="shared" si="67"/>
        <v>0.32302457787455824</v>
      </c>
      <c r="U2088" s="357"/>
    </row>
    <row r="2089" spans="1:21" x14ac:dyDescent="0.25">
      <c r="A2089" s="357" t="s">
        <v>483</v>
      </c>
      <c r="B2089" s="357" t="s">
        <v>921</v>
      </c>
      <c r="C2089" s="357" t="s">
        <v>1258</v>
      </c>
      <c r="D2089" s="357" t="s">
        <v>1758</v>
      </c>
      <c r="E2089" s="357" t="s">
        <v>1536</v>
      </c>
      <c r="F2089" s="357">
        <v>4422125</v>
      </c>
      <c r="G2089" s="357" t="s">
        <v>1730</v>
      </c>
      <c r="H2089" s="357">
        <v>442212501</v>
      </c>
      <c r="I2089" s="357" t="s">
        <v>3795</v>
      </c>
      <c r="J2089" s="357">
        <v>29642863</v>
      </c>
      <c r="K2089" s="357">
        <v>100</v>
      </c>
      <c r="L2089" s="357" t="s">
        <v>1077</v>
      </c>
      <c r="M2089" s="357" t="s">
        <v>1078</v>
      </c>
      <c r="N2089" s="357" t="s">
        <v>5025</v>
      </c>
      <c r="O2089" s="358">
        <v>1</v>
      </c>
      <c r="P2089" s="357">
        <v>51</v>
      </c>
      <c r="Q2089" s="357">
        <v>28116.799999999999</v>
      </c>
      <c r="R2089" s="357">
        <v>22291.78</v>
      </c>
      <c r="S2089" s="357">
        <f t="shared" si="66"/>
        <v>5825.02</v>
      </c>
      <c r="T2089" s="359">
        <f t="shared" si="67"/>
        <v>0.20717222443521313</v>
      </c>
      <c r="U2089" s="357"/>
    </row>
    <row r="2090" spans="1:21" x14ac:dyDescent="0.25">
      <c r="A2090" s="357" t="s">
        <v>483</v>
      </c>
      <c r="B2090" s="357" t="s">
        <v>921</v>
      </c>
      <c r="C2090" s="357" t="s">
        <v>1258</v>
      </c>
      <c r="D2090" s="357" t="s">
        <v>1758</v>
      </c>
      <c r="E2090" s="357" t="s">
        <v>1536</v>
      </c>
      <c r="F2090" s="357">
        <v>4422125</v>
      </c>
      <c r="G2090" s="357" t="s">
        <v>1730</v>
      </c>
      <c r="H2090" s="357">
        <v>442212501</v>
      </c>
      <c r="I2090" s="357" t="s">
        <v>3796</v>
      </c>
      <c r="J2090" s="357">
        <v>29642885</v>
      </c>
      <c r="K2090" s="357">
        <v>100</v>
      </c>
      <c r="L2090" s="357" t="s">
        <v>1077</v>
      </c>
      <c r="M2090" s="357" t="s">
        <v>1078</v>
      </c>
      <c r="N2090" s="357" t="s">
        <v>5025</v>
      </c>
      <c r="O2090" s="358">
        <v>1</v>
      </c>
      <c r="P2090" s="357">
        <v>47</v>
      </c>
      <c r="Q2090" s="357">
        <v>18118.400000000001</v>
      </c>
      <c r="R2090" s="357">
        <v>14607.58</v>
      </c>
      <c r="S2090" s="357">
        <f t="shared" si="66"/>
        <v>3510.8200000000015</v>
      </c>
      <c r="T2090" s="359">
        <f t="shared" si="67"/>
        <v>0.19377097315436248</v>
      </c>
      <c r="U2090" s="357"/>
    </row>
    <row r="2091" spans="1:21" x14ac:dyDescent="0.25">
      <c r="A2091" s="357" t="s">
        <v>483</v>
      </c>
      <c r="B2091" s="357" t="s">
        <v>921</v>
      </c>
      <c r="C2091" s="357" t="s">
        <v>1258</v>
      </c>
      <c r="D2091" s="357" t="s">
        <v>1758</v>
      </c>
      <c r="E2091" s="357" t="s">
        <v>1536</v>
      </c>
      <c r="F2091" s="357">
        <v>4422125</v>
      </c>
      <c r="G2091" s="357" t="s">
        <v>1730</v>
      </c>
      <c r="H2091" s="357">
        <v>442212501</v>
      </c>
      <c r="I2091" s="357" t="s">
        <v>3797</v>
      </c>
      <c r="J2091" s="357">
        <v>29642917</v>
      </c>
      <c r="K2091" s="357">
        <v>100</v>
      </c>
      <c r="L2091" s="357" t="s">
        <v>1077</v>
      </c>
      <c r="M2091" s="357" t="s">
        <v>1078</v>
      </c>
      <c r="N2091" s="357" t="s">
        <v>5025</v>
      </c>
      <c r="O2091" s="358">
        <v>1</v>
      </c>
      <c r="P2091" s="357">
        <v>22</v>
      </c>
      <c r="Q2091" s="357">
        <v>13441.6</v>
      </c>
      <c r="R2091" s="357">
        <v>7954.7199999999993</v>
      </c>
      <c r="S2091" s="357">
        <f t="shared" si="66"/>
        <v>5486.880000000001</v>
      </c>
      <c r="T2091" s="359">
        <f t="shared" si="67"/>
        <v>0.40820140459469118</v>
      </c>
      <c r="U2091" s="357"/>
    </row>
    <row r="2092" spans="1:21" x14ac:dyDescent="0.25">
      <c r="A2092" s="357" t="s">
        <v>483</v>
      </c>
      <c r="B2092" s="357" t="s">
        <v>1829</v>
      </c>
      <c r="C2092" s="357" t="s">
        <v>1263</v>
      </c>
      <c r="D2092" s="357" t="s">
        <v>1767</v>
      </c>
      <c r="E2092" s="357" t="s">
        <v>914</v>
      </c>
      <c r="F2092" s="357">
        <v>4522214</v>
      </c>
      <c r="G2092" s="357" t="s">
        <v>1896</v>
      </c>
      <c r="H2092" s="357">
        <v>452221404</v>
      </c>
      <c r="I2092" s="357" t="s">
        <v>5220</v>
      </c>
      <c r="J2092" s="357">
        <v>23983634</v>
      </c>
      <c r="K2092" s="357">
        <v>100</v>
      </c>
      <c r="L2092" s="357" t="s">
        <v>1077</v>
      </c>
      <c r="M2092" s="357" t="s">
        <v>1078</v>
      </c>
      <c r="N2092" s="357" t="s">
        <v>5025</v>
      </c>
      <c r="O2092" s="358">
        <v>1</v>
      </c>
      <c r="P2092" s="357">
        <v>24</v>
      </c>
      <c r="Q2092" s="357">
        <v>11315.599999999999</v>
      </c>
      <c r="R2092" s="357">
        <v>5848.92</v>
      </c>
      <c r="S2092" s="357">
        <f t="shared" si="66"/>
        <v>5466.6799999999985</v>
      </c>
      <c r="T2092" s="359">
        <f t="shared" si="67"/>
        <v>0.48311004277280917</v>
      </c>
      <c r="U2092" s="357"/>
    </row>
    <row r="2093" spans="1:21" x14ac:dyDescent="0.25">
      <c r="A2093" s="357" t="s">
        <v>483</v>
      </c>
      <c r="B2093" s="357" t="s">
        <v>921</v>
      </c>
      <c r="C2093" s="357" t="s">
        <v>1258</v>
      </c>
      <c r="D2093" s="357" t="s">
        <v>1758</v>
      </c>
      <c r="E2093" s="357" t="s">
        <v>1536</v>
      </c>
      <c r="F2093" s="357">
        <v>4422125</v>
      </c>
      <c r="G2093" s="357" t="s">
        <v>1730</v>
      </c>
      <c r="H2093" s="357">
        <v>442212501</v>
      </c>
      <c r="I2093" s="357" t="s">
        <v>3798</v>
      </c>
      <c r="J2093" s="357">
        <v>29642973</v>
      </c>
      <c r="K2093" s="357">
        <v>100</v>
      </c>
      <c r="L2093" s="357" t="s">
        <v>1077</v>
      </c>
      <c r="M2093" s="357" t="s">
        <v>1078</v>
      </c>
      <c r="N2093" s="357" t="s">
        <v>5025</v>
      </c>
      <c r="O2093" s="358">
        <v>1</v>
      </c>
      <c r="P2093" s="357">
        <v>45</v>
      </c>
      <c r="Q2093" s="357">
        <v>21100</v>
      </c>
      <c r="R2093" s="357">
        <v>16541.129999999997</v>
      </c>
      <c r="S2093" s="357">
        <f t="shared" si="66"/>
        <v>4558.8700000000026</v>
      </c>
      <c r="T2093" s="359">
        <f t="shared" si="67"/>
        <v>0.21606018957345985</v>
      </c>
      <c r="U2093" s="357"/>
    </row>
    <row r="2094" spans="1:21" x14ac:dyDescent="0.25">
      <c r="A2094" s="357" t="s">
        <v>483</v>
      </c>
      <c r="B2094" s="357" t="s">
        <v>921</v>
      </c>
      <c r="C2094" s="357" t="s">
        <v>1258</v>
      </c>
      <c r="D2094" s="357" t="s">
        <v>1758</v>
      </c>
      <c r="E2094" s="357" t="s">
        <v>1536</v>
      </c>
      <c r="F2094" s="357">
        <v>4422125</v>
      </c>
      <c r="G2094" s="357" t="s">
        <v>1730</v>
      </c>
      <c r="H2094" s="357">
        <v>442212501</v>
      </c>
      <c r="I2094" s="357" t="s">
        <v>3799</v>
      </c>
      <c r="J2094" s="357">
        <v>29643031</v>
      </c>
      <c r="K2094" s="357">
        <v>100</v>
      </c>
      <c r="L2094" s="357" t="s">
        <v>1077</v>
      </c>
      <c r="M2094" s="357" t="s">
        <v>1078</v>
      </c>
      <c r="N2094" s="357" t="s">
        <v>5025</v>
      </c>
      <c r="O2094" s="358">
        <v>1</v>
      </c>
      <c r="P2094" s="357">
        <v>27</v>
      </c>
      <c r="Q2094" s="357">
        <v>15556.4</v>
      </c>
      <c r="R2094" s="357">
        <v>8929.48</v>
      </c>
      <c r="S2094" s="357">
        <f t="shared" si="66"/>
        <v>6626.92</v>
      </c>
      <c r="T2094" s="359">
        <f t="shared" si="67"/>
        <v>0.42599316037129414</v>
      </c>
      <c r="U2094" s="357"/>
    </row>
    <row r="2095" spans="1:21" x14ac:dyDescent="0.25">
      <c r="A2095" s="357" t="s">
        <v>483</v>
      </c>
      <c r="B2095" s="357" t="s">
        <v>921</v>
      </c>
      <c r="C2095" s="357" t="s">
        <v>1258</v>
      </c>
      <c r="D2095" s="357" t="s">
        <v>1758</v>
      </c>
      <c r="E2095" s="357" t="s">
        <v>1536</v>
      </c>
      <c r="F2095" s="357">
        <v>4422125</v>
      </c>
      <c r="G2095" s="357" t="s">
        <v>1730</v>
      </c>
      <c r="H2095" s="357">
        <v>442212501</v>
      </c>
      <c r="I2095" s="357" t="s">
        <v>3800</v>
      </c>
      <c r="J2095" s="357">
        <v>29643043</v>
      </c>
      <c r="K2095" s="357">
        <v>100</v>
      </c>
      <c r="L2095" s="357" t="s">
        <v>1077</v>
      </c>
      <c r="M2095" s="357" t="s">
        <v>1078</v>
      </c>
      <c r="N2095" s="357" t="s">
        <v>5025</v>
      </c>
      <c r="O2095" s="358">
        <v>1</v>
      </c>
      <c r="P2095" s="357">
        <v>125</v>
      </c>
      <c r="Q2095" s="357">
        <v>60372</v>
      </c>
      <c r="R2095" s="357">
        <v>40940.449999999997</v>
      </c>
      <c r="S2095" s="357">
        <f t="shared" si="66"/>
        <v>19431.550000000003</v>
      </c>
      <c r="T2095" s="359">
        <f t="shared" si="67"/>
        <v>0.32186361227058907</v>
      </c>
      <c r="U2095" s="357"/>
    </row>
    <row r="2096" spans="1:21" x14ac:dyDescent="0.25">
      <c r="A2096" s="357" t="s">
        <v>483</v>
      </c>
      <c r="B2096" s="357" t="s">
        <v>921</v>
      </c>
      <c r="C2096" s="357" t="s">
        <v>1258</v>
      </c>
      <c r="D2096" s="357" t="s">
        <v>1758</v>
      </c>
      <c r="E2096" s="357" t="s">
        <v>1534</v>
      </c>
      <c r="F2096" s="357">
        <v>4422122</v>
      </c>
      <c r="G2096" s="357" t="s">
        <v>1259</v>
      </c>
      <c r="H2096" s="357">
        <v>442212202</v>
      </c>
      <c r="I2096" s="357" t="s">
        <v>3801</v>
      </c>
      <c r="J2096" s="357">
        <v>29643155</v>
      </c>
      <c r="K2096" s="357">
        <v>100</v>
      </c>
      <c r="L2096" s="357" t="s">
        <v>1077</v>
      </c>
      <c r="M2096" s="357" t="s">
        <v>1078</v>
      </c>
      <c r="N2096" s="357" t="s">
        <v>5025</v>
      </c>
      <c r="O2096" s="358">
        <v>1</v>
      </c>
      <c r="P2096" s="357">
        <v>51</v>
      </c>
      <c r="Q2096" s="357">
        <v>24958.800000000003</v>
      </c>
      <c r="R2096" s="357">
        <v>15105.71</v>
      </c>
      <c r="S2096" s="357">
        <f t="shared" si="66"/>
        <v>9853.0900000000038</v>
      </c>
      <c r="T2096" s="359">
        <f t="shared" si="67"/>
        <v>0.39477418786159602</v>
      </c>
      <c r="U2096" s="357"/>
    </row>
    <row r="2097" spans="1:21" x14ac:dyDescent="0.25">
      <c r="A2097" s="357" t="s">
        <v>483</v>
      </c>
      <c r="B2097" s="357" t="s">
        <v>921</v>
      </c>
      <c r="C2097" s="357" t="s">
        <v>1258</v>
      </c>
      <c r="D2097" s="357" t="s">
        <v>1758</v>
      </c>
      <c r="E2097" s="357" t="s">
        <v>1537</v>
      </c>
      <c r="F2097" s="357">
        <v>4422126</v>
      </c>
      <c r="G2097" s="357" t="s">
        <v>1538</v>
      </c>
      <c r="H2097" s="357">
        <v>442212602</v>
      </c>
      <c r="I2097" s="357" t="s">
        <v>3802</v>
      </c>
      <c r="J2097" s="357">
        <v>29643323</v>
      </c>
      <c r="K2097" s="357">
        <v>100</v>
      </c>
      <c r="L2097" s="357" t="s">
        <v>1077</v>
      </c>
      <c r="M2097" s="357" t="s">
        <v>1078</v>
      </c>
      <c r="N2097" s="357" t="s">
        <v>5025</v>
      </c>
      <c r="O2097" s="358">
        <v>1</v>
      </c>
      <c r="P2097" s="357">
        <v>50</v>
      </c>
      <c r="Q2097" s="357">
        <v>24669.200000000001</v>
      </c>
      <c r="R2097" s="357">
        <v>19551.690000000002</v>
      </c>
      <c r="S2097" s="357">
        <f t="shared" si="66"/>
        <v>5117.5099999999984</v>
      </c>
      <c r="T2097" s="359">
        <f t="shared" si="67"/>
        <v>0.20744531642696148</v>
      </c>
      <c r="U2097" s="357"/>
    </row>
    <row r="2098" spans="1:21" x14ac:dyDescent="0.25">
      <c r="A2098" s="357" t="s">
        <v>483</v>
      </c>
      <c r="B2098" s="357" t="s">
        <v>921</v>
      </c>
      <c r="C2098" s="357" t="s">
        <v>1258</v>
      </c>
      <c r="D2098" s="357" t="s">
        <v>1758</v>
      </c>
      <c r="E2098" s="357" t="s">
        <v>1537</v>
      </c>
      <c r="F2098" s="357">
        <v>4422126</v>
      </c>
      <c r="G2098" s="357" t="s">
        <v>1538</v>
      </c>
      <c r="H2098" s="357">
        <v>442212602</v>
      </c>
      <c r="I2098" s="357" t="s">
        <v>3803</v>
      </c>
      <c r="J2098" s="357">
        <v>29643381</v>
      </c>
      <c r="K2098" s="357">
        <v>100</v>
      </c>
      <c r="L2098" s="357" t="s">
        <v>1077</v>
      </c>
      <c r="M2098" s="357" t="s">
        <v>1078</v>
      </c>
      <c r="N2098" s="357" t="s">
        <v>5025</v>
      </c>
      <c r="O2098" s="358">
        <v>1</v>
      </c>
      <c r="P2098" s="357">
        <v>42</v>
      </c>
      <c r="Q2098" s="357">
        <v>20278</v>
      </c>
      <c r="R2098" s="357">
        <v>11694.5</v>
      </c>
      <c r="S2098" s="357">
        <f t="shared" si="66"/>
        <v>8583.5</v>
      </c>
      <c r="T2098" s="359">
        <f t="shared" si="67"/>
        <v>0.42329125160272218</v>
      </c>
      <c r="U2098" s="357"/>
    </row>
    <row r="2099" spans="1:21" x14ac:dyDescent="0.25">
      <c r="A2099" s="357" t="s">
        <v>483</v>
      </c>
      <c r="B2099" s="357" t="s">
        <v>921</v>
      </c>
      <c r="C2099" s="357" t="s">
        <v>1258</v>
      </c>
      <c r="D2099" s="357" t="s">
        <v>1758</v>
      </c>
      <c r="E2099" s="357" t="s">
        <v>1537</v>
      </c>
      <c r="F2099" s="357">
        <v>4422126</v>
      </c>
      <c r="G2099" s="357" t="s">
        <v>961</v>
      </c>
      <c r="H2099" s="357">
        <v>442212603</v>
      </c>
      <c r="I2099" s="357" t="s">
        <v>3804</v>
      </c>
      <c r="J2099" s="357">
        <v>29643389</v>
      </c>
      <c r="K2099" s="357">
        <v>100</v>
      </c>
      <c r="L2099" s="357" t="s">
        <v>1077</v>
      </c>
      <c r="M2099" s="357" t="s">
        <v>1078</v>
      </c>
      <c r="N2099" s="357" t="s">
        <v>5025</v>
      </c>
      <c r="O2099" s="358">
        <v>1</v>
      </c>
      <c r="P2099" s="357">
        <v>60</v>
      </c>
      <c r="Q2099" s="357">
        <v>21573.599999999999</v>
      </c>
      <c r="R2099" s="357">
        <v>13344.76</v>
      </c>
      <c r="S2099" s="357">
        <f t="shared" si="66"/>
        <v>8228.8399999999983</v>
      </c>
      <c r="T2099" s="359">
        <f t="shared" si="67"/>
        <v>0.38143100826936621</v>
      </c>
      <c r="U2099" s="357"/>
    </row>
    <row r="2100" spans="1:21" x14ac:dyDescent="0.25">
      <c r="A2100" s="357" t="s">
        <v>483</v>
      </c>
      <c r="B2100" s="357" t="s">
        <v>921</v>
      </c>
      <c r="C2100" s="357" t="s">
        <v>1258</v>
      </c>
      <c r="D2100" s="357" t="s">
        <v>1758</v>
      </c>
      <c r="E2100" s="357" t="s">
        <v>1537</v>
      </c>
      <c r="F2100" s="357">
        <v>4422126</v>
      </c>
      <c r="G2100" s="357" t="s">
        <v>961</v>
      </c>
      <c r="H2100" s="357">
        <v>442212603</v>
      </c>
      <c r="I2100" s="357" t="s">
        <v>3805</v>
      </c>
      <c r="J2100" s="357">
        <v>29643423</v>
      </c>
      <c r="K2100" s="357">
        <v>100</v>
      </c>
      <c r="L2100" s="357" t="s">
        <v>1077</v>
      </c>
      <c r="M2100" s="357" t="s">
        <v>1078</v>
      </c>
      <c r="N2100" s="357" t="s">
        <v>5025</v>
      </c>
      <c r="O2100" s="358">
        <v>1</v>
      </c>
      <c r="P2100" s="357">
        <v>98</v>
      </c>
      <c r="Q2100" s="357">
        <v>33956</v>
      </c>
      <c r="R2100" s="357">
        <v>24460.989999999998</v>
      </c>
      <c r="S2100" s="357">
        <f t="shared" si="66"/>
        <v>9495.010000000002</v>
      </c>
      <c r="T2100" s="359">
        <f t="shared" si="67"/>
        <v>0.27962687006714576</v>
      </c>
      <c r="U2100" s="357"/>
    </row>
    <row r="2101" spans="1:21" x14ac:dyDescent="0.25">
      <c r="A2101" s="357" t="s">
        <v>483</v>
      </c>
      <c r="B2101" s="357" t="s">
        <v>921</v>
      </c>
      <c r="C2101" s="357" t="s">
        <v>1258</v>
      </c>
      <c r="D2101" s="357" t="s">
        <v>1758</v>
      </c>
      <c r="E2101" s="357" t="s">
        <v>1537</v>
      </c>
      <c r="F2101" s="357">
        <v>4422126</v>
      </c>
      <c r="G2101" s="357" t="s">
        <v>961</v>
      </c>
      <c r="H2101" s="357">
        <v>442212603</v>
      </c>
      <c r="I2101" s="357" t="s">
        <v>3806</v>
      </c>
      <c r="J2101" s="357">
        <v>29643429</v>
      </c>
      <c r="K2101" s="357">
        <v>100</v>
      </c>
      <c r="L2101" s="357" t="s">
        <v>1077</v>
      </c>
      <c r="M2101" s="357" t="s">
        <v>1078</v>
      </c>
      <c r="N2101" s="357" t="s">
        <v>5025</v>
      </c>
      <c r="O2101" s="358">
        <v>1</v>
      </c>
      <c r="P2101" s="357">
        <v>53</v>
      </c>
      <c r="Q2101" s="357">
        <v>20955.199999999997</v>
      </c>
      <c r="R2101" s="357">
        <v>14702.62</v>
      </c>
      <c r="S2101" s="357">
        <f t="shared" si="66"/>
        <v>6252.5799999999963</v>
      </c>
      <c r="T2101" s="359">
        <f t="shared" si="67"/>
        <v>0.29837844544552172</v>
      </c>
      <c r="U2101" s="357"/>
    </row>
    <row r="2102" spans="1:21" x14ac:dyDescent="0.25">
      <c r="A2102" s="357" t="s">
        <v>483</v>
      </c>
      <c r="B2102" s="357" t="s">
        <v>921</v>
      </c>
      <c r="C2102" s="357" t="s">
        <v>1258</v>
      </c>
      <c r="D2102" s="357" t="s">
        <v>1758</v>
      </c>
      <c r="E2102" s="357" t="s">
        <v>1537</v>
      </c>
      <c r="F2102" s="357">
        <v>4422126</v>
      </c>
      <c r="G2102" s="357" t="s">
        <v>961</v>
      </c>
      <c r="H2102" s="357">
        <v>442212603</v>
      </c>
      <c r="I2102" s="357" t="s">
        <v>3807</v>
      </c>
      <c r="J2102" s="357">
        <v>29643441</v>
      </c>
      <c r="K2102" s="357">
        <v>100</v>
      </c>
      <c r="L2102" s="357" t="s">
        <v>1077</v>
      </c>
      <c r="M2102" s="357" t="s">
        <v>1078</v>
      </c>
      <c r="N2102" s="357" t="s">
        <v>5025</v>
      </c>
      <c r="O2102" s="358">
        <v>1</v>
      </c>
      <c r="P2102" s="357">
        <v>93</v>
      </c>
      <c r="Q2102" s="357">
        <v>41498.800000000003</v>
      </c>
      <c r="R2102" s="357">
        <v>25786.28</v>
      </c>
      <c r="S2102" s="357">
        <f t="shared" si="66"/>
        <v>15712.520000000004</v>
      </c>
      <c r="T2102" s="359">
        <f t="shared" si="67"/>
        <v>0.37862588797748375</v>
      </c>
      <c r="U2102" s="357"/>
    </row>
    <row r="2103" spans="1:21" x14ac:dyDescent="0.25">
      <c r="A2103" s="357" t="s">
        <v>483</v>
      </c>
      <c r="B2103" s="357" t="s">
        <v>921</v>
      </c>
      <c r="C2103" s="357" t="s">
        <v>1258</v>
      </c>
      <c r="D2103" s="357" t="s">
        <v>1758</v>
      </c>
      <c r="E2103" s="357" t="s">
        <v>1536</v>
      </c>
      <c r="F2103" s="357">
        <v>4422125</v>
      </c>
      <c r="G2103" s="357" t="s">
        <v>1152</v>
      </c>
      <c r="H2103" s="357">
        <v>442212502</v>
      </c>
      <c r="I2103" s="357" t="s">
        <v>3808</v>
      </c>
      <c r="J2103" s="357">
        <v>29643513</v>
      </c>
      <c r="K2103" s="357">
        <v>100</v>
      </c>
      <c r="L2103" s="357" t="s">
        <v>1077</v>
      </c>
      <c r="M2103" s="357" t="s">
        <v>1078</v>
      </c>
      <c r="N2103" s="357" t="s">
        <v>5025</v>
      </c>
      <c r="O2103" s="358">
        <v>1</v>
      </c>
      <c r="P2103" s="357">
        <v>99</v>
      </c>
      <c r="Q2103" s="357">
        <v>37518.800000000003</v>
      </c>
      <c r="R2103" s="357">
        <v>29952.079999999998</v>
      </c>
      <c r="S2103" s="357">
        <f t="shared" si="66"/>
        <v>7566.7200000000048</v>
      </c>
      <c r="T2103" s="359">
        <f t="shared" si="67"/>
        <v>0.20167809204985246</v>
      </c>
      <c r="U2103" s="357"/>
    </row>
    <row r="2104" spans="1:21" x14ac:dyDescent="0.25">
      <c r="A2104" s="357" t="s">
        <v>483</v>
      </c>
      <c r="B2104" s="357" t="s">
        <v>921</v>
      </c>
      <c r="C2104" s="357" t="s">
        <v>1258</v>
      </c>
      <c r="D2104" s="357" t="s">
        <v>1758</v>
      </c>
      <c r="E2104" s="357" t="s">
        <v>1536</v>
      </c>
      <c r="F2104" s="357">
        <v>4422125</v>
      </c>
      <c r="G2104" s="357" t="s">
        <v>1152</v>
      </c>
      <c r="H2104" s="357">
        <v>442212502</v>
      </c>
      <c r="I2104" s="357" t="s">
        <v>3809</v>
      </c>
      <c r="J2104" s="357">
        <v>29643519</v>
      </c>
      <c r="K2104" s="357">
        <v>100</v>
      </c>
      <c r="L2104" s="357" t="s">
        <v>1077</v>
      </c>
      <c r="M2104" s="357" t="s">
        <v>1078</v>
      </c>
      <c r="N2104" s="357" t="s">
        <v>5025</v>
      </c>
      <c r="O2104" s="358">
        <v>1</v>
      </c>
      <c r="P2104" s="357">
        <v>92</v>
      </c>
      <c r="Q2104" s="357">
        <v>28159.199999999997</v>
      </c>
      <c r="R2104" s="357">
        <v>24769.19</v>
      </c>
      <c r="S2104" s="357">
        <f t="shared" si="66"/>
        <v>3390.0099999999984</v>
      </c>
      <c r="T2104" s="359">
        <f t="shared" si="67"/>
        <v>0.12038729793460037</v>
      </c>
      <c r="U2104" s="357"/>
    </row>
    <row r="2105" spans="1:21" x14ac:dyDescent="0.25">
      <c r="A2105" s="357" t="s">
        <v>483</v>
      </c>
      <c r="B2105" s="357" t="s">
        <v>921</v>
      </c>
      <c r="C2105" s="357" t="s">
        <v>1258</v>
      </c>
      <c r="D2105" s="357" t="s">
        <v>1758</v>
      </c>
      <c r="E2105" s="357" t="s">
        <v>1537</v>
      </c>
      <c r="F2105" s="357">
        <v>4422126</v>
      </c>
      <c r="G2105" s="357" t="s">
        <v>960</v>
      </c>
      <c r="H2105" s="357">
        <v>442212601</v>
      </c>
      <c r="I2105" s="357" t="s">
        <v>3810</v>
      </c>
      <c r="J2105" s="357">
        <v>29643749</v>
      </c>
      <c r="K2105" s="357">
        <v>100</v>
      </c>
      <c r="L2105" s="357" t="s">
        <v>1077</v>
      </c>
      <c r="M2105" s="357" t="s">
        <v>1078</v>
      </c>
      <c r="N2105" s="357" t="s">
        <v>5025</v>
      </c>
      <c r="O2105" s="358">
        <v>1</v>
      </c>
      <c r="P2105" s="357">
        <v>56</v>
      </c>
      <c r="Q2105" s="357">
        <v>25116.799999999999</v>
      </c>
      <c r="R2105" s="357">
        <v>22047.489999999998</v>
      </c>
      <c r="S2105" s="357">
        <f t="shared" si="66"/>
        <v>3069.3100000000013</v>
      </c>
      <c r="T2105" s="359">
        <f t="shared" si="67"/>
        <v>0.12220147471015422</v>
      </c>
      <c r="U2105" s="357"/>
    </row>
    <row r="2106" spans="1:21" x14ac:dyDescent="0.25">
      <c r="A2106" s="357" t="s">
        <v>483</v>
      </c>
      <c r="B2106" s="357" t="s">
        <v>921</v>
      </c>
      <c r="C2106" s="357" t="s">
        <v>1258</v>
      </c>
      <c r="D2106" s="357" t="s">
        <v>1758</v>
      </c>
      <c r="E2106" s="357" t="s">
        <v>1534</v>
      </c>
      <c r="F2106" s="357">
        <v>4422122</v>
      </c>
      <c r="G2106" s="357" t="s">
        <v>1259</v>
      </c>
      <c r="H2106" s="357">
        <v>442212202</v>
      </c>
      <c r="I2106" s="357" t="s">
        <v>3811</v>
      </c>
      <c r="J2106" s="357">
        <v>32562964</v>
      </c>
      <c r="K2106" s="357">
        <v>100</v>
      </c>
      <c r="L2106" s="357" t="s">
        <v>1077</v>
      </c>
      <c r="M2106" s="357" t="s">
        <v>1078</v>
      </c>
      <c r="N2106" s="357" t="s">
        <v>5025</v>
      </c>
      <c r="O2106" s="358">
        <v>1</v>
      </c>
      <c r="P2106" s="357">
        <v>46</v>
      </c>
      <c r="Q2106" s="357">
        <v>32074.800000000003</v>
      </c>
      <c r="R2106" s="357">
        <v>26762.239999999998</v>
      </c>
      <c r="S2106" s="357">
        <f t="shared" si="66"/>
        <v>5312.5600000000049</v>
      </c>
      <c r="T2106" s="359">
        <f t="shared" si="67"/>
        <v>0.16563033908239505</v>
      </c>
      <c r="U2106" s="357"/>
    </row>
    <row r="2107" spans="1:21" x14ac:dyDescent="0.25">
      <c r="A2107" s="357" t="s">
        <v>483</v>
      </c>
      <c r="B2107" s="357" t="s">
        <v>921</v>
      </c>
      <c r="C2107" s="357" t="s">
        <v>1258</v>
      </c>
      <c r="D2107" s="357" t="s">
        <v>1758</v>
      </c>
      <c r="E2107" s="357" t="s">
        <v>1539</v>
      </c>
      <c r="F2107" s="357">
        <v>4422134</v>
      </c>
      <c r="G2107" s="357" t="s">
        <v>1149</v>
      </c>
      <c r="H2107" s="357">
        <v>442213402</v>
      </c>
      <c r="I2107" s="357" t="s">
        <v>3812</v>
      </c>
      <c r="J2107" s="357">
        <v>19138191</v>
      </c>
      <c r="K2107" s="357">
        <v>100</v>
      </c>
      <c r="L2107" s="357" t="s">
        <v>1077</v>
      </c>
      <c r="M2107" s="357" t="s">
        <v>1078</v>
      </c>
      <c r="N2107" s="357" t="s">
        <v>5025</v>
      </c>
      <c r="O2107" s="358">
        <v>1</v>
      </c>
      <c r="P2107" s="357">
        <v>34</v>
      </c>
      <c r="Q2107" s="357">
        <v>35628.400000000001</v>
      </c>
      <c r="R2107" s="357">
        <v>21633.45</v>
      </c>
      <c r="S2107" s="357">
        <f t="shared" si="66"/>
        <v>13994.95</v>
      </c>
      <c r="T2107" s="359">
        <f t="shared" si="67"/>
        <v>0.39280321316702405</v>
      </c>
      <c r="U2107" s="357"/>
    </row>
    <row r="2108" spans="1:21" x14ac:dyDescent="0.25">
      <c r="A2108" s="357" t="s">
        <v>483</v>
      </c>
      <c r="B2108" s="357" t="s">
        <v>921</v>
      </c>
      <c r="C2108" s="357" t="s">
        <v>1258</v>
      </c>
      <c r="D2108" s="357" t="s">
        <v>1758</v>
      </c>
      <c r="E2108" s="357" t="s">
        <v>1539</v>
      </c>
      <c r="F2108" s="357">
        <v>4422134</v>
      </c>
      <c r="G2108" s="357" t="s">
        <v>1149</v>
      </c>
      <c r="H2108" s="357">
        <v>442213402</v>
      </c>
      <c r="I2108" s="357" t="s">
        <v>3813</v>
      </c>
      <c r="J2108" s="357">
        <v>20099285</v>
      </c>
      <c r="K2108" s="357">
        <v>100</v>
      </c>
      <c r="L2108" s="357" t="s">
        <v>1077</v>
      </c>
      <c r="M2108" s="357" t="s">
        <v>1078</v>
      </c>
      <c r="N2108" s="357" t="s">
        <v>5025</v>
      </c>
      <c r="O2108" s="358">
        <v>1</v>
      </c>
      <c r="P2108" s="357">
        <v>117</v>
      </c>
      <c r="Q2108" s="357">
        <v>47908</v>
      </c>
      <c r="R2108" s="357">
        <v>33520.910000000003</v>
      </c>
      <c r="S2108" s="357">
        <f t="shared" si="66"/>
        <v>14387.089999999997</v>
      </c>
      <c r="T2108" s="359">
        <f t="shared" si="67"/>
        <v>0.30030662937296476</v>
      </c>
      <c r="U2108" s="357"/>
    </row>
    <row r="2109" spans="1:21" x14ac:dyDescent="0.25">
      <c r="A2109" s="357" t="s">
        <v>483</v>
      </c>
      <c r="B2109" s="357" t="s">
        <v>921</v>
      </c>
      <c r="C2109" s="357" t="s">
        <v>1258</v>
      </c>
      <c r="D2109" s="357" t="s">
        <v>1758</v>
      </c>
      <c r="E2109" s="357" t="s">
        <v>1539</v>
      </c>
      <c r="F2109" s="357">
        <v>4422134</v>
      </c>
      <c r="G2109" s="357" t="s">
        <v>959</v>
      </c>
      <c r="H2109" s="357">
        <v>442213406</v>
      </c>
      <c r="I2109" s="357" t="s">
        <v>3814</v>
      </c>
      <c r="J2109" s="357">
        <v>21241034</v>
      </c>
      <c r="K2109" s="357">
        <v>100</v>
      </c>
      <c r="L2109" s="357" t="s">
        <v>5335</v>
      </c>
      <c r="M2109" s="357" t="s">
        <v>1078</v>
      </c>
      <c r="N2109" s="357" t="s">
        <v>5025</v>
      </c>
      <c r="O2109" s="358">
        <v>1</v>
      </c>
      <c r="P2109" s="357">
        <v>1</v>
      </c>
      <c r="Q2109" s="357">
        <v>36283.600000000006</v>
      </c>
      <c r="R2109" s="357">
        <v>21612.93</v>
      </c>
      <c r="S2109" s="357">
        <f t="shared" si="66"/>
        <v>14670.670000000006</v>
      </c>
      <c r="T2109" s="359">
        <f t="shared" si="67"/>
        <v>0.40433336273137183</v>
      </c>
      <c r="U2109" s="357"/>
    </row>
    <row r="2110" spans="1:21" x14ac:dyDescent="0.25">
      <c r="A2110" s="357" t="s">
        <v>483</v>
      </c>
      <c r="B2110" s="357" t="s">
        <v>921</v>
      </c>
      <c r="C2110" s="357" t="s">
        <v>1258</v>
      </c>
      <c r="D2110" s="357" t="s">
        <v>1758</v>
      </c>
      <c r="E2110" s="357" t="s">
        <v>1539</v>
      </c>
      <c r="F2110" s="357">
        <v>4422134</v>
      </c>
      <c r="G2110" s="357" t="s">
        <v>959</v>
      </c>
      <c r="H2110" s="357">
        <v>442213406</v>
      </c>
      <c r="I2110" s="357" t="s">
        <v>3815</v>
      </c>
      <c r="J2110" s="357">
        <v>21241116</v>
      </c>
      <c r="K2110" s="357">
        <v>100</v>
      </c>
      <c r="L2110" s="357" t="s">
        <v>1077</v>
      </c>
      <c r="M2110" s="357" t="s">
        <v>1078</v>
      </c>
      <c r="N2110" s="357" t="s">
        <v>5025</v>
      </c>
      <c r="O2110" s="358">
        <v>1</v>
      </c>
      <c r="P2110" s="357">
        <v>146</v>
      </c>
      <c r="Q2110" s="357">
        <v>36444</v>
      </c>
      <c r="R2110" s="357">
        <v>33092.839999999997</v>
      </c>
      <c r="S2110" s="357">
        <f t="shared" si="66"/>
        <v>3351.1600000000035</v>
      </c>
      <c r="T2110" s="359">
        <f t="shared" si="67"/>
        <v>9.1953682361980121E-2</v>
      </c>
      <c r="U2110" s="357"/>
    </row>
    <row r="2111" spans="1:21" x14ac:dyDescent="0.25">
      <c r="A2111" s="357" t="s">
        <v>483</v>
      </c>
      <c r="B2111" s="357" t="s">
        <v>921</v>
      </c>
      <c r="C2111" s="357" t="s">
        <v>1258</v>
      </c>
      <c r="D2111" s="357" t="s">
        <v>1758</v>
      </c>
      <c r="E2111" s="357" t="s">
        <v>1539</v>
      </c>
      <c r="F2111" s="357">
        <v>4422134</v>
      </c>
      <c r="G2111" s="357" t="s">
        <v>959</v>
      </c>
      <c r="H2111" s="357">
        <v>442213406</v>
      </c>
      <c r="I2111" s="357" t="s">
        <v>3816</v>
      </c>
      <c r="J2111" s="357">
        <v>21241154</v>
      </c>
      <c r="K2111" s="357">
        <v>100</v>
      </c>
      <c r="L2111" s="357" t="s">
        <v>1077</v>
      </c>
      <c r="M2111" s="357" t="s">
        <v>1078</v>
      </c>
      <c r="N2111" s="357" t="s">
        <v>5025</v>
      </c>
      <c r="O2111" s="358">
        <v>1</v>
      </c>
      <c r="P2111" s="357">
        <v>95</v>
      </c>
      <c r="Q2111" s="357">
        <v>34523.199999999997</v>
      </c>
      <c r="R2111" s="357">
        <v>26745.43</v>
      </c>
      <c r="S2111" s="357">
        <f t="shared" si="66"/>
        <v>7777.7699999999968</v>
      </c>
      <c r="T2111" s="359">
        <f t="shared" si="67"/>
        <v>0.22529110858784809</v>
      </c>
      <c r="U2111" s="357"/>
    </row>
    <row r="2112" spans="1:21" x14ac:dyDescent="0.25">
      <c r="A2112" s="357" t="s">
        <v>483</v>
      </c>
      <c r="B2112" s="357" t="s">
        <v>921</v>
      </c>
      <c r="C2112" s="357" t="s">
        <v>1258</v>
      </c>
      <c r="D2112" s="357" t="s">
        <v>1758</v>
      </c>
      <c r="E2112" s="357" t="s">
        <v>1539</v>
      </c>
      <c r="F2112" s="357">
        <v>4422134</v>
      </c>
      <c r="G2112" s="357" t="s">
        <v>959</v>
      </c>
      <c r="H2112" s="357">
        <v>442213406</v>
      </c>
      <c r="I2112" s="357" t="s">
        <v>3817</v>
      </c>
      <c r="J2112" s="357">
        <v>21241186</v>
      </c>
      <c r="K2112" s="357">
        <v>100</v>
      </c>
      <c r="L2112" s="357" t="s">
        <v>1077</v>
      </c>
      <c r="M2112" s="357" t="s">
        <v>1078</v>
      </c>
      <c r="N2112" s="357" t="s">
        <v>5025</v>
      </c>
      <c r="O2112" s="358">
        <v>1</v>
      </c>
      <c r="P2112" s="357">
        <v>54</v>
      </c>
      <c r="Q2112" s="357">
        <v>14226.400000000001</v>
      </c>
      <c r="R2112" s="357">
        <v>12016.380000000001</v>
      </c>
      <c r="S2112" s="357">
        <f t="shared" si="66"/>
        <v>2210.0200000000004</v>
      </c>
      <c r="T2112" s="359">
        <f t="shared" si="67"/>
        <v>0.15534639824551538</v>
      </c>
      <c r="U2112" s="357"/>
    </row>
    <row r="2113" spans="1:21" x14ac:dyDescent="0.25">
      <c r="A2113" s="357" t="s">
        <v>483</v>
      </c>
      <c r="B2113" s="357" t="s">
        <v>921</v>
      </c>
      <c r="C2113" s="357" t="s">
        <v>1258</v>
      </c>
      <c r="D2113" s="357" t="s">
        <v>1758</v>
      </c>
      <c r="E2113" s="357" t="s">
        <v>1539</v>
      </c>
      <c r="F2113" s="357">
        <v>4422134</v>
      </c>
      <c r="G2113" s="357" t="s">
        <v>959</v>
      </c>
      <c r="H2113" s="357">
        <v>442213406</v>
      </c>
      <c r="I2113" s="357" t="s">
        <v>3818</v>
      </c>
      <c r="J2113" s="357">
        <v>21241340</v>
      </c>
      <c r="K2113" s="357">
        <v>100</v>
      </c>
      <c r="L2113" s="357" t="s">
        <v>1077</v>
      </c>
      <c r="M2113" s="357" t="s">
        <v>1078</v>
      </c>
      <c r="N2113" s="357" t="s">
        <v>5025</v>
      </c>
      <c r="O2113" s="358">
        <v>1</v>
      </c>
      <c r="P2113" s="357">
        <v>89</v>
      </c>
      <c r="Q2113" s="357">
        <v>18178.560000000001</v>
      </c>
      <c r="R2113" s="357">
        <v>16407.599999999999</v>
      </c>
      <c r="S2113" s="357">
        <f t="shared" si="66"/>
        <v>1770.9600000000028</v>
      </c>
      <c r="T2113" s="359">
        <f t="shared" si="67"/>
        <v>9.7420257710181812E-2</v>
      </c>
      <c r="U2113" s="357"/>
    </row>
    <row r="2114" spans="1:21" x14ac:dyDescent="0.25">
      <c r="A2114" s="357" t="s">
        <v>483</v>
      </c>
      <c r="B2114" s="357" t="s">
        <v>921</v>
      </c>
      <c r="C2114" s="357" t="s">
        <v>1258</v>
      </c>
      <c r="D2114" s="357" t="s">
        <v>1758</v>
      </c>
      <c r="E2114" s="357" t="s">
        <v>1536</v>
      </c>
      <c r="F2114" s="357">
        <v>4422125</v>
      </c>
      <c r="G2114" s="357" t="s">
        <v>1730</v>
      </c>
      <c r="H2114" s="357">
        <v>442212501</v>
      </c>
      <c r="I2114" s="357" t="s">
        <v>3819</v>
      </c>
      <c r="J2114" s="357">
        <v>21241376</v>
      </c>
      <c r="K2114" s="357">
        <v>100</v>
      </c>
      <c r="L2114" s="357" t="s">
        <v>1077</v>
      </c>
      <c r="M2114" s="357" t="s">
        <v>1078</v>
      </c>
      <c r="N2114" s="357" t="s">
        <v>5025</v>
      </c>
      <c r="O2114" s="358">
        <v>1</v>
      </c>
      <c r="P2114" s="357">
        <v>68</v>
      </c>
      <c r="Q2114" s="357">
        <v>28202</v>
      </c>
      <c r="R2114" s="357">
        <v>20368.419999999998</v>
      </c>
      <c r="S2114" s="357">
        <f t="shared" si="66"/>
        <v>7833.5800000000017</v>
      </c>
      <c r="T2114" s="359">
        <f t="shared" si="67"/>
        <v>0.27776682504786898</v>
      </c>
      <c r="U2114" s="357"/>
    </row>
    <row r="2115" spans="1:21" x14ac:dyDescent="0.25">
      <c r="A2115" s="357" t="s">
        <v>483</v>
      </c>
      <c r="B2115" s="357" t="s">
        <v>921</v>
      </c>
      <c r="C2115" s="357" t="s">
        <v>1258</v>
      </c>
      <c r="D2115" s="357" t="s">
        <v>1758</v>
      </c>
      <c r="E2115" s="357" t="s">
        <v>1539</v>
      </c>
      <c r="F2115" s="357">
        <v>4422134</v>
      </c>
      <c r="G2115" s="357" t="s">
        <v>958</v>
      </c>
      <c r="H2115" s="357">
        <v>442213403</v>
      </c>
      <c r="I2115" s="357" t="s">
        <v>3820</v>
      </c>
      <c r="J2115" s="357">
        <v>21241406</v>
      </c>
      <c r="K2115" s="357">
        <v>100</v>
      </c>
      <c r="L2115" s="357" t="s">
        <v>1077</v>
      </c>
      <c r="M2115" s="357" t="s">
        <v>1078</v>
      </c>
      <c r="N2115" s="357" t="s">
        <v>5025</v>
      </c>
      <c r="O2115" s="358">
        <v>1</v>
      </c>
      <c r="P2115" s="357">
        <v>67</v>
      </c>
      <c r="Q2115" s="357">
        <v>36305.599999999999</v>
      </c>
      <c r="R2115" s="357">
        <v>22414.92</v>
      </c>
      <c r="S2115" s="357">
        <f t="shared" si="66"/>
        <v>13890.68</v>
      </c>
      <c r="T2115" s="359">
        <f t="shared" si="67"/>
        <v>0.38260433652108766</v>
      </c>
      <c r="U2115" s="357"/>
    </row>
    <row r="2116" spans="1:21" x14ac:dyDescent="0.25">
      <c r="A2116" s="357" t="s">
        <v>483</v>
      </c>
      <c r="B2116" s="357" t="s">
        <v>921</v>
      </c>
      <c r="C2116" s="357" t="s">
        <v>1258</v>
      </c>
      <c r="D2116" s="357" t="s">
        <v>1758</v>
      </c>
      <c r="E2116" s="357" t="s">
        <v>5048</v>
      </c>
      <c r="F2116" s="357">
        <v>4422131</v>
      </c>
      <c r="G2116" s="357" t="s">
        <v>954</v>
      </c>
      <c r="H2116" s="357">
        <v>442213102</v>
      </c>
      <c r="I2116" s="357" t="s">
        <v>3821</v>
      </c>
      <c r="J2116" s="357">
        <v>21241446</v>
      </c>
      <c r="K2116" s="357">
        <v>100</v>
      </c>
      <c r="L2116" s="357" t="s">
        <v>1077</v>
      </c>
      <c r="M2116" s="357" t="s">
        <v>1078</v>
      </c>
      <c r="N2116" s="357" t="s">
        <v>5025</v>
      </c>
      <c r="O2116" s="358">
        <v>1</v>
      </c>
      <c r="P2116" s="357">
        <v>61</v>
      </c>
      <c r="Q2116" s="357">
        <v>27884.799999999999</v>
      </c>
      <c r="R2116" s="357">
        <v>17437.27</v>
      </c>
      <c r="S2116" s="357">
        <f t="shared" si="66"/>
        <v>10447.529999999999</v>
      </c>
      <c r="T2116" s="359">
        <f t="shared" si="67"/>
        <v>0.37466756082166625</v>
      </c>
      <c r="U2116" s="357"/>
    </row>
    <row r="2117" spans="1:21" x14ac:dyDescent="0.25">
      <c r="A2117" s="357" t="s">
        <v>483</v>
      </c>
      <c r="B2117" s="357" t="s">
        <v>921</v>
      </c>
      <c r="C2117" s="357" t="s">
        <v>1258</v>
      </c>
      <c r="D2117" s="357" t="s">
        <v>1758</v>
      </c>
      <c r="E2117" s="357" t="s">
        <v>1539</v>
      </c>
      <c r="F2117" s="357">
        <v>4422134</v>
      </c>
      <c r="G2117" s="357" t="s">
        <v>958</v>
      </c>
      <c r="H2117" s="357">
        <v>442213403</v>
      </c>
      <c r="I2117" s="357" t="s">
        <v>3822</v>
      </c>
      <c r="J2117" s="357">
        <v>21241530</v>
      </c>
      <c r="K2117" s="357">
        <v>100</v>
      </c>
      <c r="L2117" s="357" t="s">
        <v>1077</v>
      </c>
      <c r="M2117" s="357" t="s">
        <v>1078</v>
      </c>
      <c r="N2117" s="357" t="s">
        <v>5025</v>
      </c>
      <c r="O2117" s="358">
        <v>1</v>
      </c>
      <c r="P2117" s="357">
        <v>43</v>
      </c>
      <c r="Q2117" s="357">
        <v>23205.599999999999</v>
      </c>
      <c r="R2117" s="357">
        <v>18147.23</v>
      </c>
      <c r="S2117" s="357">
        <f t="shared" si="66"/>
        <v>5058.369999999999</v>
      </c>
      <c r="T2117" s="359">
        <f t="shared" si="67"/>
        <v>0.21798057365463505</v>
      </c>
      <c r="U2117" s="357"/>
    </row>
    <row r="2118" spans="1:21" x14ac:dyDescent="0.25">
      <c r="A2118" s="357" t="s">
        <v>483</v>
      </c>
      <c r="B2118" s="357" t="s">
        <v>921</v>
      </c>
      <c r="C2118" s="357" t="s">
        <v>1258</v>
      </c>
      <c r="D2118" s="357" t="s">
        <v>1758</v>
      </c>
      <c r="E2118" s="357" t="s">
        <v>1539</v>
      </c>
      <c r="F2118" s="357">
        <v>4422134</v>
      </c>
      <c r="G2118" s="357" t="s">
        <v>958</v>
      </c>
      <c r="H2118" s="357">
        <v>442213403</v>
      </c>
      <c r="I2118" s="357" t="s">
        <v>3823</v>
      </c>
      <c r="J2118" s="357">
        <v>21241606</v>
      </c>
      <c r="K2118" s="357">
        <v>100</v>
      </c>
      <c r="L2118" s="357" t="s">
        <v>1077</v>
      </c>
      <c r="M2118" s="357" t="s">
        <v>1078</v>
      </c>
      <c r="N2118" s="357" t="s">
        <v>5025</v>
      </c>
      <c r="O2118" s="358">
        <v>1</v>
      </c>
      <c r="P2118" s="357">
        <v>56</v>
      </c>
      <c r="Q2118" s="357">
        <v>25487.200000000004</v>
      </c>
      <c r="R2118" s="357">
        <v>21608</v>
      </c>
      <c r="S2118" s="357">
        <f t="shared" si="66"/>
        <v>3879.2000000000044</v>
      </c>
      <c r="T2118" s="359">
        <f t="shared" si="67"/>
        <v>0.15220188957594416</v>
      </c>
      <c r="U2118" s="357"/>
    </row>
    <row r="2119" spans="1:21" x14ac:dyDescent="0.25">
      <c r="A2119" s="357" t="s">
        <v>483</v>
      </c>
      <c r="B2119" s="357" t="s">
        <v>921</v>
      </c>
      <c r="C2119" s="357" t="s">
        <v>1258</v>
      </c>
      <c r="D2119" s="357" t="s">
        <v>1758</v>
      </c>
      <c r="E2119" s="357" t="s">
        <v>1539</v>
      </c>
      <c r="F2119" s="357">
        <v>4422134</v>
      </c>
      <c r="G2119" s="357" t="s">
        <v>958</v>
      </c>
      <c r="H2119" s="357">
        <v>442213403</v>
      </c>
      <c r="I2119" s="357" t="s">
        <v>3824</v>
      </c>
      <c r="J2119" s="357">
        <v>21241618</v>
      </c>
      <c r="K2119" s="357">
        <v>100</v>
      </c>
      <c r="L2119" s="357" t="s">
        <v>1077</v>
      </c>
      <c r="M2119" s="357" t="s">
        <v>1078</v>
      </c>
      <c r="N2119" s="357" t="s">
        <v>5025</v>
      </c>
      <c r="O2119" s="358">
        <v>1</v>
      </c>
      <c r="P2119" s="357">
        <v>33</v>
      </c>
      <c r="Q2119" s="357">
        <v>8458</v>
      </c>
      <c r="R2119" s="357">
        <v>7649.7900000000009</v>
      </c>
      <c r="S2119" s="357">
        <f t="shared" si="66"/>
        <v>808.20999999999913</v>
      </c>
      <c r="T2119" s="359">
        <f t="shared" si="67"/>
        <v>9.5555686923622499E-2</v>
      </c>
      <c r="U2119" s="357"/>
    </row>
    <row r="2120" spans="1:21" x14ac:dyDescent="0.25">
      <c r="A2120" s="357" t="s">
        <v>483</v>
      </c>
      <c r="B2120" s="357" t="s">
        <v>921</v>
      </c>
      <c r="C2120" s="357" t="s">
        <v>1258</v>
      </c>
      <c r="D2120" s="357" t="s">
        <v>1758</v>
      </c>
      <c r="E2120" s="357" t="s">
        <v>1539</v>
      </c>
      <c r="F2120" s="357">
        <v>4422134</v>
      </c>
      <c r="G2120" s="357" t="s">
        <v>958</v>
      </c>
      <c r="H2120" s="357">
        <v>442213403</v>
      </c>
      <c r="I2120" s="357" t="s">
        <v>3825</v>
      </c>
      <c r="J2120" s="357">
        <v>21241624</v>
      </c>
      <c r="K2120" s="357">
        <v>100</v>
      </c>
      <c r="L2120" s="357" t="s">
        <v>1077</v>
      </c>
      <c r="M2120" s="357" t="s">
        <v>1078</v>
      </c>
      <c r="N2120" s="357" t="s">
        <v>5025</v>
      </c>
      <c r="O2120" s="358">
        <v>1</v>
      </c>
      <c r="P2120" s="357">
        <v>66</v>
      </c>
      <c r="Q2120" s="357">
        <v>22999.200000000001</v>
      </c>
      <c r="R2120" s="357">
        <v>18737.68</v>
      </c>
      <c r="S2120" s="357">
        <f t="shared" si="66"/>
        <v>4261.5200000000004</v>
      </c>
      <c r="T2120" s="359">
        <f t="shared" si="67"/>
        <v>0.18528992312776099</v>
      </c>
      <c r="U2120" s="357"/>
    </row>
    <row r="2121" spans="1:21" x14ac:dyDescent="0.25">
      <c r="A2121" s="357" t="s">
        <v>483</v>
      </c>
      <c r="B2121" s="357" t="s">
        <v>1829</v>
      </c>
      <c r="C2121" s="357" t="s">
        <v>1263</v>
      </c>
      <c r="D2121" s="357" t="s">
        <v>1767</v>
      </c>
      <c r="E2121" s="357" t="s">
        <v>911</v>
      </c>
      <c r="F2121" s="357">
        <v>4522222</v>
      </c>
      <c r="G2121" s="357" t="s">
        <v>911</v>
      </c>
      <c r="H2121" s="357">
        <v>452222205</v>
      </c>
      <c r="I2121" s="357" t="s">
        <v>5221</v>
      </c>
      <c r="J2121" s="357">
        <v>32195445</v>
      </c>
      <c r="K2121" s="357">
        <v>100</v>
      </c>
      <c r="L2121" s="357" t="s">
        <v>1077</v>
      </c>
      <c r="M2121" s="357" t="s">
        <v>1078</v>
      </c>
      <c r="N2121" s="357" t="s">
        <v>5025</v>
      </c>
      <c r="O2121" s="358">
        <v>1</v>
      </c>
      <c r="P2121" s="357">
        <v>56</v>
      </c>
      <c r="Q2121" s="357">
        <v>35419.599999999999</v>
      </c>
      <c r="R2121" s="357">
        <v>19239.86</v>
      </c>
      <c r="S2121" s="357">
        <f t="shared" si="66"/>
        <v>16179.739999999998</v>
      </c>
      <c r="T2121" s="359">
        <f t="shared" si="67"/>
        <v>0.45680188370280855</v>
      </c>
      <c r="U2121" s="357"/>
    </row>
    <row r="2122" spans="1:21" x14ac:dyDescent="0.25">
      <c r="A2122" s="357" t="s">
        <v>483</v>
      </c>
      <c r="B2122" s="357" t="s">
        <v>921</v>
      </c>
      <c r="C2122" s="357" t="s">
        <v>1258</v>
      </c>
      <c r="D2122" s="357" t="s">
        <v>1758</v>
      </c>
      <c r="E2122" s="357" t="s">
        <v>1539</v>
      </c>
      <c r="F2122" s="357">
        <v>4422134</v>
      </c>
      <c r="G2122" s="357" t="s">
        <v>958</v>
      </c>
      <c r="H2122" s="357">
        <v>442213403</v>
      </c>
      <c r="I2122" s="357" t="s">
        <v>3826</v>
      </c>
      <c r="J2122" s="357">
        <v>21241658</v>
      </c>
      <c r="K2122" s="357">
        <v>100</v>
      </c>
      <c r="L2122" s="357" t="s">
        <v>1077</v>
      </c>
      <c r="M2122" s="357" t="s">
        <v>1078</v>
      </c>
      <c r="N2122" s="357" t="s">
        <v>5025</v>
      </c>
      <c r="O2122" s="358">
        <v>1</v>
      </c>
      <c r="P2122" s="357">
        <v>50</v>
      </c>
      <c r="Q2122" s="357">
        <v>22475.200000000001</v>
      </c>
      <c r="R2122" s="357">
        <v>15417.65</v>
      </c>
      <c r="S2122" s="357">
        <f t="shared" si="66"/>
        <v>7057.5500000000011</v>
      </c>
      <c r="T2122" s="359">
        <f t="shared" si="67"/>
        <v>0.31401500320353104</v>
      </c>
      <c r="U2122" s="357"/>
    </row>
    <row r="2123" spans="1:21" x14ac:dyDescent="0.25">
      <c r="A2123" s="357" t="s">
        <v>483</v>
      </c>
      <c r="B2123" s="357" t="s">
        <v>921</v>
      </c>
      <c r="C2123" s="357" t="s">
        <v>1258</v>
      </c>
      <c r="D2123" s="357" t="s">
        <v>1758</v>
      </c>
      <c r="E2123" s="357" t="s">
        <v>1539</v>
      </c>
      <c r="F2123" s="357">
        <v>4422134</v>
      </c>
      <c r="G2123" s="357" t="s">
        <v>958</v>
      </c>
      <c r="H2123" s="357">
        <v>442213403</v>
      </c>
      <c r="I2123" s="357" t="s">
        <v>3827</v>
      </c>
      <c r="J2123" s="357">
        <v>21241694</v>
      </c>
      <c r="K2123" s="357">
        <v>100</v>
      </c>
      <c r="L2123" s="357" t="s">
        <v>1077</v>
      </c>
      <c r="M2123" s="357" t="s">
        <v>1078</v>
      </c>
      <c r="N2123" s="357" t="s">
        <v>5025</v>
      </c>
      <c r="O2123" s="358">
        <v>1</v>
      </c>
      <c r="P2123" s="357">
        <v>85</v>
      </c>
      <c r="Q2123" s="357">
        <v>35128.800000000003</v>
      </c>
      <c r="R2123" s="357">
        <v>27031</v>
      </c>
      <c r="S2123" s="357">
        <f t="shared" ref="S2123:S2184" si="68">Q2123-R2123</f>
        <v>8097.8000000000029</v>
      </c>
      <c r="T2123" s="359">
        <f t="shared" ref="T2123:T2184" si="69">S2123/Q2123</f>
        <v>0.23051741021611905</v>
      </c>
      <c r="U2123" s="357"/>
    </row>
    <row r="2124" spans="1:21" x14ac:dyDescent="0.25">
      <c r="A2124" s="357" t="s">
        <v>483</v>
      </c>
      <c r="B2124" s="357" t="s">
        <v>921</v>
      </c>
      <c r="C2124" s="357" t="s">
        <v>1258</v>
      </c>
      <c r="D2124" s="357" t="s">
        <v>1758</v>
      </c>
      <c r="E2124" s="357" t="s">
        <v>5048</v>
      </c>
      <c r="F2124" s="357">
        <v>4422131</v>
      </c>
      <c r="G2124" s="357" t="s">
        <v>954</v>
      </c>
      <c r="H2124" s="357">
        <v>442213102</v>
      </c>
      <c r="I2124" s="357" t="s">
        <v>3828</v>
      </c>
      <c r="J2124" s="357">
        <v>22481834</v>
      </c>
      <c r="K2124" s="357">
        <v>100</v>
      </c>
      <c r="L2124" s="357" t="s">
        <v>1077</v>
      </c>
      <c r="M2124" s="357" t="s">
        <v>1078</v>
      </c>
      <c r="N2124" s="357" t="s">
        <v>5025</v>
      </c>
      <c r="O2124" s="358">
        <v>1</v>
      </c>
      <c r="P2124" s="357">
        <v>39</v>
      </c>
      <c r="Q2124" s="357">
        <v>16018.8</v>
      </c>
      <c r="R2124" s="357">
        <v>10978.99</v>
      </c>
      <c r="S2124" s="357">
        <f t="shared" si="68"/>
        <v>5039.8099999999995</v>
      </c>
      <c r="T2124" s="359">
        <f t="shared" si="69"/>
        <v>0.31461844832322022</v>
      </c>
      <c r="U2124" s="357"/>
    </row>
    <row r="2125" spans="1:21" x14ac:dyDescent="0.25">
      <c r="A2125" s="357" t="s">
        <v>483</v>
      </c>
      <c r="B2125" s="357" t="s">
        <v>921</v>
      </c>
      <c r="C2125" s="357" t="s">
        <v>1258</v>
      </c>
      <c r="D2125" s="357" t="s">
        <v>1758</v>
      </c>
      <c r="E2125" s="357" t="s">
        <v>5048</v>
      </c>
      <c r="F2125" s="357">
        <v>4422131</v>
      </c>
      <c r="G2125" s="357" t="s">
        <v>1143</v>
      </c>
      <c r="H2125" s="357">
        <v>442213103</v>
      </c>
      <c r="I2125" s="357" t="s">
        <v>3829</v>
      </c>
      <c r="J2125" s="357">
        <v>22481878</v>
      </c>
      <c r="K2125" s="357">
        <v>100</v>
      </c>
      <c r="L2125" s="357" t="s">
        <v>1077</v>
      </c>
      <c r="M2125" s="357" t="s">
        <v>1078</v>
      </c>
      <c r="N2125" s="357" t="s">
        <v>5025</v>
      </c>
      <c r="O2125" s="358">
        <v>1</v>
      </c>
      <c r="P2125" s="357">
        <v>107</v>
      </c>
      <c r="Q2125" s="357">
        <v>49149.2</v>
      </c>
      <c r="R2125" s="357">
        <v>32901.69</v>
      </c>
      <c r="S2125" s="357">
        <f t="shared" si="68"/>
        <v>16247.509999999995</v>
      </c>
      <c r="T2125" s="359">
        <f t="shared" si="69"/>
        <v>0.33057526877344889</v>
      </c>
      <c r="U2125" s="357"/>
    </row>
    <row r="2126" spans="1:21" x14ac:dyDescent="0.25">
      <c r="A2126" s="357" t="s">
        <v>483</v>
      </c>
      <c r="B2126" s="357" t="s">
        <v>921</v>
      </c>
      <c r="C2126" s="357" t="s">
        <v>1258</v>
      </c>
      <c r="D2126" s="357" t="s">
        <v>1758</v>
      </c>
      <c r="E2126" s="357" t="s">
        <v>5048</v>
      </c>
      <c r="F2126" s="357">
        <v>4422131</v>
      </c>
      <c r="G2126" s="357" t="s">
        <v>1143</v>
      </c>
      <c r="H2126" s="357">
        <v>442213103</v>
      </c>
      <c r="I2126" s="357" t="s">
        <v>3830</v>
      </c>
      <c r="J2126" s="357">
        <v>22481906</v>
      </c>
      <c r="K2126" s="357">
        <v>100</v>
      </c>
      <c r="L2126" s="357" t="s">
        <v>1077</v>
      </c>
      <c r="M2126" s="357" t="s">
        <v>1078</v>
      </c>
      <c r="N2126" s="357" t="s">
        <v>5025</v>
      </c>
      <c r="O2126" s="358">
        <v>1</v>
      </c>
      <c r="P2126" s="357">
        <v>68</v>
      </c>
      <c r="Q2126" s="357">
        <v>29208.799999999999</v>
      </c>
      <c r="R2126" s="357">
        <v>20319.28</v>
      </c>
      <c r="S2126" s="357">
        <f t="shared" si="68"/>
        <v>8889.52</v>
      </c>
      <c r="T2126" s="359">
        <f t="shared" si="69"/>
        <v>0.30434389636000114</v>
      </c>
      <c r="U2126" s="357"/>
    </row>
    <row r="2127" spans="1:21" x14ac:dyDescent="0.25">
      <c r="A2127" s="357" t="s">
        <v>483</v>
      </c>
      <c r="B2127" s="357" t="s">
        <v>921</v>
      </c>
      <c r="C2127" s="357" t="s">
        <v>1258</v>
      </c>
      <c r="D2127" s="357" t="s">
        <v>1758</v>
      </c>
      <c r="E2127" s="357" t="s">
        <v>5048</v>
      </c>
      <c r="F2127" s="357">
        <v>4422131</v>
      </c>
      <c r="G2127" s="357" t="s">
        <v>954</v>
      </c>
      <c r="H2127" s="357">
        <v>442213102</v>
      </c>
      <c r="I2127" s="357" t="s">
        <v>3831</v>
      </c>
      <c r="J2127" s="357">
        <v>22481994</v>
      </c>
      <c r="K2127" s="357">
        <v>100</v>
      </c>
      <c r="L2127" s="357" t="s">
        <v>1077</v>
      </c>
      <c r="M2127" s="357" t="s">
        <v>1078</v>
      </c>
      <c r="N2127" s="357" t="s">
        <v>5025</v>
      </c>
      <c r="O2127" s="358">
        <v>1</v>
      </c>
      <c r="P2127" s="357">
        <v>59</v>
      </c>
      <c r="Q2127" s="357">
        <v>26478.400000000001</v>
      </c>
      <c r="R2127" s="357">
        <v>21299.620000000003</v>
      </c>
      <c r="S2127" s="357">
        <f t="shared" si="68"/>
        <v>5178.7799999999988</v>
      </c>
      <c r="T2127" s="359">
        <f t="shared" si="69"/>
        <v>0.19558508066952682</v>
      </c>
      <c r="U2127" s="357"/>
    </row>
    <row r="2128" spans="1:21" x14ac:dyDescent="0.25">
      <c r="A2128" s="357" t="s">
        <v>483</v>
      </c>
      <c r="B2128" s="357" t="s">
        <v>921</v>
      </c>
      <c r="C2128" s="357" t="s">
        <v>1258</v>
      </c>
      <c r="D2128" s="357" t="s">
        <v>1758</v>
      </c>
      <c r="E2128" s="357" t="s">
        <v>5048</v>
      </c>
      <c r="F2128" s="357">
        <v>4422131</v>
      </c>
      <c r="G2128" s="357" t="s">
        <v>954</v>
      </c>
      <c r="H2128" s="357">
        <v>442213102</v>
      </c>
      <c r="I2128" s="357" t="s">
        <v>3832</v>
      </c>
      <c r="J2128" s="357">
        <v>22481996</v>
      </c>
      <c r="K2128" s="357">
        <v>100</v>
      </c>
      <c r="L2128" s="357" t="s">
        <v>1077</v>
      </c>
      <c r="M2128" s="357" t="s">
        <v>1078</v>
      </c>
      <c r="N2128" s="357" t="s">
        <v>5025</v>
      </c>
      <c r="O2128" s="358">
        <v>1</v>
      </c>
      <c r="P2128" s="357">
        <v>87</v>
      </c>
      <c r="Q2128" s="357">
        <v>47280</v>
      </c>
      <c r="R2128" s="357">
        <v>28934.32</v>
      </c>
      <c r="S2128" s="357">
        <f t="shared" si="68"/>
        <v>18345.68</v>
      </c>
      <c r="T2128" s="359">
        <f t="shared" si="69"/>
        <v>0.38802199661590525</v>
      </c>
      <c r="U2128" s="357"/>
    </row>
    <row r="2129" spans="1:21" x14ac:dyDescent="0.25">
      <c r="A2129" s="357" t="s">
        <v>483</v>
      </c>
      <c r="B2129" s="357" t="s">
        <v>921</v>
      </c>
      <c r="C2129" s="357" t="s">
        <v>1258</v>
      </c>
      <c r="D2129" s="357" t="s">
        <v>1758</v>
      </c>
      <c r="E2129" s="357" t="s">
        <v>5049</v>
      </c>
      <c r="F2129" s="357">
        <v>4422137</v>
      </c>
      <c r="G2129" s="357" t="s">
        <v>1260</v>
      </c>
      <c r="H2129" s="357">
        <v>442213701</v>
      </c>
      <c r="I2129" s="357" t="s">
        <v>3833</v>
      </c>
      <c r="J2129" s="357">
        <v>22482122</v>
      </c>
      <c r="K2129" s="357">
        <v>250</v>
      </c>
      <c r="L2129" s="357" t="s">
        <v>1077</v>
      </c>
      <c r="M2129" s="357" t="s">
        <v>1078</v>
      </c>
      <c r="N2129" s="357" t="s">
        <v>5025</v>
      </c>
      <c r="O2129" s="358">
        <v>1</v>
      </c>
      <c r="P2129" s="357">
        <v>157</v>
      </c>
      <c r="Q2129" s="357">
        <v>104986.40000000001</v>
      </c>
      <c r="R2129" s="357">
        <v>76519.259999999995</v>
      </c>
      <c r="S2129" s="357">
        <f t="shared" si="68"/>
        <v>28467.140000000014</v>
      </c>
      <c r="T2129" s="359">
        <f t="shared" si="69"/>
        <v>0.27115073952435753</v>
      </c>
      <c r="U2129" s="357"/>
    </row>
    <row r="2130" spans="1:21" x14ac:dyDescent="0.25">
      <c r="A2130" s="357" t="s">
        <v>483</v>
      </c>
      <c r="B2130" s="357" t="s">
        <v>1829</v>
      </c>
      <c r="C2130" s="357" t="s">
        <v>1263</v>
      </c>
      <c r="D2130" s="357" t="s">
        <v>1767</v>
      </c>
      <c r="E2130" s="357" t="s">
        <v>1605</v>
      </c>
      <c r="F2130" s="357">
        <v>4522223</v>
      </c>
      <c r="G2130" s="357" t="s">
        <v>1607</v>
      </c>
      <c r="H2130" s="357">
        <v>452222302</v>
      </c>
      <c r="I2130" s="357" t="s">
        <v>5222</v>
      </c>
      <c r="J2130" s="357">
        <v>32196127</v>
      </c>
      <c r="K2130" s="357">
        <v>25</v>
      </c>
      <c r="L2130" s="357" t="s">
        <v>1077</v>
      </c>
      <c r="M2130" s="357" t="s">
        <v>1078</v>
      </c>
      <c r="N2130" s="357" t="s">
        <v>5025</v>
      </c>
      <c r="O2130" s="358">
        <v>1</v>
      </c>
      <c r="P2130" s="357">
        <v>32</v>
      </c>
      <c r="Q2130" s="357">
        <v>5117.2000000000007</v>
      </c>
      <c r="R2130" s="357">
        <v>2707.8999999999996</v>
      </c>
      <c r="S2130" s="357">
        <f t="shared" si="68"/>
        <v>2409.3000000000011</v>
      </c>
      <c r="T2130" s="359">
        <f t="shared" si="69"/>
        <v>0.470823888063785</v>
      </c>
      <c r="U2130" s="357"/>
    </row>
    <row r="2131" spans="1:21" ht="30" x14ac:dyDescent="0.25">
      <c r="A2131" s="357" t="s">
        <v>483</v>
      </c>
      <c r="B2131" s="357" t="s">
        <v>921</v>
      </c>
      <c r="C2131" s="357" t="s">
        <v>1258</v>
      </c>
      <c r="D2131" s="357" t="s">
        <v>1759</v>
      </c>
      <c r="E2131" s="357" t="s">
        <v>1542</v>
      </c>
      <c r="F2131" s="357">
        <v>4422212</v>
      </c>
      <c r="G2131" s="357" t="s">
        <v>969</v>
      </c>
      <c r="H2131" s="357">
        <v>442221201</v>
      </c>
      <c r="I2131" s="357" t="s">
        <v>3834</v>
      </c>
      <c r="J2131" s="357">
        <v>20873673</v>
      </c>
      <c r="K2131" s="357">
        <v>100</v>
      </c>
      <c r="L2131" s="357" t="s">
        <v>1077</v>
      </c>
      <c r="M2131" s="357" t="s">
        <v>1078</v>
      </c>
      <c r="N2131" s="357" t="s">
        <v>5025</v>
      </c>
      <c r="O2131" s="358">
        <v>1</v>
      </c>
      <c r="P2131" s="357">
        <v>105</v>
      </c>
      <c r="Q2131" s="357">
        <v>49495.600000000006</v>
      </c>
      <c r="R2131" s="357">
        <v>33694.559999999998</v>
      </c>
      <c r="S2131" s="357">
        <f t="shared" si="68"/>
        <v>15801.040000000008</v>
      </c>
      <c r="T2131" s="359">
        <f t="shared" si="69"/>
        <v>0.31924130629793368</v>
      </c>
      <c r="U2131" s="357"/>
    </row>
    <row r="2132" spans="1:21" ht="30" x14ac:dyDescent="0.25">
      <c r="A2132" s="357" t="s">
        <v>483</v>
      </c>
      <c r="B2132" s="357" t="s">
        <v>921</v>
      </c>
      <c r="C2132" s="357" t="s">
        <v>1258</v>
      </c>
      <c r="D2132" s="357" t="s">
        <v>1759</v>
      </c>
      <c r="E2132" s="357" t="s">
        <v>1542</v>
      </c>
      <c r="F2132" s="357">
        <v>4422212</v>
      </c>
      <c r="G2132" s="357" t="s">
        <v>969</v>
      </c>
      <c r="H2132" s="357">
        <v>442221201</v>
      </c>
      <c r="I2132" s="357" t="s">
        <v>3835</v>
      </c>
      <c r="J2132" s="357">
        <v>20873699</v>
      </c>
      <c r="K2132" s="357">
        <v>100</v>
      </c>
      <c r="L2132" s="357" t="s">
        <v>1077</v>
      </c>
      <c r="M2132" s="357" t="s">
        <v>1078</v>
      </c>
      <c r="N2132" s="357" t="s">
        <v>5025</v>
      </c>
      <c r="O2132" s="358">
        <v>1</v>
      </c>
      <c r="P2132" s="357">
        <v>55</v>
      </c>
      <c r="Q2132" s="357">
        <v>23458</v>
      </c>
      <c r="R2132" s="357">
        <v>16876.09</v>
      </c>
      <c r="S2132" s="357">
        <f t="shared" si="68"/>
        <v>6581.91</v>
      </c>
      <c r="T2132" s="359">
        <f t="shared" si="69"/>
        <v>0.28058274362690766</v>
      </c>
      <c r="U2132" s="357"/>
    </row>
    <row r="2133" spans="1:21" ht="30" x14ac:dyDescent="0.25">
      <c r="A2133" s="357" t="s">
        <v>483</v>
      </c>
      <c r="B2133" s="357" t="s">
        <v>921</v>
      </c>
      <c r="C2133" s="357" t="s">
        <v>1258</v>
      </c>
      <c r="D2133" s="357" t="s">
        <v>1759</v>
      </c>
      <c r="E2133" s="357" t="s">
        <v>1542</v>
      </c>
      <c r="F2133" s="357">
        <v>4422212</v>
      </c>
      <c r="G2133" s="357" t="s">
        <v>969</v>
      </c>
      <c r="H2133" s="357">
        <v>442221201</v>
      </c>
      <c r="I2133" s="357" t="s">
        <v>3836</v>
      </c>
      <c r="J2133" s="357">
        <v>20873731</v>
      </c>
      <c r="K2133" s="357">
        <v>100</v>
      </c>
      <c r="L2133" s="357" t="s">
        <v>1077</v>
      </c>
      <c r="M2133" s="357" t="s">
        <v>1078</v>
      </c>
      <c r="N2133" s="357" t="s">
        <v>5025</v>
      </c>
      <c r="O2133" s="358">
        <v>1</v>
      </c>
      <c r="P2133" s="357">
        <v>53</v>
      </c>
      <c r="Q2133" s="357">
        <v>22026</v>
      </c>
      <c r="R2133" s="357">
        <v>17210.230000000003</v>
      </c>
      <c r="S2133" s="357">
        <f t="shared" si="68"/>
        <v>4815.7699999999968</v>
      </c>
      <c r="T2133" s="359">
        <f t="shared" si="69"/>
        <v>0.2186402433487695</v>
      </c>
      <c r="U2133" s="357"/>
    </row>
    <row r="2134" spans="1:21" ht="30" x14ac:dyDescent="0.25">
      <c r="A2134" s="357" t="s">
        <v>483</v>
      </c>
      <c r="B2134" s="357" t="s">
        <v>921</v>
      </c>
      <c r="C2134" s="357" t="s">
        <v>1258</v>
      </c>
      <c r="D2134" s="357" t="s">
        <v>1759</v>
      </c>
      <c r="E2134" s="357" t="s">
        <v>1542</v>
      </c>
      <c r="F2134" s="357">
        <v>4422212</v>
      </c>
      <c r="G2134" s="357" t="s">
        <v>967</v>
      </c>
      <c r="H2134" s="357">
        <v>442221202</v>
      </c>
      <c r="I2134" s="357" t="s">
        <v>3837</v>
      </c>
      <c r="J2134" s="357">
        <v>21240806</v>
      </c>
      <c r="K2134" s="357">
        <v>100</v>
      </c>
      <c r="L2134" s="357" t="s">
        <v>1077</v>
      </c>
      <c r="M2134" s="357" t="s">
        <v>1078</v>
      </c>
      <c r="N2134" s="357" t="s">
        <v>5025</v>
      </c>
      <c r="O2134" s="358">
        <v>1</v>
      </c>
      <c r="P2134" s="357">
        <v>64</v>
      </c>
      <c r="Q2134" s="357">
        <v>25596</v>
      </c>
      <c r="R2134" s="357">
        <v>18867.45</v>
      </c>
      <c r="S2134" s="357">
        <f t="shared" si="68"/>
        <v>6728.5499999999993</v>
      </c>
      <c r="T2134" s="359">
        <f t="shared" si="69"/>
        <v>0.26287505860290666</v>
      </c>
      <c r="U2134" s="357"/>
    </row>
    <row r="2135" spans="1:21" ht="30" x14ac:dyDescent="0.25">
      <c r="A2135" s="357" t="s">
        <v>483</v>
      </c>
      <c r="B2135" s="357" t="s">
        <v>921</v>
      </c>
      <c r="C2135" s="357" t="s">
        <v>1258</v>
      </c>
      <c r="D2135" s="357" t="s">
        <v>1759</v>
      </c>
      <c r="E2135" s="357" t="s">
        <v>1542</v>
      </c>
      <c r="F2135" s="357">
        <v>4422212</v>
      </c>
      <c r="G2135" s="357" t="s">
        <v>966</v>
      </c>
      <c r="H2135" s="357">
        <v>442221204</v>
      </c>
      <c r="I2135" s="357" t="s">
        <v>3838</v>
      </c>
      <c r="J2135" s="357">
        <v>22482784</v>
      </c>
      <c r="K2135" s="357">
        <v>100</v>
      </c>
      <c r="L2135" s="357" t="s">
        <v>1077</v>
      </c>
      <c r="M2135" s="357" t="s">
        <v>1078</v>
      </c>
      <c r="N2135" s="357" t="s">
        <v>5025</v>
      </c>
      <c r="O2135" s="358">
        <v>1</v>
      </c>
      <c r="P2135" s="357">
        <v>63</v>
      </c>
      <c r="Q2135" s="357">
        <v>22656.799999999999</v>
      </c>
      <c r="R2135" s="357">
        <v>19173.900000000001</v>
      </c>
      <c r="S2135" s="357">
        <f t="shared" si="68"/>
        <v>3482.8999999999978</v>
      </c>
      <c r="T2135" s="359">
        <f t="shared" si="69"/>
        <v>0.15372426821086818</v>
      </c>
      <c r="U2135" s="357"/>
    </row>
    <row r="2136" spans="1:21" x14ac:dyDescent="0.25">
      <c r="A2136" s="357" t="s">
        <v>483</v>
      </c>
      <c r="B2136" s="357" t="s">
        <v>921</v>
      </c>
      <c r="C2136" s="357" t="s">
        <v>1247</v>
      </c>
      <c r="D2136" s="357" t="s">
        <v>1753</v>
      </c>
      <c r="E2136" s="357" t="s">
        <v>1514</v>
      </c>
      <c r="F2136" s="357">
        <v>4421132</v>
      </c>
      <c r="G2136" s="357" t="s">
        <v>1248</v>
      </c>
      <c r="H2136" s="357">
        <v>442113202</v>
      </c>
      <c r="I2136" s="357" t="s">
        <v>3839</v>
      </c>
      <c r="J2136" s="357">
        <v>28332438</v>
      </c>
      <c r="K2136" s="357">
        <v>100</v>
      </c>
      <c r="L2136" s="357" t="s">
        <v>1077</v>
      </c>
      <c r="M2136" s="357" t="s">
        <v>1078</v>
      </c>
      <c r="N2136" s="357" t="s">
        <v>5025</v>
      </c>
      <c r="O2136" s="358">
        <v>1</v>
      </c>
      <c r="P2136" s="357">
        <v>62</v>
      </c>
      <c r="Q2136" s="357">
        <v>29331.599999999999</v>
      </c>
      <c r="R2136" s="357">
        <v>20367.89</v>
      </c>
      <c r="S2136" s="357">
        <f t="shared" si="68"/>
        <v>8963.7099999999991</v>
      </c>
      <c r="T2136" s="359">
        <f t="shared" si="69"/>
        <v>0.30559908085477777</v>
      </c>
      <c r="U2136" s="357"/>
    </row>
    <row r="2137" spans="1:21" ht="30" x14ac:dyDescent="0.25">
      <c r="A2137" s="357" t="s">
        <v>483</v>
      </c>
      <c r="B2137" s="357" t="s">
        <v>921</v>
      </c>
      <c r="C2137" s="357" t="s">
        <v>1258</v>
      </c>
      <c r="D2137" s="357" t="s">
        <v>1759</v>
      </c>
      <c r="E2137" s="357" t="s">
        <v>1542</v>
      </c>
      <c r="F2137" s="357">
        <v>4422212</v>
      </c>
      <c r="G2137" s="357" t="s">
        <v>966</v>
      </c>
      <c r="H2137" s="357">
        <v>442221204</v>
      </c>
      <c r="I2137" s="357" t="s">
        <v>3834</v>
      </c>
      <c r="J2137" s="357">
        <v>32562452</v>
      </c>
      <c r="K2137" s="357">
        <v>100</v>
      </c>
      <c r="L2137" s="357" t="s">
        <v>1077</v>
      </c>
      <c r="M2137" s="357" t="s">
        <v>1078</v>
      </c>
      <c r="N2137" s="357" t="s">
        <v>5025</v>
      </c>
      <c r="O2137" s="358">
        <v>1</v>
      </c>
      <c r="P2137" s="357">
        <v>46</v>
      </c>
      <c r="Q2137" s="357">
        <v>16402</v>
      </c>
      <c r="R2137" s="357">
        <v>13633.84</v>
      </c>
      <c r="S2137" s="357">
        <f t="shared" si="68"/>
        <v>2768.16</v>
      </c>
      <c r="T2137" s="359">
        <f t="shared" si="69"/>
        <v>0.16876966223631262</v>
      </c>
      <c r="U2137" s="357"/>
    </row>
    <row r="2138" spans="1:21" ht="30" x14ac:dyDescent="0.25">
      <c r="A2138" s="357" t="s">
        <v>483</v>
      </c>
      <c r="B2138" s="357" t="s">
        <v>921</v>
      </c>
      <c r="C2138" s="357" t="s">
        <v>1258</v>
      </c>
      <c r="D2138" s="357" t="s">
        <v>1759</v>
      </c>
      <c r="E2138" s="357" t="s">
        <v>1542</v>
      </c>
      <c r="F2138" s="357">
        <v>4422212</v>
      </c>
      <c r="G2138" s="357" t="s">
        <v>969</v>
      </c>
      <c r="H2138" s="357">
        <v>442221201</v>
      </c>
      <c r="I2138" s="357" t="s">
        <v>2725</v>
      </c>
      <c r="J2138" s="357">
        <v>32562500</v>
      </c>
      <c r="K2138" s="357">
        <v>100</v>
      </c>
      <c r="L2138" s="357" t="s">
        <v>1077</v>
      </c>
      <c r="M2138" s="357" t="s">
        <v>1078</v>
      </c>
      <c r="N2138" s="357" t="s">
        <v>5025</v>
      </c>
      <c r="O2138" s="358">
        <v>1</v>
      </c>
      <c r="P2138" s="357">
        <v>72</v>
      </c>
      <c r="Q2138" s="357">
        <v>22895.599999999999</v>
      </c>
      <c r="R2138" s="357">
        <v>19014.900000000001</v>
      </c>
      <c r="S2138" s="357">
        <f t="shared" si="68"/>
        <v>3880.6999999999971</v>
      </c>
      <c r="T2138" s="359">
        <f t="shared" si="69"/>
        <v>0.16949544890721349</v>
      </c>
      <c r="U2138" s="357"/>
    </row>
    <row r="2139" spans="1:21" ht="30" x14ac:dyDescent="0.25">
      <c r="A2139" s="357" t="s">
        <v>483</v>
      </c>
      <c r="B2139" s="357" t="s">
        <v>921</v>
      </c>
      <c r="C2139" s="357" t="s">
        <v>1258</v>
      </c>
      <c r="D2139" s="357" t="s">
        <v>1759</v>
      </c>
      <c r="E2139" s="357" t="s">
        <v>1542</v>
      </c>
      <c r="F2139" s="357">
        <v>4422212</v>
      </c>
      <c r="G2139" s="357" t="s">
        <v>966</v>
      </c>
      <c r="H2139" s="357">
        <v>442221204</v>
      </c>
      <c r="I2139" s="357" t="s">
        <v>3840</v>
      </c>
      <c r="J2139" s="357">
        <v>32562558</v>
      </c>
      <c r="K2139" s="357">
        <v>100</v>
      </c>
      <c r="L2139" s="357" t="s">
        <v>1077</v>
      </c>
      <c r="M2139" s="357" t="s">
        <v>1078</v>
      </c>
      <c r="N2139" s="357" t="s">
        <v>5025</v>
      </c>
      <c r="O2139" s="358">
        <v>1</v>
      </c>
      <c r="P2139" s="357">
        <v>86</v>
      </c>
      <c r="Q2139" s="357">
        <v>58360.4</v>
      </c>
      <c r="R2139" s="357">
        <v>40252.799999999996</v>
      </c>
      <c r="S2139" s="357">
        <f t="shared" si="68"/>
        <v>18107.600000000006</v>
      </c>
      <c r="T2139" s="359">
        <f t="shared" si="69"/>
        <v>0.31027203377632789</v>
      </c>
      <c r="U2139" s="357"/>
    </row>
    <row r="2140" spans="1:21" ht="30" x14ac:dyDescent="0.25">
      <c r="A2140" s="357" t="s">
        <v>483</v>
      </c>
      <c r="B2140" s="357" t="s">
        <v>921</v>
      </c>
      <c r="C2140" s="357" t="s">
        <v>1258</v>
      </c>
      <c r="D2140" s="357" t="s">
        <v>1759</v>
      </c>
      <c r="E2140" s="357" t="s">
        <v>1542</v>
      </c>
      <c r="F2140" s="357">
        <v>4422212</v>
      </c>
      <c r="G2140" s="357" t="s">
        <v>966</v>
      </c>
      <c r="H2140" s="357">
        <v>442221204</v>
      </c>
      <c r="I2140" s="357" t="s">
        <v>3841</v>
      </c>
      <c r="J2140" s="357">
        <v>32562564</v>
      </c>
      <c r="K2140" s="357">
        <v>100</v>
      </c>
      <c r="L2140" s="357" t="s">
        <v>1077</v>
      </c>
      <c r="M2140" s="357" t="s">
        <v>1078</v>
      </c>
      <c r="N2140" s="357" t="s">
        <v>5025</v>
      </c>
      <c r="O2140" s="358">
        <v>1</v>
      </c>
      <c r="P2140" s="357">
        <v>49</v>
      </c>
      <c r="Q2140" s="357">
        <v>28732.399999999998</v>
      </c>
      <c r="R2140" s="357">
        <v>22239.769999999997</v>
      </c>
      <c r="S2140" s="357">
        <f t="shared" si="68"/>
        <v>6492.630000000001</v>
      </c>
      <c r="T2140" s="359">
        <f t="shared" si="69"/>
        <v>0.22596894098648221</v>
      </c>
      <c r="U2140" s="357"/>
    </row>
    <row r="2141" spans="1:21" ht="30" x14ac:dyDescent="0.25">
      <c r="A2141" s="357" t="s">
        <v>483</v>
      </c>
      <c r="B2141" s="357" t="s">
        <v>921</v>
      </c>
      <c r="C2141" s="357" t="s">
        <v>1258</v>
      </c>
      <c r="D2141" s="357" t="s">
        <v>1759</v>
      </c>
      <c r="E2141" s="357" t="s">
        <v>1542</v>
      </c>
      <c r="F2141" s="357">
        <v>4422212</v>
      </c>
      <c r="G2141" s="357" t="s">
        <v>1874</v>
      </c>
      <c r="H2141" s="357">
        <v>442221206</v>
      </c>
      <c r="I2141" s="357" t="s">
        <v>3842</v>
      </c>
      <c r="J2141" s="357">
        <v>33253608</v>
      </c>
      <c r="K2141" s="357">
        <v>63</v>
      </c>
      <c r="L2141" s="357" t="s">
        <v>1077</v>
      </c>
      <c r="M2141" s="357" t="s">
        <v>1078</v>
      </c>
      <c r="N2141" s="357" t="s">
        <v>5025</v>
      </c>
      <c r="O2141" s="358">
        <v>1</v>
      </c>
      <c r="P2141" s="357">
        <v>89</v>
      </c>
      <c r="Q2141" s="357">
        <v>12424.8</v>
      </c>
      <c r="R2141" s="357">
        <v>7688.1</v>
      </c>
      <c r="S2141" s="357">
        <f t="shared" si="68"/>
        <v>4736.6999999999989</v>
      </c>
      <c r="T2141" s="359">
        <f t="shared" si="69"/>
        <v>0.3812294765308093</v>
      </c>
      <c r="U2141" s="357"/>
    </row>
    <row r="2142" spans="1:21" ht="30" x14ac:dyDescent="0.25">
      <c r="A2142" s="357" t="s">
        <v>483</v>
      </c>
      <c r="B2142" s="357" t="s">
        <v>921</v>
      </c>
      <c r="C2142" s="357" t="s">
        <v>1258</v>
      </c>
      <c r="D2142" s="357" t="s">
        <v>1759</v>
      </c>
      <c r="E2142" s="357" t="s">
        <v>1541</v>
      </c>
      <c r="F2142" s="357">
        <v>4422211</v>
      </c>
      <c r="G2142" s="357" t="s">
        <v>1541</v>
      </c>
      <c r="H2142" s="357">
        <v>442221101</v>
      </c>
      <c r="I2142" s="357" t="s">
        <v>3843</v>
      </c>
      <c r="J2142" s="357">
        <v>33393592</v>
      </c>
      <c r="K2142" s="357">
        <v>100</v>
      </c>
      <c r="L2142" s="357" t="s">
        <v>1077</v>
      </c>
      <c r="M2142" s="357" t="s">
        <v>1078</v>
      </c>
      <c r="N2142" s="357" t="s">
        <v>5025</v>
      </c>
      <c r="O2142" s="358">
        <v>1</v>
      </c>
      <c r="P2142" s="357">
        <v>56</v>
      </c>
      <c r="Q2142" s="357">
        <v>36057.599999999999</v>
      </c>
      <c r="R2142" s="357">
        <v>30378.120000000003</v>
      </c>
      <c r="S2142" s="357">
        <f t="shared" si="68"/>
        <v>5679.4799999999959</v>
      </c>
      <c r="T2142" s="359">
        <f t="shared" si="69"/>
        <v>0.15751131522896689</v>
      </c>
      <c r="U2142" s="357"/>
    </row>
    <row r="2143" spans="1:21" x14ac:dyDescent="0.25">
      <c r="A2143" s="357" t="s">
        <v>483</v>
      </c>
      <c r="B2143" s="357" t="s">
        <v>1829</v>
      </c>
      <c r="C2143" s="357" t="s">
        <v>1263</v>
      </c>
      <c r="D2143" s="357" t="s">
        <v>1767</v>
      </c>
      <c r="E2143" s="357" t="s">
        <v>1130</v>
      </c>
      <c r="F2143" s="357">
        <v>4522235</v>
      </c>
      <c r="G2143" s="357" t="s">
        <v>1609</v>
      </c>
      <c r="H2143" s="357">
        <v>452223505</v>
      </c>
      <c r="I2143" s="357" t="s">
        <v>5223</v>
      </c>
      <c r="J2143" s="357">
        <v>29589472</v>
      </c>
      <c r="K2143" s="357">
        <v>100</v>
      </c>
      <c r="L2143" s="357" t="s">
        <v>1077</v>
      </c>
      <c r="M2143" s="357" t="s">
        <v>1078</v>
      </c>
      <c r="N2143" s="357" t="s">
        <v>5025</v>
      </c>
      <c r="O2143" s="358">
        <v>1</v>
      </c>
      <c r="P2143" s="357">
        <v>84</v>
      </c>
      <c r="Q2143" s="357">
        <v>37409.199999999997</v>
      </c>
      <c r="R2143" s="357">
        <v>18712.78</v>
      </c>
      <c r="S2143" s="357">
        <f t="shared" si="68"/>
        <v>18696.419999999998</v>
      </c>
      <c r="T2143" s="359">
        <f t="shared" si="69"/>
        <v>0.4997813372111673</v>
      </c>
      <c r="U2143" s="357"/>
    </row>
    <row r="2144" spans="1:21" ht="30" x14ac:dyDescent="0.25">
      <c r="A2144" s="357" t="s">
        <v>483</v>
      </c>
      <c r="B2144" s="357" t="s">
        <v>921</v>
      </c>
      <c r="C2144" s="357" t="s">
        <v>1258</v>
      </c>
      <c r="D2144" s="357" t="s">
        <v>1759</v>
      </c>
      <c r="E2144" s="357" t="s">
        <v>1541</v>
      </c>
      <c r="F2144" s="357">
        <v>4422211</v>
      </c>
      <c r="G2144" s="357" t="s">
        <v>1541</v>
      </c>
      <c r="H2144" s="357">
        <v>442221101</v>
      </c>
      <c r="I2144" s="357" t="s">
        <v>3844</v>
      </c>
      <c r="J2144" s="357">
        <v>33393614</v>
      </c>
      <c r="K2144" s="357">
        <v>100</v>
      </c>
      <c r="L2144" s="357" t="s">
        <v>1077</v>
      </c>
      <c r="M2144" s="357" t="s">
        <v>1078</v>
      </c>
      <c r="N2144" s="357" t="s">
        <v>5025</v>
      </c>
      <c r="O2144" s="358">
        <v>1</v>
      </c>
      <c r="P2144" s="357">
        <v>75</v>
      </c>
      <c r="Q2144" s="357">
        <v>33229.199999999997</v>
      </c>
      <c r="R2144" s="357">
        <v>25181.4</v>
      </c>
      <c r="S2144" s="357">
        <f t="shared" si="68"/>
        <v>8047.7999999999956</v>
      </c>
      <c r="T2144" s="359">
        <f t="shared" si="69"/>
        <v>0.24219060344516258</v>
      </c>
      <c r="U2144" s="357"/>
    </row>
    <row r="2145" spans="1:21" ht="30" x14ac:dyDescent="0.25">
      <c r="A2145" s="357" t="s">
        <v>483</v>
      </c>
      <c r="B2145" s="357" t="s">
        <v>921</v>
      </c>
      <c r="C2145" s="357" t="s">
        <v>1258</v>
      </c>
      <c r="D2145" s="357" t="s">
        <v>1759</v>
      </c>
      <c r="E2145" s="357" t="s">
        <v>1541</v>
      </c>
      <c r="F2145" s="357">
        <v>4422211</v>
      </c>
      <c r="G2145" s="357" t="s">
        <v>1873</v>
      </c>
      <c r="H2145" s="357">
        <v>442221102</v>
      </c>
      <c r="I2145" s="357" t="s">
        <v>3845</v>
      </c>
      <c r="J2145" s="357">
        <v>33394426</v>
      </c>
      <c r="K2145" s="357">
        <v>100</v>
      </c>
      <c r="L2145" s="357" t="s">
        <v>1077</v>
      </c>
      <c r="M2145" s="357" t="s">
        <v>1078</v>
      </c>
      <c r="N2145" s="357" t="s">
        <v>5025</v>
      </c>
      <c r="O2145" s="358">
        <v>1</v>
      </c>
      <c r="P2145" s="357">
        <v>120</v>
      </c>
      <c r="Q2145" s="357">
        <v>40835.199999999997</v>
      </c>
      <c r="R2145" s="357">
        <v>31169.5</v>
      </c>
      <c r="S2145" s="357">
        <f t="shared" si="68"/>
        <v>9665.6999999999971</v>
      </c>
      <c r="T2145" s="359">
        <f t="shared" si="69"/>
        <v>0.23670019982759966</v>
      </c>
      <c r="U2145" s="357"/>
    </row>
    <row r="2146" spans="1:21" ht="30" x14ac:dyDescent="0.25">
      <c r="A2146" s="357" t="s">
        <v>483</v>
      </c>
      <c r="B2146" s="357" t="s">
        <v>921</v>
      </c>
      <c r="C2146" s="357" t="s">
        <v>1258</v>
      </c>
      <c r="D2146" s="357" t="s">
        <v>1759</v>
      </c>
      <c r="E2146" s="357" t="s">
        <v>1541</v>
      </c>
      <c r="F2146" s="357">
        <v>4422211</v>
      </c>
      <c r="G2146" s="357" t="s">
        <v>1873</v>
      </c>
      <c r="H2146" s="357">
        <v>442221102</v>
      </c>
      <c r="I2146" s="357" t="s">
        <v>3846</v>
      </c>
      <c r="J2146" s="357">
        <v>33403030</v>
      </c>
      <c r="K2146" s="357">
        <v>100</v>
      </c>
      <c r="L2146" s="357" t="s">
        <v>1077</v>
      </c>
      <c r="M2146" s="357" t="s">
        <v>1078</v>
      </c>
      <c r="N2146" s="357" t="s">
        <v>5025</v>
      </c>
      <c r="O2146" s="358">
        <v>1</v>
      </c>
      <c r="P2146" s="357">
        <v>74</v>
      </c>
      <c r="Q2146" s="357">
        <v>30764</v>
      </c>
      <c r="R2146" s="357">
        <v>18897.86</v>
      </c>
      <c r="S2146" s="357">
        <f t="shared" si="68"/>
        <v>11866.14</v>
      </c>
      <c r="T2146" s="359">
        <f t="shared" si="69"/>
        <v>0.38571512157066701</v>
      </c>
      <c r="U2146" s="357"/>
    </row>
    <row r="2147" spans="1:21" x14ac:dyDescent="0.25">
      <c r="A2147" s="357" t="s">
        <v>483</v>
      </c>
      <c r="B2147" s="357" t="s">
        <v>1829</v>
      </c>
      <c r="C2147" s="357" t="s">
        <v>1263</v>
      </c>
      <c r="D2147" s="357" t="s">
        <v>1767</v>
      </c>
      <c r="E2147" s="357" t="s">
        <v>1130</v>
      </c>
      <c r="F2147" s="357">
        <v>4522235</v>
      </c>
      <c r="G2147" s="357" t="s">
        <v>1609</v>
      </c>
      <c r="H2147" s="357">
        <v>452223505</v>
      </c>
      <c r="I2147" s="357" t="s">
        <v>5224</v>
      </c>
      <c r="J2147" s="357">
        <v>29589714</v>
      </c>
      <c r="K2147" s="357">
        <v>100</v>
      </c>
      <c r="L2147" s="357" t="s">
        <v>1077</v>
      </c>
      <c r="M2147" s="357" t="s">
        <v>1078</v>
      </c>
      <c r="N2147" s="357" t="s">
        <v>5025</v>
      </c>
      <c r="O2147" s="358">
        <v>1</v>
      </c>
      <c r="P2147" s="357">
        <v>39</v>
      </c>
      <c r="Q2147" s="357">
        <v>12544</v>
      </c>
      <c r="R2147" s="357">
        <v>6792.26</v>
      </c>
      <c r="S2147" s="357">
        <f t="shared" si="68"/>
        <v>5751.74</v>
      </c>
      <c r="T2147" s="359">
        <f t="shared" si="69"/>
        <v>0.45852519132653058</v>
      </c>
      <c r="U2147" s="357"/>
    </row>
    <row r="2148" spans="1:21" ht="30" x14ac:dyDescent="0.25">
      <c r="A2148" s="357" t="s">
        <v>483</v>
      </c>
      <c r="B2148" s="357" t="s">
        <v>921</v>
      </c>
      <c r="C2148" s="357" t="s">
        <v>1258</v>
      </c>
      <c r="D2148" s="357" t="s">
        <v>1759</v>
      </c>
      <c r="E2148" s="357" t="s">
        <v>1541</v>
      </c>
      <c r="F2148" s="357">
        <v>4422211</v>
      </c>
      <c r="G2148" s="357" t="s">
        <v>1541</v>
      </c>
      <c r="H2148" s="357">
        <v>442221101</v>
      </c>
      <c r="I2148" s="357" t="s">
        <v>3847</v>
      </c>
      <c r="J2148" s="357">
        <v>33403080</v>
      </c>
      <c r="K2148" s="357">
        <v>100</v>
      </c>
      <c r="L2148" s="357" t="s">
        <v>1077</v>
      </c>
      <c r="M2148" s="357" t="s">
        <v>1078</v>
      </c>
      <c r="N2148" s="357" t="s">
        <v>5025</v>
      </c>
      <c r="O2148" s="358">
        <v>1</v>
      </c>
      <c r="P2148" s="357">
        <v>118</v>
      </c>
      <c r="Q2148" s="357">
        <v>52684</v>
      </c>
      <c r="R2148" s="357">
        <v>33217.81</v>
      </c>
      <c r="S2148" s="357">
        <f t="shared" si="68"/>
        <v>19466.190000000002</v>
      </c>
      <c r="T2148" s="359">
        <f t="shared" si="69"/>
        <v>0.36948959836003348</v>
      </c>
      <c r="U2148" s="357"/>
    </row>
    <row r="2149" spans="1:21" ht="30" x14ac:dyDescent="0.25">
      <c r="A2149" s="357" t="s">
        <v>483</v>
      </c>
      <c r="B2149" s="357" t="s">
        <v>921</v>
      </c>
      <c r="C2149" s="357" t="s">
        <v>1258</v>
      </c>
      <c r="D2149" s="357" t="s">
        <v>1759</v>
      </c>
      <c r="E2149" s="357" t="s">
        <v>1541</v>
      </c>
      <c r="F2149" s="357">
        <v>4422211</v>
      </c>
      <c r="G2149" s="357" t="s">
        <v>1873</v>
      </c>
      <c r="H2149" s="357">
        <v>442221102</v>
      </c>
      <c r="I2149" s="357" t="s">
        <v>3848</v>
      </c>
      <c r="J2149" s="357">
        <v>33403098</v>
      </c>
      <c r="K2149" s="357">
        <v>100</v>
      </c>
      <c r="L2149" s="357" t="s">
        <v>1077</v>
      </c>
      <c r="M2149" s="357" t="s">
        <v>1078</v>
      </c>
      <c r="N2149" s="357" t="s">
        <v>5025</v>
      </c>
      <c r="O2149" s="358">
        <v>1</v>
      </c>
      <c r="P2149" s="357">
        <v>66</v>
      </c>
      <c r="Q2149" s="357">
        <v>16318.8</v>
      </c>
      <c r="R2149" s="357">
        <v>14921.8</v>
      </c>
      <c r="S2149" s="357">
        <f t="shared" si="68"/>
        <v>1397</v>
      </c>
      <c r="T2149" s="359">
        <f t="shared" si="69"/>
        <v>8.5606784812608777E-2</v>
      </c>
      <c r="U2149" s="357"/>
    </row>
    <row r="2150" spans="1:21" x14ac:dyDescent="0.25">
      <c r="A2150" s="357" t="s">
        <v>483</v>
      </c>
      <c r="B2150" s="357" t="s">
        <v>921</v>
      </c>
      <c r="C2150" s="357" t="s">
        <v>1274</v>
      </c>
      <c r="D2150" s="357" t="s">
        <v>1788</v>
      </c>
      <c r="E2150" s="357" t="s">
        <v>1810</v>
      </c>
      <c r="F2150" s="357">
        <v>4623214</v>
      </c>
      <c r="G2150" s="357" t="s">
        <v>1041</v>
      </c>
      <c r="H2150" s="357">
        <v>462321402</v>
      </c>
      <c r="I2150" s="357" t="s">
        <v>3849</v>
      </c>
      <c r="J2150" s="357">
        <v>24831016</v>
      </c>
      <c r="K2150" s="357">
        <v>100</v>
      </c>
      <c r="L2150" s="357" t="s">
        <v>1077</v>
      </c>
      <c r="M2150" s="357" t="s">
        <v>1078</v>
      </c>
      <c r="N2150" s="357" t="s">
        <v>5025</v>
      </c>
      <c r="O2150" s="358">
        <v>1</v>
      </c>
      <c r="P2150" s="357">
        <v>106</v>
      </c>
      <c r="Q2150" s="357">
        <v>39691.599999999999</v>
      </c>
      <c r="R2150" s="357">
        <v>30606.92</v>
      </c>
      <c r="S2150" s="357">
        <f t="shared" si="68"/>
        <v>9084.68</v>
      </c>
      <c r="T2150" s="359">
        <f t="shared" si="69"/>
        <v>0.22888167773533949</v>
      </c>
      <c r="U2150" s="357"/>
    </row>
    <row r="2151" spans="1:21" x14ac:dyDescent="0.25">
      <c r="A2151" s="357" t="s">
        <v>483</v>
      </c>
      <c r="B2151" s="357" t="s">
        <v>921</v>
      </c>
      <c r="C2151" s="357" t="s">
        <v>1274</v>
      </c>
      <c r="D2151" s="357" t="s">
        <v>1788</v>
      </c>
      <c r="E2151" s="357" t="s">
        <v>1810</v>
      </c>
      <c r="F2151" s="357">
        <v>4623214</v>
      </c>
      <c r="G2151" s="357" t="s">
        <v>1041</v>
      </c>
      <c r="H2151" s="357">
        <v>462321402</v>
      </c>
      <c r="I2151" s="357" t="s">
        <v>3850</v>
      </c>
      <c r="J2151" s="357">
        <v>24831018</v>
      </c>
      <c r="K2151" s="357">
        <v>100</v>
      </c>
      <c r="L2151" s="357" t="s">
        <v>1077</v>
      </c>
      <c r="M2151" s="357" t="s">
        <v>1078</v>
      </c>
      <c r="N2151" s="357" t="s">
        <v>5025</v>
      </c>
      <c r="O2151" s="358">
        <v>1</v>
      </c>
      <c r="P2151" s="357">
        <v>91</v>
      </c>
      <c r="Q2151" s="357">
        <v>34595.599999999999</v>
      </c>
      <c r="R2151" s="357">
        <v>28835.22</v>
      </c>
      <c r="S2151" s="357">
        <f t="shared" si="68"/>
        <v>5760.3799999999974</v>
      </c>
      <c r="T2151" s="359">
        <f t="shared" si="69"/>
        <v>0.16650614529015242</v>
      </c>
      <c r="U2151" s="357"/>
    </row>
    <row r="2152" spans="1:21" x14ac:dyDescent="0.25">
      <c r="A2152" s="357" t="s">
        <v>483</v>
      </c>
      <c r="B2152" s="357" t="s">
        <v>921</v>
      </c>
      <c r="C2152" s="357" t="s">
        <v>1274</v>
      </c>
      <c r="D2152" s="357" t="s">
        <v>1788</v>
      </c>
      <c r="E2152" s="357" t="s">
        <v>1810</v>
      </c>
      <c r="F2152" s="357">
        <v>4623214</v>
      </c>
      <c r="G2152" s="357" t="s">
        <v>1041</v>
      </c>
      <c r="H2152" s="357">
        <v>462321402</v>
      </c>
      <c r="I2152" s="357" t="s">
        <v>3851</v>
      </c>
      <c r="J2152" s="357">
        <v>24831032</v>
      </c>
      <c r="K2152" s="357">
        <v>100</v>
      </c>
      <c r="L2152" s="357" t="s">
        <v>1077</v>
      </c>
      <c r="M2152" s="357" t="s">
        <v>1078</v>
      </c>
      <c r="N2152" s="357" t="s">
        <v>5025</v>
      </c>
      <c r="O2152" s="358">
        <v>1</v>
      </c>
      <c r="P2152" s="357">
        <v>67</v>
      </c>
      <c r="Q2152" s="357">
        <v>25745.200000000001</v>
      </c>
      <c r="R2152" s="357">
        <v>23430.02</v>
      </c>
      <c r="S2152" s="357">
        <f t="shared" si="68"/>
        <v>2315.1800000000003</v>
      </c>
      <c r="T2152" s="359">
        <f t="shared" si="69"/>
        <v>8.992666594161243E-2</v>
      </c>
      <c r="U2152" s="357"/>
    </row>
    <row r="2153" spans="1:21" ht="30" x14ac:dyDescent="0.25">
      <c r="A2153" s="357" t="s">
        <v>483</v>
      </c>
      <c r="B2153" s="357" t="s">
        <v>921</v>
      </c>
      <c r="C2153" s="357" t="s">
        <v>1258</v>
      </c>
      <c r="D2153" s="357" t="s">
        <v>1759</v>
      </c>
      <c r="E2153" s="357" t="s">
        <v>1546</v>
      </c>
      <c r="F2153" s="357">
        <v>4422224</v>
      </c>
      <c r="G2153" s="357" t="s">
        <v>1547</v>
      </c>
      <c r="H2153" s="357">
        <v>442222402</v>
      </c>
      <c r="I2153" s="357" t="s">
        <v>3852</v>
      </c>
      <c r="J2153" s="357">
        <v>25166758</v>
      </c>
      <c r="K2153" s="357">
        <v>100</v>
      </c>
      <c r="L2153" s="357" t="s">
        <v>1077</v>
      </c>
      <c r="M2153" s="357" t="s">
        <v>1078</v>
      </c>
      <c r="N2153" s="357" t="s">
        <v>5025</v>
      </c>
      <c r="O2153" s="358">
        <v>1</v>
      </c>
      <c r="P2153" s="357">
        <v>132</v>
      </c>
      <c r="Q2153" s="357">
        <v>48275.6</v>
      </c>
      <c r="R2153" s="357">
        <v>36843.97</v>
      </c>
      <c r="S2153" s="357">
        <f t="shared" si="68"/>
        <v>11431.629999999997</v>
      </c>
      <c r="T2153" s="359">
        <f t="shared" si="69"/>
        <v>0.23679933548210685</v>
      </c>
      <c r="U2153" s="357"/>
    </row>
    <row r="2154" spans="1:21" ht="30" x14ac:dyDescent="0.25">
      <c r="A2154" s="357" t="s">
        <v>483</v>
      </c>
      <c r="B2154" s="357" t="s">
        <v>921</v>
      </c>
      <c r="C2154" s="357" t="s">
        <v>1258</v>
      </c>
      <c r="D2154" s="357" t="s">
        <v>1759</v>
      </c>
      <c r="E2154" s="357" t="s">
        <v>1546</v>
      </c>
      <c r="F2154" s="357">
        <v>4422224</v>
      </c>
      <c r="G2154" s="357" t="s">
        <v>1153</v>
      </c>
      <c r="H2154" s="357">
        <v>442222401</v>
      </c>
      <c r="I2154" s="357" t="s">
        <v>3853</v>
      </c>
      <c r="J2154" s="357">
        <v>25166776</v>
      </c>
      <c r="K2154" s="357">
        <v>100</v>
      </c>
      <c r="L2154" s="357" t="s">
        <v>1077</v>
      </c>
      <c r="M2154" s="357" t="s">
        <v>1078</v>
      </c>
      <c r="N2154" s="357" t="s">
        <v>5025</v>
      </c>
      <c r="O2154" s="358">
        <v>1</v>
      </c>
      <c r="P2154" s="357">
        <v>117</v>
      </c>
      <c r="Q2154" s="357">
        <v>67058.8</v>
      </c>
      <c r="R2154" s="357">
        <v>43734.720000000001</v>
      </c>
      <c r="S2154" s="357">
        <f t="shared" si="68"/>
        <v>23324.080000000002</v>
      </c>
      <c r="T2154" s="359">
        <f t="shared" si="69"/>
        <v>0.34781535011064918</v>
      </c>
      <c r="U2154" s="357"/>
    </row>
    <row r="2155" spans="1:21" ht="30" x14ac:dyDescent="0.25">
      <c r="A2155" s="357" t="s">
        <v>483</v>
      </c>
      <c r="B2155" s="357" t="s">
        <v>921</v>
      </c>
      <c r="C2155" s="357" t="s">
        <v>1258</v>
      </c>
      <c r="D2155" s="357" t="s">
        <v>1759</v>
      </c>
      <c r="E2155" s="357" t="s">
        <v>1546</v>
      </c>
      <c r="F2155" s="357">
        <v>4422224</v>
      </c>
      <c r="G2155" s="357" t="s">
        <v>1547</v>
      </c>
      <c r="H2155" s="357">
        <v>442222402</v>
      </c>
      <c r="I2155" s="357" t="s">
        <v>3854</v>
      </c>
      <c r="J2155" s="357">
        <v>25166946</v>
      </c>
      <c r="K2155" s="357">
        <v>100</v>
      </c>
      <c r="L2155" s="357" t="s">
        <v>1077</v>
      </c>
      <c r="M2155" s="357" t="s">
        <v>1078</v>
      </c>
      <c r="N2155" s="357" t="s">
        <v>5025</v>
      </c>
      <c r="O2155" s="358">
        <v>1</v>
      </c>
      <c r="P2155" s="357">
        <v>65</v>
      </c>
      <c r="Q2155" s="357">
        <v>35449.599999999999</v>
      </c>
      <c r="R2155" s="357">
        <v>26210.82</v>
      </c>
      <c r="S2155" s="357">
        <f t="shared" si="68"/>
        <v>9238.7799999999988</v>
      </c>
      <c r="T2155" s="359">
        <f t="shared" si="69"/>
        <v>0.26061732713486185</v>
      </c>
      <c r="U2155" s="357"/>
    </row>
    <row r="2156" spans="1:21" ht="30" x14ac:dyDescent="0.25">
      <c r="A2156" s="357" t="s">
        <v>483</v>
      </c>
      <c r="B2156" s="357" t="s">
        <v>921</v>
      </c>
      <c r="C2156" s="357" t="s">
        <v>1258</v>
      </c>
      <c r="D2156" s="357" t="s">
        <v>1759</v>
      </c>
      <c r="E2156" s="357" t="s">
        <v>1545</v>
      </c>
      <c r="F2156" s="357">
        <v>4422223</v>
      </c>
      <c r="G2156" s="357" t="s">
        <v>970</v>
      </c>
      <c r="H2156" s="357">
        <v>442222301</v>
      </c>
      <c r="I2156" s="357" t="s">
        <v>3855</v>
      </c>
      <c r="J2156" s="357">
        <v>27303366</v>
      </c>
      <c r="K2156" s="357">
        <v>100</v>
      </c>
      <c r="L2156" s="357" t="s">
        <v>1077</v>
      </c>
      <c r="M2156" s="357" t="s">
        <v>1078</v>
      </c>
      <c r="N2156" s="357" t="s">
        <v>5025</v>
      </c>
      <c r="O2156" s="358">
        <v>1</v>
      </c>
      <c r="P2156" s="357">
        <v>67</v>
      </c>
      <c r="Q2156" s="357">
        <v>25486.400000000001</v>
      </c>
      <c r="R2156" s="357">
        <v>18329.650000000001</v>
      </c>
      <c r="S2156" s="357">
        <f t="shared" si="68"/>
        <v>7156.75</v>
      </c>
      <c r="T2156" s="359">
        <f t="shared" si="69"/>
        <v>0.28080662627911357</v>
      </c>
      <c r="U2156" s="357"/>
    </row>
    <row r="2157" spans="1:21" ht="30" x14ac:dyDescent="0.25">
      <c r="A2157" s="357" t="s">
        <v>483</v>
      </c>
      <c r="B2157" s="357" t="s">
        <v>921</v>
      </c>
      <c r="C2157" s="357" t="s">
        <v>1258</v>
      </c>
      <c r="D2157" s="357" t="s">
        <v>1759</v>
      </c>
      <c r="E2157" s="357" t="s">
        <v>1545</v>
      </c>
      <c r="F2157" s="357">
        <v>4422223</v>
      </c>
      <c r="G2157" s="357" t="s">
        <v>970</v>
      </c>
      <c r="H2157" s="357">
        <v>442222301</v>
      </c>
      <c r="I2157" s="357" t="s">
        <v>3856</v>
      </c>
      <c r="J2157" s="357">
        <v>27303412</v>
      </c>
      <c r="K2157" s="357">
        <v>100</v>
      </c>
      <c r="L2157" s="357" t="s">
        <v>1077</v>
      </c>
      <c r="M2157" s="357" t="s">
        <v>1078</v>
      </c>
      <c r="N2157" s="357" t="s">
        <v>5025</v>
      </c>
      <c r="O2157" s="358">
        <v>1</v>
      </c>
      <c r="P2157" s="357">
        <v>59</v>
      </c>
      <c r="Q2157" s="357">
        <v>18927.2</v>
      </c>
      <c r="R2157" s="357">
        <v>13567.490000000002</v>
      </c>
      <c r="S2157" s="357">
        <f t="shared" si="68"/>
        <v>5359.7099999999991</v>
      </c>
      <c r="T2157" s="359">
        <f t="shared" si="69"/>
        <v>0.28317500739676227</v>
      </c>
      <c r="U2157" s="357"/>
    </row>
    <row r="2158" spans="1:21" ht="30" x14ac:dyDescent="0.25">
      <c r="A2158" s="357" t="s">
        <v>483</v>
      </c>
      <c r="B2158" s="357" t="s">
        <v>921</v>
      </c>
      <c r="C2158" s="357" t="s">
        <v>1258</v>
      </c>
      <c r="D2158" s="357" t="s">
        <v>1759</v>
      </c>
      <c r="E2158" s="357" t="s">
        <v>1545</v>
      </c>
      <c r="F2158" s="357">
        <v>4422223</v>
      </c>
      <c r="G2158" s="357" t="s">
        <v>970</v>
      </c>
      <c r="H2158" s="357">
        <v>442222301</v>
      </c>
      <c r="I2158" s="357" t="s">
        <v>3857</v>
      </c>
      <c r="J2158" s="357">
        <v>27303498</v>
      </c>
      <c r="K2158" s="357">
        <v>100</v>
      </c>
      <c r="L2158" s="357" t="s">
        <v>1077</v>
      </c>
      <c r="M2158" s="357" t="s">
        <v>1078</v>
      </c>
      <c r="N2158" s="357" t="s">
        <v>5025</v>
      </c>
      <c r="O2158" s="358">
        <v>1</v>
      </c>
      <c r="P2158" s="357">
        <v>27</v>
      </c>
      <c r="Q2158" s="357">
        <v>10976.8</v>
      </c>
      <c r="R2158" s="357">
        <v>6707.7199999999993</v>
      </c>
      <c r="S2158" s="357">
        <f t="shared" si="68"/>
        <v>4269.08</v>
      </c>
      <c r="T2158" s="359">
        <f t="shared" si="69"/>
        <v>0.38891844617739235</v>
      </c>
      <c r="U2158" s="357"/>
    </row>
    <row r="2159" spans="1:21" ht="30" x14ac:dyDescent="0.25">
      <c r="A2159" s="357" t="s">
        <v>483</v>
      </c>
      <c r="B2159" s="357" t="s">
        <v>921</v>
      </c>
      <c r="C2159" s="357" t="s">
        <v>1258</v>
      </c>
      <c r="D2159" s="357" t="s">
        <v>1759</v>
      </c>
      <c r="E2159" s="357" t="s">
        <v>1545</v>
      </c>
      <c r="F2159" s="357">
        <v>4422223</v>
      </c>
      <c r="G2159" s="357" t="s">
        <v>970</v>
      </c>
      <c r="H2159" s="357">
        <v>442222301</v>
      </c>
      <c r="I2159" s="357" t="s">
        <v>3858</v>
      </c>
      <c r="J2159" s="357">
        <v>27303554</v>
      </c>
      <c r="K2159" s="357">
        <v>100</v>
      </c>
      <c r="L2159" s="357" t="s">
        <v>1077</v>
      </c>
      <c r="M2159" s="357" t="s">
        <v>1078</v>
      </c>
      <c r="N2159" s="357" t="s">
        <v>5025</v>
      </c>
      <c r="O2159" s="358">
        <v>1</v>
      </c>
      <c r="P2159" s="357">
        <v>89</v>
      </c>
      <c r="Q2159" s="357">
        <v>41614</v>
      </c>
      <c r="R2159" s="357">
        <v>29107.09</v>
      </c>
      <c r="S2159" s="357">
        <f t="shared" si="68"/>
        <v>12506.91</v>
      </c>
      <c r="T2159" s="359">
        <f t="shared" si="69"/>
        <v>0.3005457298024703</v>
      </c>
      <c r="U2159" s="357"/>
    </row>
    <row r="2160" spans="1:21" ht="30" x14ac:dyDescent="0.25">
      <c r="A2160" s="357" t="s">
        <v>483</v>
      </c>
      <c r="B2160" s="357" t="s">
        <v>921</v>
      </c>
      <c r="C2160" s="357" t="s">
        <v>1258</v>
      </c>
      <c r="D2160" s="357" t="s">
        <v>1759</v>
      </c>
      <c r="E2160" s="357" t="s">
        <v>1545</v>
      </c>
      <c r="F2160" s="357">
        <v>4422223</v>
      </c>
      <c r="G2160" s="357" t="s">
        <v>970</v>
      </c>
      <c r="H2160" s="357">
        <v>442222301</v>
      </c>
      <c r="I2160" s="357" t="s">
        <v>3859</v>
      </c>
      <c r="J2160" s="357">
        <v>27303606</v>
      </c>
      <c r="K2160" s="357">
        <v>100</v>
      </c>
      <c r="L2160" s="357" t="s">
        <v>1077</v>
      </c>
      <c r="M2160" s="357" t="s">
        <v>1078</v>
      </c>
      <c r="N2160" s="357" t="s">
        <v>5025</v>
      </c>
      <c r="O2160" s="358">
        <v>1</v>
      </c>
      <c r="P2160" s="357">
        <v>79</v>
      </c>
      <c r="Q2160" s="357">
        <v>44508.799999999996</v>
      </c>
      <c r="R2160" s="357">
        <v>25417.37</v>
      </c>
      <c r="S2160" s="357">
        <f t="shared" si="68"/>
        <v>19091.429999999997</v>
      </c>
      <c r="T2160" s="359">
        <f t="shared" si="69"/>
        <v>0.42893607556258534</v>
      </c>
      <c r="U2160" s="357"/>
    </row>
    <row r="2161" spans="1:21" ht="30" x14ac:dyDescent="0.25">
      <c r="A2161" s="357" t="s">
        <v>483</v>
      </c>
      <c r="B2161" s="357" t="s">
        <v>921</v>
      </c>
      <c r="C2161" s="357" t="s">
        <v>1258</v>
      </c>
      <c r="D2161" s="357" t="s">
        <v>1759</v>
      </c>
      <c r="E2161" s="357" t="s">
        <v>1546</v>
      </c>
      <c r="F2161" s="357">
        <v>4422224</v>
      </c>
      <c r="G2161" s="357" t="s">
        <v>1547</v>
      </c>
      <c r="H2161" s="357">
        <v>442222402</v>
      </c>
      <c r="I2161" s="357" t="s">
        <v>3860</v>
      </c>
      <c r="J2161" s="357">
        <v>32562644</v>
      </c>
      <c r="K2161" s="357">
        <v>100</v>
      </c>
      <c r="L2161" s="357" t="s">
        <v>1077</v>
      </c>
      <c r="M2161" s="357" t="s">
        <v>1078</v>
      </c>
      <c r="N2161" s="357" t="s">
        <v>5025</v>
      </c>
      <c r="O2161" s="358">
        <v>1</v>
      </c>
      <c r="P2161" s="357">
        <v>39</v>
      </c>
      <c r="Q2161" s="357">
        <v>14285.6</v>
      </c>
      <c r="R2161" s="357">
        <v>13083.37</v>
      </c>
      <c r="S2161" s="357">
        <f t="shared" si="68"/>
        <v>1202.2299999999996</v>
      </c>
      <c r="T2161" s="359">
        <f t="shared" si="69"/>
        <v>8.4156773254185996E-2</v>
      </c>
      <c r="U2161" s="357"/>
    </row>
    <row r="2162" spans="1:21" ht="30" x14ac:dyDescent="0.25">
      <c r="A2162" s="357" t="s">
        <v>483</v>
      </c>
      <c r="B2162" s="357" t="s">
        <v>921</v>
      </c>
      <c r="C2162" s="357" t="s">
        <v>1258</v>
      </c>
      <c r="D2162" s="357" t="s">
        <v>1759</v>
      </c>
      <c r="E2162" s="357" t="s">
        <v>1545</v>
      </c>
      <c r="F2162" s="357">
        <v>4422223</v>
      </c>
      <c r="G2162" s="357" t="s">
        <v>971</v>
      </c>
      <c r="H2162" s="357">
        <v>442222302</v>
      </c>
      <c r="I2162" s="357" t="s">
        <v>3861</v>
      </c>
      <c r="J2162" s="357">
        <v>33393766</v>
      </c>
      <c r="K2162" s="357">
        <v>100</v>
      </c>
      <c r="L2162" s="357" t="s">
        <v>1077</v>
      </c>
      <c r="M2162" s="357" t="s">
        <v>1078</v>
      </c>
      <c r="N2162" s="357" t="s">
        <v>5025</v>
      </c>
      <c r="O2162" s="358">
        <v>1</v>
      </c>
      <c r="P2162" s="357">
        <v>76</v>
      </c>
      <c r="Q2162" s="357">
        <v>38521.199999999997</v>
      </c>
      <c r="R2162" s="357">
        <v>24878.42</v>
      </c>
      <c r="S2162" s="357">
        <f t="shared" si="68"/>
        <v>13642.779999999999</v>
      </c>
      <c r="T2162" s="359">
        <f t="shared" si="69"/>
        <v>0.35416290250563326</v>
      </c>
      <c r="U2162" s="357"/>
    </row>
    <row r="2163" spans="1:21" ht="30" x14ac:dyDescent="0.25">
      <c r="A2163" s="357" t="s">
        <v>483</v>
      </c>
      <c r="B2163" s="357" t="s">
        <v>921</v>
      </c>
      <c r="C2163" s="357" t="s">
        <v>1258</v>
      </c>
      <c r="D2163" s="357" t="s">
        <v>1759</v>
      </c>
      <c r="E2163" s="357" t="s">
        <v>1545</v>
      </c>
      <c r="F2163" s="357">
        <v>4422223</v>
      </c>
      <c r="G2163" s="357" t="s">
        <v>971</v>
      </c>
      <c r="H2163" s="357">
        <v>442222302</v>
      </c>
      <c r="I2163" s="357" t="s">
        <v>3862</v>
      </c>
      <c r="J2163" s="357">
        <v>33393770</v>
      </c>
      <c r="K2163" s="357">
        <v>100</v>
      </c>
      <c r="L2163" s="357" t="s">
        <v>1077</v>
      </c>
      <c r="M2163" s="357" t="s">
        <v>1078</v>
      </c>
      <c r="N2163" s="357" t="s">
        <v>5025</v>
      </c>
      <c r="O2163" s="358">
        <v>1</v>
      </c>
      <c r="P2163" s="357">
        <v>63</v>
      </c>
      <c r="Q2163" s="357">
        <v>37894.800000000003</v>
      </c>
      <c r="R2163" s="357">
        <v>24020.639999999999</v>
      </c>
      <c r="S2163" s="357">
        <f t="shared" si="68"/>
        <v>13874.160000000003</v>
      </c>
      <c r="T2163" s="359">
        <f t="shared" si="69"/>
        <v>0.36612305646157262</v>
      </c>
      <c r="U2163" s="357"/>
    </row>
    <row r="2164" spans="1:21" x14ac:dyDescent="0.25">
      <c r="A2164" s="357" t="s">
        <v>483</v>
      </c>
      <c r="B2164" s="357" t="s">
        <v>921</v>
      </c>
      <c r="C2164" s="357" t="s">
        <v>1258</v>
      </c>
      <c r="D2164" s="357" t="s">
        <v>1760</v>
      </c>
      <c r="E2164" s="357" t="s">
        <v>1548</v>
      </c>
      <c r="F2164" s="357">
        <v>4422321</v>
      </c>
      <c r="G2164" s="357" t="s">
        <v>1145</v>
      </c>
      <c r="H2164" s="357">
        <v>442232102</v>
      </c>
      <c r="I2164" s="357" t="s">
        <v>3863</v>
      </c>
      <c r="J2164" s="357">
        <v>19138249</v>
      </c>
      <c r="K2164" s="357">
        <v>100</v>
      </c>
      <c r="L2164" s="357" t="s">
        <v>1077</v>
      </c>
      <c r="M2164" s="357" t="s">
        <v>1078</v>
      </c>
      <c r="N2164" s="357" t="s">
        <v>5025</v>
      </c>
      <c r="O2164" s="358">
        <v>1</v>
      </c>
      <c r="P2164" s="357">
        <v>161</v>
      </c>
      <c r="Q2164" s="357">
        <v>71687.200000000012</v>
      </c>
      <c r="R2164" s="357">
        <v>46043.770000000004</v>
      </c>
      <c r="S2164" s="357">
        <f t="shared" si="68"/>
        <v>25643.430000000008</v>
      </c>
      <c r="T2164" s="359">
        <f t="shared" si="69"/>
        <v>0.3577128134450781</v>
      </c>
      <c r="U2164" s="357"/>
    </row>
    <row r="2165" spans="1:21" x14ac:dyDescent="0.25">
      <c r="A2165" s="357" t="s">
        <v>483</v>
      </c>
      <c r="B2165" s="357" t="s">
        <v>921</v>
      </c>
      <c r="C2165" s="357" t="s">
        <v>1258</v>
      </c>
      <c r="D2165" s="357" t="s">
        <v>1760</v>
      </c>
      <c r="E2165" s="357" t="s">
        <v>1548</v>
      </c>
      <c r="F2165" s="357">
        <v>4422321</v>
      </c>
      <c r="G2165" s="357" t="s">
        <v>1145</v>
      </c>
      <c r="H2165" s="357">
        <v>442232102</v>
      </c>
      <c r="I2165" s="357" t="s">
        <v>3864</v>
      </c>
      <c r="J2165" s="357">
        <v>19138261</v>
      </c>
      <c r="K2165" s="357">
        <v>100</v>
      </c>
      <c r="L2165" s="357" t="s">
        <v>1077</v>
      </c>
      <c r="M2165" s="357" t="s">
        <v>1078</v>
      </c>
      <c r="N2165" s="357" t="s">
        <v>5025</v>
      </c>
      <c r="O2165" s="358">
        <v>1</v>
      </c>
      <c r="P2165" s="357">
        <v>88</v>
      </c>
      <c r="Q2165" s="357">
        <v>33566.400000000001</v>
      </c>
      <c r="R2165" s="357">
        <v>28479.599999999999</v>
      </c>
      <c r="S2165" s="357">
        <f t="shared" si="68"/>
        <v>5086.8000000000029</v>
      </c>
      <c r="T2165" s="359">
        <f t="shared" si="69"/>
        <v>0.15154440154440163</v>
      </c>
      <c r="U2165" s="357"/>
    </row>
    <row r="2166" spans="1:21" x14ac:dyDescent="0.25">
      <c r="A2166" s="357" t="s">
        <v>483</v>
      </c>
      <c r="B2166" s="357" t="s">
        <v>921</v>
      </c>
      <c r="C2166" s="357" t="s">
        <v>1258</v>
      </c>
      <c r="D2166" s="357" t="s">
        <v>1760</v>
      </c>
      <c r="E2166" s="357" t="s">
        <v>1548</v>
      </c>
      <c r="F2166" s="357">
        <v>4422321</v>
      </c>
      <c r="G2166" s="357" t="s">
        <v>1145</v>
      </c>
      <c r="H2166" s="357">
        <v>442232102</v>
      </c>
      <c r="I2166" s="357" t="s">
        <v>3865</v>
      </c>
      <c r="J2166" s="357">
        <v>19138287</v>
      </c>
      <c r="K2166" s="357">
        <v>100</v>
      </c>
      <c r="L2166" s="357" t="s">
        <v>1077</v>
      </c>
      <c r="M2166" s="357" t="s">
        <v>1078</v>
      </c>
      <c r="N2166" s="357" t="s">
        <v>5025</v>
      </c>
      <c r="O2166" s="358">
        <v>1</v>
      </c>
      <c r="P2166" s="357">
        <v>92</v>
      </c>
      <c r="Q2166" s="357">
        <v>28335.599999999999</v>
      </c>
      <c r="R2166" s="357">
        <v>26636.47</v>
      </c>
      <c r="S2166" s="357">
        <f t="shared" si="68"/>
        <v>1699.1299999999974</v>
      </c>
      <c r="T2166" s="359">
        <f t="shared" si="69"/>
        <v>5.9964496957890336E-2</v>
      </c>
      <c r="U2166" s="357"/>
    </row>
    <row r="2167" spans="1:21" x14ac:dyDescent="0.25">
      <c r="A2167" s="357" t="s">
        <v>483</v>
      </c>
      <c r="B2167" s="357" t="s">
        <v>921</v>
      </c>
      <c r="C2167" s="357" t="s">
        <v>1258</v>
      </c>
      <c r="D2167" s="357" t="s">
        <v>1760</v>
      </c>
      <c r="E2167" s="357" t="s">
        <v>1548</v>
      </c>
      <c r="F2167" s="357">
        <v>4422321</v>
      </c>
      <c r="G2167" s="357" t="s">
        <v>1145</v>
      </c>
      <c r="H2167" s="357">
        <v>442232102</v>
      </c>
      <c r="I2167" s="357" t="s">
        <v>3866</v>
      </c>
      <c r="J2167" s="357">
        <v>19138293</v>
      </c>
      <c r="K2167" s="357">
        <v>100</v>
      </c>
      <c r="L2167" s="357" t="s">
        <v>1077</v>
      </c>
      <c r="M2167" s="357" t="s">
        <v>1078</v>
      </c>
      <c r="N2167" s="357" t="s">
        <v>5025</v>
      </c>
      <c r="O2167" s="358">
        <v>1</v>
      </c>
      <c r="P2167" s="357">
        <v>40</v>
      </c>
      <c r="Q2167" s="357">
        <v>12191.599999999999</v>
      </c>
      <c r="R2167" s="357">
        <v>8117.1999999999989</v>
      </c>
      <c r="S2167" s="357">
        <f t="shared" si="68"/>
        <v>4074.3999999999996</v>
      </c>
      <c r="T2167" s="359">
        <f t="shared" si="69"/>
        <v>0.33419731618491422</v>
      </c>
      <c r="U2167" s="357"/>
    </row>
    <row r="2168" spans="1:21" x14ac:dyDescent="0.25">
      <c r="A2168" s="357" t="s">
        <v>483</v>
      </c>
      <c r="B2168" s="357" t="s">
        <v>921</v>
      </c>
      <c r="C2168" s="357" t="s">
        <v>1258</v>
      </c>
      <c r="D2168" s="357" t="s">
        <v>1760</v>
      </c>
      <c r="E2168" s="357" t="s">
        <v>1548</v>
      </c>
      <c r="F2168" s="357">
        <v>4422321</v>
      </c>
      <c r="G2168" s="357" t="s">
        <v>1145</v>
      </c>
      <c r="H2168" s="357">
        <v>442232102</v>
      </c>
      <c r="I2168" s="357" t="s">
        <v>3867</v>
      </c>
      <c r="J2168" s="357">
        <v>19138391</v>
      </c>
      <c r="K2168" s="357">
        <v>100</v>
      </c>
      <c r="L2168" s="357" t="s">
        <v>1077</v>
      </c>
      <c r="M2168" s="357" t="s">
        <v>1078</v>
      </c>
      <c r="N2168" s="357" t="s">
        <v>5025</v>
      </c>
      <c r="O2168" s="358">
        <v>1</v>
      </c>
      <c r="P2168" s="357">
        <v>120</v>
      </c>
      <c r="Q2168" s="357">
        <v>36782</v>
      </c>
      <c r="R2168" s="357">
        <v>28873.38</v>
      </c>
      <c r="S2168" s="357">
        <f t="shared" si="68"/>
        <v>7908.619999999999</v>
      </c>
      <c r="T2168" s="359">
        <f t="shared" si="69"/>
        <v>0.21501332173345655</v>
      </c>
      <c r="U2168" s="357"/>
    </row>
    <row r="2169" spans="1:21" x14ac:dyDescent="0.25">
      <c r="A2169" s="357" t="s">
        <v>483</v>
      </c>
      <c r="B2169" s="357" t="s">
        <v>921</v>
      </c>
      <c r="C2169" s="357" t="s">
        <v>1258</v>
      </c>
      <c r="D2169" s="357" t="s">
        <v>1760</v>
      </c>
      <c r="E2169" s="357" t="s">
        <v>1548</v>
      </c>
      <c r="F2169" s="357">
        <v>4422321</v>
      </c>
      <c r="G2169" s="357" t="s">
        <v>1145</v>
      </c>
      <c r="H2169" s="357">
        <v>442232102</v>
      </c>
      <c r="I2169" s="357" t="s">
        <v>3868</v>
      </c>
      <c r="J2169" s="357">
        <v>19138395</v>
      </c>
      <c r="K2169" s="357">
        <v>100</v>
      </c>
      <c r="L2169" s="357" t="s">
        <v>1077</v>
      </c>
      <c r="M2169" s="357" t="s">
        <v>1078</v>
      </c>
      <c r="N2169" s="357" t="s">
        <v>5025</v>
      </c>
      <c r="O2169" s="358">
        <v>1</v>
      </c>
      <c r="P2169" s="357">
        <v>37</v>
      </c>
      <c r="Q2169" s="357">
        <v>17236</v>
      </c>
      <c r="R2169" s="357">
        <v>11847.7</v>
      </c>
      <c r="S2169" s="357">
        <f t="shared" si="68"/>
        <v>5388.2999999999993</v>
      </c>
      <c r="T2169" s="359">
        <f t="shared" si="69"/>
        <v>0.31261893710837779</v>
      </c>
      <c r="U2169" s="357"/>
    </row>
    <row r="2170" spans="1:21" x14ac:dyDescent="0.25">
      <c r="A2170" s="357" t="s">
        <v>483</v>
      </c>
      <c r="B2170" s="357" t="s">
        <v>921</v>
      </c>
      <c r="C2170" s="357" t="s">
        <v>1258</v>
      </c>
      <c r="D2170" s="357" t="s">
        <v>1760</v>
      </c>
      <c r="E2170" s="357" t="s">
        <v>953</v>
      </c>
      <c r="F2170" s="357">
        <v>4422313</v>
      </c>
      <c r="G2170" s="357" t="s">
        <v>1147</v>
      </c>
      <c r="H2170" s="357">
        <v>442231302</v>
      </c>
      <c r="I2170" s="357" t="s">
        <v>3869</v>
      </c>
      <c r="J2170" s="357">
        <v>20099227</v>
      </c>
      <c r="K2170" s="357">
        <v>100</v>
      </c>
      <c r="L2170" s="357" t="s">
        <v>1077</v>
      </c>
      <c r="M2170" s="357" t="s">
        <v>1078</v>
      </c>
      <c r="N2170" s="357" t="s">
        <v>5025</v>
      </c>
      <c r="O2170" s="358">
        <v>1</v>
      </c>
      <c r="P2170" s="357">
        <v>39</v>
      </c>
      <c r="Q2170" s="357">
        <v>21276.400000000001</v>
      </c>
      <c r="R2170" s="357">
        <v>16159.310000000001</v>
      </c>
      <c r="S2170" s="357">
        <f t="shared" si="68"/>
        <v>5117.09</v>
      </c>
      <c r="T2170" s="359">
        <f t="shared" si="69"/>
        <v>0.24050544265007237</v>
      </c>
      <c r="U2170" s="357"/>
    </row>
    <row r="2171" spans="1:21" x14ac:dyDescent="0.25">
      <c r="A2171" s="357" t="s">
        <v>483</v>
      </c>
      <c r="B2171" s="357" t="s">
        <v>921</v>
      </c>
      <c r="C2171" s="357" t="s">
        <v>1258</v>
      </c>
      <c r="D2171" s="357" t="s">
        <v>1760</v>
      </c>
      <c r="E2171" s="357" t="s">
        <v>953</v>
      </c>
      <c r="F2171" s="357">
        <v>4422313</v>
      </c>
      <c r="G2171" s="357" t="s">
        <v>1147</v>
      </c>
      <c r="H2171" s="357">
        <v>442231302</v>
      </c>
      <c r="I2171" s="357" t="s">
        <v>3870</v>
      </c>
      <c r="J2171" s="357">
        <v>20099235</v>
      </c>
      <c r="K2171" s="357">
        <v>63</v>
      </c>
      <c r="L2171" s="357" t="s">
        <v>1077</v>
      </c>
      <c r="M2171" s="357" t="s">
        <v>1078</v>
      </c>
      <c r="N2171" s="357" t="s">
        <v>5025</v>
      </c>
      <c r="O2171" s="358">
        <v>1</v>
      </c>
      <c r="P2171" s="357">
        <v>21</v>
      </c>
      <c r="Q2171" s="357">
        <v>7875.6</v>
      </c>
      <c r="R2171" s="357">
        <v>5865.75</v>
      </c>
      <c r="S2171" s="357">
        <f t="shared" si="68"/>
        <v>2009.8500000000004</v>
      </c>
      <c r="T2171" s="359">
        <f t="shared" si="69"/>
        <v>0.25519960383970747</v>
      </c>
      <c r="U2171" s="357"/>
    </row>
    <row r="2172" spans="1:21" x14ac:dyDescent="0.25">
      <c r="A2172" s="357" t="s">
        <v>483</v>
      </c>
      <c r="B2172" s="357" t="s">
        <v>921</v>
      </c>
      <c r="C2172" s="357" t="s">
        <v>1258</v>
      </c>
      <c r="D2172" s="357" t="s">
        <v>1760</v>
      </c>
      <c r="E2172" s="357" t="s">
        <v>953</v>
      </c>
      <c r="F2172" s="357">
        <v>4422313</v>
      </c>
      <c r="G2172" s="357" t="s">
        <v>1147</v>
      </c>
      <c r="H2172" s="357">
        <v>442231302</v>
      </c>
      <c r="I2172" s="357" t="s">
        <v>3871</v>
      </c>
      <c r="J2172" s="357">
        <v>20099243</v>
      </c>
      <c r="K2172" s="357">
        <v>63</v>
      </c>
      <c r="L2172" s="357" t="s">
        <v>1077</v>
      </c>
      <c r="M2172" s="357" t="s">
        <v>1078</v>
      </c>
      <c r="N2172" s="357" t="s">
        <v>5025</v>
      </c>
      <c r="O2172" s="358">
        <v>1</v>
      </c>
      <c r="P2172" s="357">
        <v>46</v>
      </c>
      <c r="Q2172" s="357">
        <v>18375.199999999997</v>
      </c>
      <c r="R2172" s="357">
        <v>15068</v>
      </c>
      <c r="S2172" s="357">
        <f t="shared" si="68"/>
        <v>3307.1999999999971</v>
      </c>
      <c r="T2172" s="359">
        <f t="shared" si="69"/>
        <v>0.17998171448474018</v>
      </c>
      <c r="U2172" s="357"/>
    </row>
    <row r="2173" spans="1:21" x14ac:dyDescent="0.25">
      <c r="A2173" s="357" t="s">
        <v>483</v>
      </c>
      <c r="B2173" s="357" t="s">
        <v>921</v>
      </c>
      <c r="C2173" s="357" t="s">
        <v>1258</v>
      </c>
      <c r="D2173" s="357" t="s">
        <v>1760</v>
      </c>
      <c r="E2173" s="357" t="s">
        <v>953</v>
      </c>
      <c r="F2173" s="357">
        <v>4422313</v>
      </c>
      <c r="G2173" s="357" t="s">
        <v>1147</v>
      </c>
      <c r="H2173" s="357">
        <v>442231302</v>
      </c>
      <c r="I2173" s="357" t="s">
        <v>3872</v>
      </c>
      <c r="J2173" s="357">
        <v>20099251</v>
      </c>
      <c r="K2173" s="357">
        <v>63</v>
      </c>
      <c r="L2173" s="357" t="s">
        <v>1077</v>
      </c>
      <c r="M2173" s="357" t="s">
        <v>1078</v>
      </c>
      <c r="N2173" s="357" t="s">
        <v>5025</v>
      </c>
      <c r="O2173" s="358">
        <v>1</v>
      </c>
      <c r="P2173" s="357">
        <v>73</v>
      </c>
      <c r="Q2173" s="357">
        <v>19827.2</v>
      </c>
      <c r="R2173" s="357">
        <v>16585.379999999997</v>
      </c>
      <c r="S2173" s="357">
        <f t="shared" si="68"/>
        <v>3241.8200000000033</v>
      </c>
      <c r="T2173" s="359">
        <f t="shared" si="69"/>
        <v>0.16350367172369287</v>
      </c>
      <c r="U2173" s="357"/>
    </row>
    <row r="2174" spans="1:21" x14ac:dyDescent="0.25">
      <c r="A2174" s="357" t="s">
        <v>483</v>
      </c>
      <c r="B2174" s="357" t="s">
        <v>921</v>
      </c>
      <c r="C2174" s="357" t="s">
        <v>1258</v>
      </c>
      <c r="D2174" s="357" t="s">
        <v>1760</v>
      </c>
      <c r="E2174" s="357" t="s">
        <v>953</v>
      </c>
      <c r="F2174" s="357">
        <v>4422313</v>
      </c>
      <c r="G2174" s="357" t="s">
        <v>1147</v>
      </c>
      <c r="H2174" s="357">
        <v>442231302</v>
      </c>
      <c r="I2174" s="357" t="s">
        <v>3873</v>
      </c>
      <c r="J2174" s="357">
        <v>20099263</v>
      </c>
      <c r="K2174" s="357">
        <v>63</v>
      </c>
      <c r="L2174" s="357" t="s">
        <v>1077</v>
      </c>
      <c r="M2174" s="357" t="s">
        <v>1078</v>
      </c>
      <c r="N2174" s="357" t="s">
        <v>5025</v>
      </c>
      <c r="O2174" s="358">
        <v>1</v>
      </c>
      <c r="P2174" s="357">
        <v>38</v>
      </c>
      <c r="Q2174" s="357">
        <v>17986.8</v>
      </c>
      <c r="R2174" s="357">
        <v>14003.220000000001</v>
      </c>
      <c r="S2174" s="357">
        <f t="shared" si="68"/>
        <v>3983.5799999999981</v>
      </c>
      <c r="T2174" s="359">
        <f t="shared" si="69"/>
        <v>0.22147241310294205</v>
      </c>
      <c r="U2174" s="357"/>
    </row>
    <row r="2175" spans="1:21" x14ac:dyDescent="0.25">
      <c r="A2175" s="357" t="s">
        <v>483</v>
      </c>
      <c r="B2175" s="357" t="s">
        <v>921</v>
      </c>
      <c r="C2175" s="357" t="s">
        <v>1258</v>
      </c>
      <c r="D2175" s="357" t="s">
        <v>1760</v>
      </c>
      <c r="E2175" s="357" t="s">
        <v>1548</v>
      </c>
      <c r="F2175" s="357">
        <v>4422321</v>
      </c>
      <c r="G2175" s="357" t="s">
        <v>1145</v>
      </c>
      <c r="H2175" s="357">
        <v>442232102</v>
      </c>
      <c r="I2175" s="357" t="s">
        <v>3874</v>
      </c>
      <c r="J2175" s="357">
        <v>20505616</v>
      </c>
      <c r="K2175" s="357">
        <v>100</v>
      </c>
      <c r="L2175" s="357" t="s">
        <v>1077</v>
      </c>
      <c r="M2175" s="357" t="s">
        <v>1078</v>
      </c>
      <c r="N2175" s="357" t="s">
        <v>5025</v>
      </c>
      <c r="O2175" s="358">
        <v>1</v>
      </c>
      <c r="P2175" s="357">
        <v>95</v>
      </c>
      <c r="Q2175" s="357">
        <v>40163.199999999997</v>
      </c>
      <c r="R2175" s="357">
        <v>33849.520000000004</v>
      </c>
      <c r="S2175" s="357">
        <f t="shared" si="68"/>
        <v>6313.679999999993</v>
      </c>
      <c r="T2175" s="359">
        <f t="shared" si="69"/>
        <v>0.15720062146442498</v>
      </c>
      <c r="U2175" s="357"/>
    </row>
    <row r="2176" spans="1:21" x14ac:dyDescent="0.25">
      <c r="A2176" s="357" t="s">
        <v>483</v>
      </c>
      <c r="B2176" s="357" t="s">
        <v>1829</v>
      </c>
      <c r="C2176" s="357" t="s">
        <v>1264</v>
      </c>
      <c r="D2176" s="357" t="s">
        <v>1768</v>
      </c>
      <c r="E2176" s="357" t="s">
        <v>931</v>
      </c>
      <c r="F2176" s="357">
        <v>4523114</v>
      </c>
      <c r="G2176" s="357" t="s">
        <v>906</v>
      </c>
      <c r="H2176" s="357">
        <v>452311404</v>
      </c>
      <c r="I2176" s="357" t="s">
        <v>5225</v>
      </c>
      <c r="J2176" s="357">
        <v>15048367</v>
      </c>
      <c r="K2176" s="357">
        <v>100</v>
      </c>
      <c r="L2176" s="357" t="s">
        <v>1077</v>
      </c>
      <c r="M2176" s="357" t="s">
        <v>1078</v>
      </c>
      <c r="N2176" s="357" t="s">
        <v>5025</v>
      </c>
      <c r="O2176" s="358">
        <v>1</v>
      </c>
      <c r="P2176" s="357">
        <v>38</v>
      </c>
      <c r="Q2176" s="357">
        <v>39279.880000000005</v>
      </c>
      <c r="R2176" s="357">
        <v>19866.900000000001</v>
      </c>
      <c r="S2176" s="357">
        <f t="shared" si="68"/>
        <v>19412.980000000003</v>
      </c>
      <c r="T2176" s="359">
        <f t="shared" si="69"/>
        <v>0.49422197827488273</v>
      </c>
      <c r="U2176" s="357"/>
    </row>
    <row r="2177" spans="1:21" x14ac:dyDescent="0.25">
      <c r="A2177" s="357" t="s">
        <v>483</v>
      </c>
      <c r="B2177" s="357" t="s">
        <v>921</v>
      </c>
      <c r="C2177" s="357" t="s">
        <v>1258</v>
      </c>
      <c r="D2177" s="357" t="s">
        <v>1760</v>
      </c>
      <c r="E2177" s="357" t="s">
        <v>1548</v>
      </c>
      <c r="F2177" s="357">
        <v>4422321</v>
      </c>
      <c r="G2177" s="357" t="s">
        <v>1145</v>
      </c>
      <c r="H2177" s="357">
        <v>442232102</v>
      </c>
      <c r="I2177" s="357" t="s">
        <v>3875</v>
      </c>
      <c r="J2177" s="357">
        <v>20505628</v>
      </c>
      <c r="K2177" s="357">
        <v>100</v>
      </c>
      <c r="L2177" s="357" t="s">
        <v>1077</v>
      </c>
      <c r="M2177" s="357" t="s">
        <v>1078</v>
      </c>
      <c r="N2177" s="357" t="s">
        <v>5025</v>
      </c>
      <c r="O2177" s="358">
        <v>1</v>
      </c>
      <c r="P2177" s="357">
        <v>87</v>
      </c>
      <c r="Q2177" s="357">
        <v>36326.400000000001</v>
      </c>
      <c r="R2177" s="357">
        <v>28823.809999999998</v>
      </c>
      <c r="S2177" s="357">
        <f t="shared" si="68"/>
        <v>7502.5900000000038</v>
      </c>
      <c r="T2177" s="359">
        <f t="shared" si="69"/>
        <v>0.20653271449964775</v>
      </c>
      <c r="U2177" s="357"/>
    </row>
    <row r="2178" spans="1:21" x14ac:dyDescent="0.25">
      <c r="A2178" s="357" t="s">
        <v>483</v>
      </c>
      <c r="B2178" s="357" t="s">
        <v>921</v>
      </c>
      <c r="C2178" s="357" t="s">
        <v>1258</v>
      </c>
      <c r="D2178" s="357" t="s">
        <v>1760</v>
      </c>
      <c r="E2178" s="357" t="s">
        <v>1548</v>
      </c>
      <c r="F2178" s="357">
        <v>4422321</v>
      </c>
      <c r="G2178" s="357" t="s">
        <v>1145</v>
      </c>
      <c r="H2178" s="357">
        <v>442232102</v>
      </c>
      <c r="I2178" s="357" t="s">
        <v>3876</v>
      </c>
      <c r="J2178" s="357">
        <v>20505672</v>
      </c>
      <c r="K2178" s="357">
        <v>100</v>
      </c>
      <c r="L2178" s="357" t="s">
        <v>1077</v>
      </c>
      <c r="M2178" s="357" t="s">
        <v>1078</v>
      </c>
      <c r="N2178" s="357" t="s">
        <v>5025</v>
      </c>
      <c r="O2178" s="358">
        <v>1</v>
      </c>
      <c r="P2178" s="357">
        <v>49</v>
      </c>
      <c r="Q2178" s="357">
        <v>15016.8</v>
      </c>
      <c r="R2178" s="357">
        <v>13149.29</v>
      </c>
      <c r="S2178" s="357">
        <f t="shared" si="68"/>
        <v>1867.5099999999984</v>
      </c>
      <c r="T2178" s="359">
        <f t="shared" si="69"/>
        <v>0.12436138191891738</v>
      </c>
      <c r="U2178" s="357"/>
    </row>
    <row r="2179" spans="1:21" x14ac:dyDescent="0.25">
      <c r="A2179" s="357" t="s">
        <v>483</v>
      </c>
      <c r="B2179" s="357" t="s">
        <v>921</v>
      </c>
      <c r="C2179" s="357" t="s">
        <v>1258</v>
      </c>
      <c r="D2179" s="357" t="s">
        <v>1760</v>
      </c>
      <c r="E2179" s="357" t="s">
        <v>1548</v>
      </c>
      <c r="F2179" s="357">
        <v>4422321</v>
      </c>
      <c r="G2179" s="357" t="s">
        <v>1145</v>
      </c>
      <c r="H2179" s="357">
        <v>442232102</v>
      </c>
      <c r="I2179" s="357" t="s">
        <v>3877</v>
      </c>
      <c r="J2179" s="357">
        <v>20505692</v>
      </c>
      <c r="K2179" s="357">
        <v>100</v>
      </c>
      <c r="L2179" s="357" t="s">
        <v>1077</v>
      </c>
      <c r="M2179" s="357" t="s">
        <v>1078</v>
      </c>
      <c r="N2179" s="357" t="s">
        <v>5025</v>
      </c>
      <c r="O2179" s="358">
        <v>1</v>
      </c>
      <c r="P2179" s="357">
        <v>47</v>
      </c>
      <c r="Q2179" s="357">
        <v>16367.199999999999</v>
      </c>
      <c r="R2179" s="357">
        <v>12443.85</v>
      </c>
      <c r="S2179" s="357">
        <f t="shared" si="68"/>
        <v>3923.3499999999985</v>
      </c>
      <c r="T2179" s="359">
        <f t="shared" si="69"/>
        <v>0.2397080746859572</v>
      </c>
      <c r="U2179" s="357"/>
    </row>
    <row r="2180" spans="1:21" x14ac:dyDescent="0.25">
      <c r="A2180" s="357" t="s">
        <v>483</v>
      </c>
      <c r="B2180" s="357" t="s">
        <v>921</v>
      </c>
      <c r="C2180" s="357" t="s">
        <v>1258</v>
      </c>
      <c r="D2180" s="357" t="s">
        <v>1760</v>
      </c>
      <c r="E2180" s="357" t="s">
        <v>1548</v>
      </c>
      <c r="F2180" s="357">
        <v>4422321</v>
      </c>
      <c r="G2180" s="357" t="s">
        <v>1145</v>
      </c>
      <c r="H2180" s="357">
        <v>442232102</v>
      </c>
      <c r="I2180" s="357" t="s">
        <v>3878</v>
      </c>
      <c r="J2180" s="357">
        <v>20505766</v>
      </c>
      <c r="K2180" s="357">
        <v>100</v>
      </c>
      <c r="L2180" s="357" t="s">
        <v>1077</v>
      </c>
      <c r="M2180" s="357" t="s">
        <v>1078</v>
      </c>
      <c r="N2180" s="357" t="s">
        <v>5025</v>
      </c>
      <c r="O2180" s="358">
        <v>1</v>
      </c>
      <c r="P2180" s="357">
        <v>38</v>
      </c>
      <c r="Q2180" s="357">
        <v>17990.8</v>
      </c>
      <c r="R2180" s="357">
        <v>11565.75</v>
      </c>
      <c r="S2180" s="357">
        <f t="shared" si="68"/>
        <v>6425.0499999999993</v>
      </c>
      <c r="T2180" s="359">
        <f t="shared" si="69"/>
        <v>0.35712975520821749</v>
      </c>
      <c r="U2180" s="357"/>
    </row>
    <row r="2181" spans="1:21" x14ac:dyDescent="0.25">
      <c r="A2181" s="357" t="s">
        <v>483</v>
      </c>
      <c r="B2181" s="357" t="s">
        <v>921</v>
      </c>
      <c r="C2181" s="357" t="s">
        <v>1258</v>
      </c>
      <c r="D2181" s="357" t="s">
        <v>1760</v>
      </c>
      <c r="E2181" s="357" t="s">
        <v>1548</v>
      </c>
      <c r="F2181" s="357">
        <v>4422321</v>
      </c>
      <c r="G2181" s="357" t="s">
        <v>1145</v>
      </c>
      <c r="H2181" s="357">
        <v>442232102</v>
      </c>
      <c r="I2181" s="357" t="s">
        <v>3879</v>
      </c>
      <c r="J2181" s="357">
        <v>20505804</v>
      </c>
      <c r="K2181" s="357">
        <v>100</v>
      </c>
      <c r="L2181" s="357" t="s">
        <v>1077</v>
      </c>
      <c r="M2181" s="357" t="s">
        <v>1078</v>
      </c>
      <c r="N2181" s="357" t="s">
        <v>5025</v>
      </c>
      <c r="O2181" s="358">
        <v>1</v>
      </c>
      <c r="P2181" s="357">
        <v>80</v>
      </c>
      <c r="Q2181" s="357">
        <v>36206</v>
      </c>
      <c r="R2181" s="357">
        <v>27256.760000000002</v>
      </c>
      <c r="S2181" s="357">
        <f t="shared" si="68"/>
        <v>8949.239999999998</v>
      </c>
      <c r="T2181" s="359">
        <f t="shared" si="69"/>
        <v>0.24717560625310717</v>
      </c>
      <c r="U2181" s="357"/>
    </row>
    <row r="2182" spans="1:21" x14ac:dyDescent="0.25">
      <c r="A2182" s="357" t="s">
        <v>483</v>
      </c>
      <c r="B2182" s="357" t="s">
        <v>921</v>
      </c>
      <c r="C2182" s="357" t="s">
        <v>1258</v>
      </c>
      <c r="D2182" s="357" t="s">
        <v>1760</v>
      </c>
      <c r="E2182" s="357" t="s">
        <v>1548</v>
      </c>
      <c r="F2182" s="357">
        <v>4422321</v>
      </c>
      <c r="G2182" s="357" t="s">
        <v>1145</v>
      </c>
      <c r="H2182" s="357">
        <v>442232102</v>
      </c>
      <c r="I2182" s="357" t="s">
        <v>3880</v>
      </c>
      <c r="J2182" s="357">
        <v>20505812</v>
      </c>
      <c r="K2182" s="357">
        <v>100</v>
      </c>
      <c r="L2182" s="357" t="s">
        <v>1077</v>
      </c>
      <c r="M2182" s="357" t="s">
        <v>1078</v>
      </c>
      <c r="N2182" s="357" t="s">
        <v>5025</v>
      </c>
      <c r="O2182" s="358">
        <v>1</v>
      </c>
      <c r="P2182" s="357">
        <v>134</v>
      </c>
      <c r="Q2182" s="357">
        <v>49408.800000000003</v>
      </c>
      <c r="R2182" s="357">
        <v>37610.79</v>
      </c>
      <c r="S2182" s="357">
        <f t="shared" si="68"/>
        <v>11798.010000000002</v>
      </c>
      <c r="T2182" s="359">
        <f t="shared" si="69"/>
        <v>0.23878357701462091</v>
      </c>
      <c r="U2182" s="357"/>
    </row>
    <row r="2183" spans="1:21" x14ac:dyDescent="0.25">
      <c r="A2183" s="357" t="s">
        <v>483</v>
      </c>
      <c r="B2183" s="357" t="s">
        <v>921</v>
      </c>
      <c r="C2183" s="357" t="s">
        <v>1258</v>
      </c>
      <c r="D2183" s="357" t="s">
        <v>1760</v>
      </c>
      <c r="E2183" s="357" t="s">
        <v>1549</v>
      </c>
      <c r="F2183" s="357">
        <v>4422332</v>
      </c>
      <c r="G2183" s="357" t="s">
        <v>1144</v>
      </c>
      <c r="H2183" s="357">
        <v>442233201</v>
      </c>
      <c r="I2183" s="357" t="s">
        <v>3881</v>
      </c>
      <c r="J2183" s="357">
        <v>20505838</v>
      </c>
      <c r="K2183" s="357">
        <v>250</v>
      </c>
      <c r="L2183" s="357" t="s">
        <v>1077</v>
      </c>
      <c r="M2183" s="357" t="s">
        <v>1078</v>
      </c>
      <c r="N2183" s="357" t="s">
        <v>5025</v>
      </c>
      <c r="O2183" s="358">
        <v>1</v>
      </c>
      <c r="P2183" s="357">
        <v>205</v>
      </c>
      <c r="Q2183" s="357">
        <v>111364.80000000002</v>
      </c>
      <c r="R2183" s="357">
        <v>77355.88</v>
      </c>
      <c r="S2183" s="357">
        <f t="shared" si="68"/>
        <v>34008.920000000013</v>
      </c>
      <c r="T2183" s="359">
        <f t="shared" si="69"/>
        <v>0.30538302946712076</v>
      </c>
      <c r="U2183" s="357"/>
    </row>
    <row r="2184" spans="1:21" x14ac:dyDescent="0.25">
      <c r="A2184" s="357" t="s">
        <v>483</v>
      </c>
      <c r="B2184" s="357" t="s">
        <v>1829</v>
      </c>
      <c r="C2184" s="357" t="s">
        <v>1264</v>
      </c>
      <c r="D2184" s="357" t="s">
        <v>1768</v>
      </c>
      <c r="E2184" s="357" t="s">
        <v>931</v>
      </c>
      <c r="F2184" s="357">
        <v>4523114</v>
      </c>
      <c r="G2184" s="357" t="s">
        <v>1331</v>
      </c>
      <c r="H2184" s="357">
        <v>452311401</v>
      </c>
      <c r="I2184" s="357" t="s">
        <v>5226</v>
      </c>
      <c r="J2184" s="357">
        <v>15596838</v>
      </c>
      <c r="K2184" s="357">
        <v>100</v>
      </c>
      <c r="L2184" s="357" t="s">
        <v>1077</v>
      </c>
      <c r="M2184" s="357" t="s">
        <v>1078</v>
      </c>
      <c r="N2184" s="357" t="s">
        <v>5025</v>
      </c>
      <c r="O2184" s="358">
        <v>1</v>
      </c>
      <c r="P2184" s="357">
        <v>75</v>
      </c>
      <c r="Q2184" s="357">
        <v>37884</v>
      </c>
      <c r="R2184" s="357">
        <v>19767.23</v>
      </c>
      <c r="S2184" s="357">
        <f t="shared" si="68"/>
        <v>18116.77</v>
      </c>
      <c r="T2184" s="359">
        <f t="shared" si="69"/>
        <v>0.47821692535107169</v>
      </c>
      <c r="U2184" s="357"/>
    </row>
    <row r="2185" spans="1:21" x14ac:dyDescent="0.25">
      <c r="A2185" s="357" t="s">
        <v>483</v>
      </c>
      <c r="B2185" s="357" t="s">
        <v>921</v>
      </c>
      <c r="C2185" s="357" t="s">
        <v>1258</v>
      </c>
      <c r="D2185" s="357" t="s">
        <v>1760</v>
      </c>
      <c r="E2185" s="357" t="s">
        <v>1548</v>
      </c>
      <c r="F2185" s="357">
        <v>4422321</v>
      </c>
      <c r="G2185" s="357" t="s">
        <v>1145</v>
      </c>
      <c r="H2185" s="357">
        <v>442232102</v>
      </c>
      <c r="I2185" s="357" t="s">
        <v>3882</v>
      </c>
      <c r="J2185" s="357">
        <v>20505866</v>
      </c>
      <c r="K2185" s="357">
        <v>100</v>
      </c>
      <c r="L2185" s="357" t="s">
        <v>1077</v>
      </c>
      <c r="M2185" s="357" t="s">
        <v>1078</v>
      </c>
      <c r="N2185" s="357" t="s">
        <v>5025</v>
      </c>
      <c r="O2185" s="358">
        <v>1</v>
      </c>
      <c r="P2185" s="357">
        <v>55</v>
      </c>
      <c r="Q2185" s="357">
        <v>20854</v>
      </c>
      <c r="R2185" s="357">
        <v>14944.300000000001</v>
      </c>
      <c r="S2185" s="357">
        <f t="shared" ref="S2185:S2243" si="70">Q2185-R2185</f>
        <v>5909.6999999999989</v>
      </c>
      <c r="T2185" s="359">
        <f t="shared" ref="T2185:T2243" si="71">S2185/Q2185</f>
        <v>0.28338448259326743</v>
      </c>
      <c r="U2185" s="357"/>
    </row>
    <row r="2186" spans="1:21" x14ac:dyDescent="0.25">
      <c r="A2186" s="357" t="s">
        <v>483</v>
      </c>
      <c r="B2186" s="357" t="s">
        <v>921</v>
      </c>
      <c r="C2186" s="357" t="s">
        <v>1258</v>
      </c>
      <c r="D2186" s="357" t="s">
        <v>1760</v>
      </c>
      <c r="E2186" s="357" t="s">
        <v>1548</v>
      </c>
      <c r="F2186" s="357">
        <v>4422321</v>
      </c>
      <c r="G2186" s="357" t="s">
        <v>1145</v>
      </c>
      <c r="H2186" s="357">
        <v>442232102</v>
      </c>
      <c r="I2186" s="357" t="s">
        <v>3883</v>
      </c>
      <c r="J2186" s="357">
        <v>20505946</v>
      </c>
      <c r="K2186" s="357">
        <v>100</v>
      </c>
      <c r="L2186" s="357" t="s">
        <v>1077</v>
      </c>
      <c r="M2186" s="357" t="s">
        <v>1078</v>
      </c>
      <c r="N2186" s="357" t="s">
        <v>5025</v>
      </c>
      <c r="O2186" s="358">
        <v>1</v>
      </c>
      <c r="P2186" s="357">
        <v>66</v>
      </c>
      <c r="Q2186" s="357">
        <v>27880.799999999999</v>
      </c>
      <c r="R2186" s="357">
        <v>18702.43</v>
      </c>
      <c r="S2186" s="357">
        <f t="shared" si="70"/>
        <v>9178.369999999999</v>
      </c>
      <c r="T2186" s="359">
        <f t="shared" si="71"/>
        <v>0.32920038162463056</v>
      </c>
      <c r="U2186" s="357"/>
    </row>
    <row r="2187" spans="1:21" x14ac:dyDescent="0.25">
      <c r="A2187" s="357" t="s">
        <v>483</v>
      </c>
      <c r="B2187" s="357" t="s">
        <v>1829</v>
      </c>
      <c r="C2187" s="357" t="s">
        <v>1264</v>
      </c>
      <c r="D2187" s="357" t="s">
        <v>1768</v>
      </c>
      <c r="E2187" s="357" t="s">
        <v>904</v>
      </c>
      <c r="F2187" s="357">
        <v>4523122</v>
      </c>
      <c r="G2187" s="357" t="s">
        <v>1125</v>
      </c>
      <c r="H2187" s="357">
        <v>452312201</v>
      </c>
      <c r="I2187" s="357" t="s">
        <v>5227</v>
      </c>
      <c r="J2187" s="357">
        <v>17019973</v>
      </c>
      <c r="K2187" s="357">
        <v>200</v>
      </c>
      <c r="L2187" s="357" t="s">
        <v>1077</v>
      </c>
      <c r="M2187" s="357" t="s">
        <v>1078</v>
      </c>
      <c r="N2187" s="357" t="s">
        <v>5025</v>
      </c>
      <c r="O2187" s="358">
        <v>1</v>
      </c>
      <c r="P2187" s="357">
        <v>233</v>
      </c>
      <c r="Q2187" s="357">
        <v>204408.00000000003</v>
      </c>
      <c r="R2187" s="357">
        <v>112288.43</v>
      </c>
      <c r="S2187" s="357">
        <f t="shared" si="70"/>
        <v>92119.570000000036</v>
      </c>
      <c r="T2187" s="359">
        <f t="shared" si="71"/>
        <v>0.45066518922938448</v>
      </c>
      <c r="U2187" s="357"/>
    </row>
    <row r="2188" spans="1:21" x14ac:dyDescent="0.25">
      <c r="A2188" s="357" t="s">
        <v>483</v>
      </c>
      <c r="B2188" s="357" t="s">
        <v>921</v>
      </c>
      <c r="C2188" s="357" t="s">
        <v>1258</v>
      </c>
      <c r="D2188" s="357" t="s">
        <v>1760</v>
      </c>
      <c r="E2188" s="357" t="s">
        <v>953</v>
      </c>
      <c r="F2188" s="357">
        <v>4422313</v>
      </c>
      <c r="G2188" s="357" t="s">
        <v>953</v>
      </c>
      <c r="H2188" s="357">
        <v>442231301</v>
      </c>
      <c r="I2188" s="357" t="s">
        <v>3884</v>
      </c>
      <c r="J2188" s="357">
        <v>20506338</v>
      </c>
      <c r="K2188" s="357">
        <v>100</v>
      </c>
      <c r="L2188" s="357" t="s">
        <v>1077</v>
      </c>
      <c r="M2188" s="357" t="s">
        <v>1078</v>
      </c>
      <c r="N2188" s="357" t="s">
        <v>5025</v>
      </c>
      <c r="O2188" s="358">
        <v>1</v>
      </c>
      <c r="P2188" s="357">
        <v>56</v>
      </c>
      <c r="Q2188" s="357">
        <v>19611.2</v>
      </c>
      <c r="R2188" s="357">
        <v>16262.8</v>
      </c>
      <c r="S2188" s="357">
        <f t="shared" si="70"/>
        <v>3348.4000000000015</v>
      </c>
      <c r="T2188" s="359">
        <f t="shared" si="71"/>
        <v>0.17073916945418952</v>
      </c>
      <c r="U2188" s="357"/>
    </row>
    <row r="2189" spans="1:21" x14ac:dyDescent="0.25">
      <c r="A2189" s="357" t="s">
        <v>483</v>
      </c>
      <c r="B2189" s="357" t="s">
        <v>921</v>
      </c>
      <c r="C2189" s="357" t="s">
        <v>1258</v>
      </c>
      <c r="D2189" s="357" t="s">
        <v>1760</v>
      </c>
      <c r="E2189" s="357" t="s">
        <v>953</v>
      </c>
      <c r="F2189" s="357">
        <v>4422313</v>
      </c>
      <c r="G2189" s="357" t="s">
        <v>953</v>
      </c>
      <c r="H2189" s="357">
        <v>442231301</v>
      </c>
      <c r="I2189" s="357" t="s">
        <v>3885</v>
      </c>
      <c r="J2189" s="357">
        <v>20506344</v>
      </c>
      <c r="K2189" s="357">
        <v>100</v>
      </c>
      <c r="L2189" s="357" t="s">
        <v>1077</v>
      </c>
      <c r="M2189" s="357" t="s">
        <v>1078</v>
      </c>
      <c r="N2189" s="357" t="s">
        <v>5025</v>
      </c>
      <c r="O2189" s="358">
        <v>1</v>
      </c>
      <c r="P2189" s="357">
        <v>71</v>
      </c>
      <c r="Q2189" s="357">
        <v>34253.199999999997</v>
      </c>
      <c r="R2189" s="357">
        <v>25634.33</v>
      </c>
      <c r="S2189" s="357">
        <f t="shared" si="70"/>
        <v>8618.8699999999953</v>
      </c>
      <c r="T2189" s="359">
        <f t="shared" si="71"/>
        <v>0.25162233017645053</v>
      </c>
      <c r="U2189" s="357"/>
    </row>
    <row r="2190" spans="1:21" x14ac:dyDescent="0.25">
      <c r="A2190" s="357" t="s">
        <v>483</v>
      </c>
      <c r="B2190" s="357" t="s">
        <v>921</v>
      </c>
      <c r="C2190" s="357" t="s">
        <v>1258</v>
      </c>
      <c r="D2190" s="357" t="s">
        <v>1760</v>
      </c>
      <c r="E2190" s="357" t="s">
        <v>1548</v>
      </c>
      <c r="F2190" s="357">
        <v>4422321</v>
      </c>
      <c r="G2190" s="357" t="s">
        <v>951</v>
      </c>
      <c r="H2190" s="357">
        <v>442232101</v>
      </c>
      <c r="I2190" s="357" t="s">
        <v>2725</v>
      </c>
      <c r="J2190" s="357">
        <v>18527343</v>
      </c>
      <c r="K2190" s="357">
        <v>100</v>
      </c>
      <c r="L2190" s="357" t="s">
        <v>1077</v>
      </c>
      <c r="M2190" s="357" t="s">
        <v>1078</v>
      </c>
      <c r="N2190" s="357" t="s">
        <v>5025</v>
      </c>
      <c r="O2190" s="358">
        <v>1</v>
      </c>
      <c r="P2190" s="357">
        <v>102</v>
      </c>
      <c r="Q2190" s="357">
        <v>50604</v>
      </c>
      <c r="R2190" s="357">
        <v>47734.64</v>
      </c>
      <c r="S2190" s="357">
        <f t="shared" si="70"/>
        <v>2869.3600000000006</v>
      </c>
      <c r="T2190" s="359">
        <f t="shared" si="71"/>
        <v>5.6702236977314059E-2</v>
      </c>
      <c r="U2190" s="357"/>
    </row>
    <row r="2191" spans="1:21" x14ac:dyDescent="0.25">
      <c r="A2191" s="357" t="s">
        <v>483</v>
      </c>
      <c r="B2191" s="357" t="s">
        <v>921</v>
      </c>
      <c r="C2191" s="357" t="s">
        <v>1258</v>
      </c>
      <c r="D2191" s="357" t="s">
        <v>1760</v>
      </c>
      <c r="E2191" s="357" t="s">
        <v>1548</v>
      </c>
      <c r="F2191" s="357">
        <v>4422321</v>
      </c>
      <c r="G2191" s="357" t="s">
        <v>951</v>
      </c>
      <c r="H2191" s="357">
        <v>442232101</v>
      </c>
      <c r="I2191" s="357" t="s">
        <v>3886</v>
      </c>
      <c r="J2191" s="357">
        <v>18527369</v>
      </c>
      <c r="K2191" s="357">
        <v>100</v>
      </c>
      <c r="L2191" s="357" t="s">
        <v>1077</v>
      </c>
      <c r="M2191" s="357" t="s">
        <v>1078</v>
      </c>
      <c r="N2191" s="357" t="s">
        <v>5025</v>
      </c>
      <c r="O2191" s="358">
        <v>1</v>
      </c>
      <c r="P2191" s="357">
        <v>66</v>
      </c>
      <c r="Q2191" s="357">
        <v>32024</v>
      </c>
      <c r="R2191" s="357">
        <v>18829.370000000003</v>
      </c>
      <c r="S2191" s="357">
        <f t="shared" si="70"/>
        <v>13194.629999999997</v>
      </c>
      <c r="T2191" s="359">
        <f t="shared" si="71"/>
        <v>0.41202317012240813</v>
      </c>
      <c r="U2191" s="357"/>
    </row>
    <row r="2192" spans="1:21" x14ac:dyDescent="0.25">
      <c r="A2192" s="357" t="s">
        <v>483</v>
      </c>
      <c r="B2192" s="357" t="s">
        <v>1829</v>
      </c>
      <c r="C2192" s="357" t="s">
        <v>1264</v>
      </c>
      <c r="D2192" s="357" t="s">
        <v>1768</v>
      </c>
      <c r="E2192" s="357" t="s">
        <v>904</v>
      </c>
      <c r="F2192" s="357">
        <v>4523122</v>
      </c>
      <c r="G2192" s="357" t="s">
        <v>1393</v>
      </c>
      <c r="H2192" s="357">
        <v>452312203</v>
      </c>
      <c r="I2192" s="357" t="s">
        <v>5228</v>
      </c>
      <c r="J2192" s="357">
        <v>17348929</v>
      </c>
      <c r="K2192" s="357">
        <v>100</v>
      </c>
      <c r="L2192" s="357" t="s">
        <v>1077</v>
      </c>
      <c r="M2192" s="357" t="s">
        <v>1078</v>
      </c>
      <c r="N2192" s="357" t="s">
        <v>5025</v>
      </c>
      <c r="O2192" s="358">
        <v>1</v>
      </c>
      <c r="P2192" s="357">
        <v>49</v>
      </c>
      <c r="Q2192" s="357">
        <v>25454.400000000001</v>
      </c>
      <c r="R2192" s="357">
        <v>13716.41</v>
      </c>
      <c r="S2192" s="357">
        <f t="shared" si="70"/>
        <v>11737.990000000002</v>
      </c>
      <c r="T2192" s="359">
        <f t="shared" si="71"/>
        <v>0.46113795650260864</v>
      </c>
      <c r="U2192" s="357"/>
    </row>
    <row r="2193" spans="1:21" x14ac:dyDescent="0.25">
      <c r="A2193" s="357" t="s">
        <v>483</v>
      </c>
      <c r="B2193" s="357" t="s">
        <v>921</v>
      </c>
      <c r="C2193" s="357" t="s">
        <v>1258</v>
      </c>
      <c r="D2193" s="357" t="s">
        <v>1760</v>
      </c>
      <c r="E2193" s="357" t="s">
        <v>1548</v>
      </c>
      <c r="F2193" s="357">
        <v>4422321</v>
      </c>
      <c r="G2193" s="357" t="s">
        <v>951</v>
      </c>
      <c r="H2193" s="357">
        <v>442232101</v>
      </c>
      <c r="I2193" s="357" t="s">
        <v>3887</v>
      </c>
      <c r="J2193" s="357">
        <v>18527377</v>
      </c>
      <c r="K2193" s="357">
        <v>100</v>
      </c>
      <c r="L2193" s="357" t="s">
        <v>1077</v>
      </c>
      <c r="M2193" s="357" t="s">
        <v>1078</v>
      </c>
      <c r="N2193" s="357" t="s">
        <v>5025</v>
      </c>
      <c r="O2193" s="358">
        <v>1</v>
      </c>
      <c r="P2193" s="357">
        <v>103</v>
      </c>
      <c r="Q2193" s="357">
        <v>41233.599999999999</v>
      </c>
      <c r="R2193" s="357">
        <v>32409.4</v>
      </c>
      <c r="S2193" s="357">
        <f t="shared" si="70"/>
        <v>8824.1999999999971</v>
      </c>
      <c r="T2193" s="359">
        <f t="shared" si="71"/>
        <v>0.21400508323309139</v>
      </c>
      <c r="U2193" s="357"/>
    </row>
    <row r="2194" spans="1:21" x14ac:dyDescent="0.25">
      <c r="A2194" s="357" t="s">
        <v>483</v>
      </c>
      <c r="B2194" s="357" t="s">
        <v>921</v>
      </c>
      <c r="C2194" s="357" t="s">
        <v>1258</v>
      </c>
      <c r="D2194" s="357" t="s">
        <v>1760</v>
      </c>
      <c r="E2194" s="357" t="s">
        <v>1548</v>
      </c>
      <c r="F2194" s="357">
        <v>4422321</v>
      </c>
      <c r="G2194" s="357" t="s">
        <v>951</v>
      </c>
      <c r="H2194" s="357">
        <v>442232101</v>
      </c>
      <c r="I2194" s="357" t="s">
        <v>3888</v>
      </c>
      <c r="J2194" s="357">
        <v>18527433</v>
      </c>
      <c r="K2194" s="357">
        <v>100</v>
      </c>
      <c r="L2194" s="357" t="s">
        <v>1077</v>
      </c>
      <c r="M2194" s="357" t="s">
        <v>1078</v>
      </c>
      <c r="N2194" s="357" t="s">
        <v>5025</v>
      </c>
      <c r="O2194" s="358">
        <v>1</v>
      </c>
      <c r="P2194" s="357">
        <v>60</v>
      </c>
      <c r="Q2194" s="357">
        <v>18092</v>
      </c>
      <c r="R2194" s="357">
        <v>14104.42</v>
      </c>
      <c r="S2194" s="357">
        <f t="shared" si="70"/>
        <v>3987.58</v>
      </c>
      <c r="T2194" s="359">
        <f t="shared" si="71"/>
        <v>0.2204057041786425</v>
      </c>
      <c r="U2194" s="357"/>
    </row>
    <row r="2195" spans="1:21" x14ac:dyDescent="0.25">
      <c r="A2195" s="357" t="s">
        <v>483</v>
      </c>
      <c r="B2195" s="357" t="s">
        <v>921</v>
      </c>
      <c r="C2195" s="357" t="s">
        <v>1258</v>
      </c>
      <c r="D2195" s="357" t="s">
        <v>1760</v>
      </c>
      <c r="E2195" s="357" t="s">
        <v>1548</v>
      </c>
      <c r="F2195" s="357">
        <v>4422321</v>
      </c>
      <c r="G2195" s="357" t="s">
        <v>951</v>
      </c>
      <c r="H2195" s="357">
        <v>442232101</v>
      </c>
      <c r="I2195" s="357" t="s">
        <v>3845</v>
      </c>
      <c r="J2195" s="357">
        <v>18527449</v>
      </c>
      <c r="K2195" s="357">
        <v>100</v>
      </c>
      <c r="L2195" s="357" t="s">
        <v>1077</v>
      </c>
      <c r="M2195" s="357" t="s">
        <v>1078</v>
      </c>
      <c r="N2195" s="357" t="s">
        <v>5025</v>
      </c>
      <c r="O2195" s="358">
        <v>1</v>
      </c>
      <c r="P2195" s="357">
        <v>75</v>
      </c>
      <c r="Q2195" s="357">
        <v>29897.200000000001</v>
      </c>
      <c r="R2195" s="357">
        <v>22258.300000000003</v>
      </c>
      <c r="S2195" s="357">
        <f t="shared" si="70"/>
        <v>7638.8999999999978</v>
      </c>
      <c r="T2195" s="359">
        <f t="shared" si="71"/>
        <v>0.25550553229064921</v>
      </c>
      <c r="U2195" s="357"/>
    </row>
    <row r="2196" spans="1:21" x14ac:dyDescent="0.25">
      <c r="A2196" s="357" t="s">
        <v>483</v>
      </c>
      <c r="B2196" s="357" t="s">
        <v>921</v>
      </c>
      <c r="C2196" s="357" t="s">
        <v>1258</v>
      </c>
      <c r="D2196" s="357" t="s">
        <v>1760</v>
      </c>
      <c r="E2196" s="357" t="s">
        <v>1548</v>
      </c>
      <c r="F2196" s="357">
        <v>4422321</v>
      </c>
      <c r="G2196" s="357" t="s">
        <v>951</v>
      </c>
      <c r="H2196" s="357">
        <v>442232101</v>
      </c>
      <c r="I2196" s="357" t="s">
        <v>3889</v>
      </c>
      <c r="J2196" s="357">
        <v>18527507</v>
      </c>
      <c r="K2196" s="357">
        <v>100</v>
      </c>
      <c r="L2196" s="357" t="s">
        <v>1077</v>
      </c>
      <c r="M2196" s="357" t="s">
        <v>1078</v>
      </c>
      <c r="N2196" s="357" t="s">
        <v>5025</v>
      </c>
      <c r="O2196" s="358">
        <v>1</v>
      </c>
      <c r="P2196" s="357">
        <v>124</v>
      </c>
      <c r="Q2196" s="357">
        <v>38250</v>
      </c>
      <c r="R2196" s="357">
        <v>30408.04</v>
      </c>
      <c r="S2196" s="357">
        <f t="shared" si="70"/>
        <v>7841.9599999999991</v>
      </c>
      <c r="T2196" s="359">
        <f t="shared" si="71"/>
        <v>0.20501856209150324</v>
      </c>
      <c r="U2196" s="357"/>
    </row>
    <row r="2197" spans="1:21" x14ac:dyDescent="0.25">
      <c r="A2197" s="357" t="s">
        <v>483</v>
      </c>
      <c r="B2197" s="357" t="s">
        <v>921</v>
      </c>
      <c r="C2197" s="357" t="s">
        <v>1258</v>
      </c>
      <c r="D2197" s="357" t="s">
        <v>1760</v>
      </c>
      <c r="E2197" s="357" t="s">
        <v>1548</v>
      </c>
      <c r="F2197" s="357">
        <v>4422321</v>
      </c>
      <c r="G2197" s="357" t="s">
        <v>950</v>
      </c>
      <c r="H2197" s="357">
        <v>442232103</v>
      </c>
      <c r="I2197" s="357" t="s">
        <v>3890</v>
      </c>
      <c r="J2197" s="357">
        <v>18527789</v>
      </c>
      <c r="K2197" s="357">
        <v>100</v>
      </c>
      <c r="L2197" s="357" t="s">
        <v>1077</v>
      </c>
      <c r="M2197" s="357" t="s">
        <v>1078</v>
      </c>
      <c r="N2197" s="357" t="s">
        <v>5025</v>
      </c>
      <c r="O2197" s="358">
        <v>1</v>
      </c>
      <c r="P2197" s="357">
        <v>77</v>
      </c>
      <c r="Q2197" s="357">
        <v>34480</v>
      </c>
      <c r="R2197" s="357">
        <v>27531.16</v>
      </c>
      <c r="S2197" s="357">
        <f t="shared" si="70"/>
        <v>6948.84</v>
      </c>
      <c r="T2197" s="359">
        <f t="shared" si="71"/>
        <v>0.2015324825986079</v>
      </c>
      <c r="U2197" s="357"/>
    </row>
    <row r="2198" spans="1:21" x14ac:dyDescent="0.25">
      <c r="A2198" s="357" t="s">
        <v>483</v>
      </c>
      <c r="B2198" s="357" t="s">
        <v>921</v>
      </c>
      <c r="C2198" s="357" t="s">
        <v>1258</v>
      </c>
      <c r="D2198" s="357" t="s">
        <v>1760</v>
      </c>
      <c r="E2198" s="357" t="s">
        <v>1548</v>
      </c>
      <c r="F2198" s="357">
        <v>4422321</v>
      </c>
      <c r="G2198" s="357" t="s">
        <v>1150</v>
      </c>
      <c r="H2198" s="357">
        <v>442232104</v>
      </c>
      <c r="I2198" s="357" t="s">
        <v>3891</v>
      </c>
      <c r="J2198" s="357">
        <v>18527793</v>
      </c>
      <c r="K2198" s="357">
        <v>100</v>
      </c>
      <c r="L2198" s="357" t="s">
        <v>1077</v>
      </c>
      <c r="M2198" s="357" t="s">
        <v>1078</v>
      </c>
      <c r="N2198" s="357" t="s">
        <v>5025</v>
      </c>
      <c r="O2198" s="358">
        <v>1</v>
      </c>
      <c r="P2198" s="357">
        <v>90</v>
      </c>
      <c r="Q2198" s="357">
        <v>26854.800000000003</v>
      </c>
      <c r="R2198" s="357">
        <v>22478.07</v>
      </c>
      <c r="S2198" s="357">
        <f t="shared" si="70"/>
        <v>4376.7300000000032</v>
      </c>
      <c r="T2198" s="359">
        <f t="shared" si="71"/>
        <v>0.16297756825595436</v>
      </c>
      <c r="U2198" s="357"/>
    </row>
    <row r="2199" spans="1:21" x14ac:dyDescent="0.25">
      <c r="A2199" s="357" t="s">
        <v>483</v>
      </c>
      <c r="B2199" s="357" t="s">
        <v>921</v>
      </c>
      <c r="C2199" s="357" t="s">
        <v>1258</v>
      </c>
      <c r="D2199" s="357" t="s">
        <v>1760</v>
      </c>
      <c r="E2199" s="357" t="s">
        <v>1548</v>
      </c>
      <c r="F2199" s="357">
        <v>4422321</v>
      </c>
      <c r="G2199" s="357" t="s">
        <v>1145</v>
      </c>
      <c r="H2199" s="357">
        <v>442232102</v>
      </c>
      <c r="I2199" s="357" t="s">
        <v>3892</v>
      </c>
      <c r="J2199" s="357">
        <v>19138195</v>
      </c>
      <c r="K2199" s="357">
        <v>100</v>
      </c>
      <c r="L2199" s="357" t="s">
        <v>1077</v>
      </c>
      <c r="M2199" s="357" t="s">
        <v>1078</v>
      </c>
      <c r="N2199" s="357" t="s">
        <v>5025</v>
      </c>
      <c r="O2199" s="358">
        <v>1</v>
      </c>
      <c r="P2199" s="357">
        <v>119</v>
      </c>
      <c r="Q2199" s="357">
        <v>60479.200000000004</v>
      </c>
      <c r="R2199" s="357">
        <v>46861.29</v>
      </c>
      <c r="S2199" s="357">
        <f t="shared" si="70"/>
        <v>13617.910000000003</v>
      </c>
      <c r="T2199" s="359">
        <f t="shared" si="71"/>
        <v>0.22516683421738387</v>
      </c>
      <c r="U2199" s="357"/>
    </row>
    <row r="2200" spans="1:21" x14ac:dyDescent="0.25">
      <c r="A2200" s="357" t="s">
        <v>483</v>
      </c>
      <c r="B2200" s="357" t="s">
        <v>921</v>
      </c>
      <c r="C2200" s="357" t="s">
        <v>1258</v>
      </c>
      <c r="D2200" s="357" t="s">
        <v>1760</v>
      </c>
      <c r="E2200" s="357" t="s">
        <v>1548</v>
      </c>
      <c r="F2200" s="357">
        <v>4422321</v>
      </c>
      <c r="G2200" s="357" t="s">
        <v>950</v>
      </c>
      <c r="H2200" s="357">
        <v>442232103</v>
      </c>
      <c r="I2200" s="357" t="s">
        <v>3893</v>
      </c>
      <c r="J2200" s="357">
        <v>19138451</v>
      </c>
      <c r="K2200" s="357">
        <v>100</v>
      </c>
      <c r="L2200" s="357" t="s">
        <v>1077</v>
      </c>
      <c r="M2200" s="357" t="s">
        <v>1078</v>
      </c>
      <c r="N2200" s="357" t="s">
        <v>5025</v>
      </c>
      <c r="O2200" s="358">
        <v>1</v>
      </c>
      <c r="P2200" s="357">
        <v>94</v>
      </c>
      <c r="Q2200" s="357">
        <v>34428.400000000001</v>
      </c>
      <c r="R2200" s="357">
        <v>27398.15</v>
      </c>
      <c r="S2200" s="357">
        <f t="shared" si="70"/>
        <v>7030.25</v>
      </c>
      <c r="T2200" s="359">
        <f t="shared" si="71"/>
        <v>0.2041991495393338</v>
      </c>
      <c r="U2200" s="357"/>
    </row>
    <row r="2201" spans="1:21" x14ac:dyDescent="0.25">
      <c r="A2201" s="357" t="s">
        <v>483</v>
      </c>
      <c r="B2201" s="357" t="s">
        <v>921</v>
      </c>
      <c r="C2201" s="357" t="s">
        <v>1258</v>
      </c>
      <c r="D2201" s="357" t="s">
        <v>1760</v>
      </c>
      <c r="E2201" s="357" t="s">
        <v>1548</v>
      </c>
      <c r="F2201" s="357">
        <v>4422321</v>
      </c>
      <c r="G2201" s="357" t="s">
        <v>950</v>
      </c>
      <c r="H2201" s="357">
        <v>442232103</v>
      </c>
      <c r="I2201" s="357" t="s">
        <v>3894</v>
      </c>
      <c r="J2201" s="357">
        <v>19138571</v>
      </c>
      <c r="K2201" s="357">
        <v>100</v>
      </c>
      <c r="L2201" s="357" t="s">
        <v>1077</v>
      </c>
      <c r="M2201" s="357" t="s">
        <v>1078</v>
      </c>
      <c r="N2201" s="357" t="s">
        <v>5025</v>
      </c>
      <c r="O2201" s="358">
        <v>1</v>
      </c>
      <c r="P2201" s="357">
        <v>67</v>
      </c>
      <c r="Q2201" s="357">
        <v>19422</v>
      </c>
      <c r="R2201" s="357">
        <v>17931.82</v>
      </c>
      <c r="S2201" s="357">
        <f t="shared" si="70"/>
        <v>1490.1800000000003</v>
      </c>
      <c r="T2201" s="359">
        <f t="shared" si="71"/>
        <v>7.6726392750489147E-2</v>
      </c>
      <c r="U2201" s="357"/>
    </row>
    <row r="2202" spans="1:21" x14ac:dyDescent="0.25">
      <c r="A2202" s="357" t="s">
        <v>483</v>
      </c>
      <c r="B2202" s="357" t="s">
        <v>921</v>
      </c>
      <c r="C2202" s="357" t="s">
        <v>1258</v>
      </c>
      <c r="D2202" s="357" t="s">
        <v>1760</v>
      </c>
      <c r="E2202" s="357" t="s">
        <v>1548</v>
      </c>
      <c r="F2202" s="357">
        <v>4422321</v>
      </c>
      <c r="G2202" s="357" t="s">
        <v>1145</v>
      </c>
      <c r="H2202" s="357">
        <v>442232102</v>
      </c>
      <c r="I2202" s="357" t="s">
        <v>3895</v>
      </c>
      <c r="J2202" s="357">
        <v>19138595</v>
      </c>
      <c r="K2202" s="357">
        <v>100</v>
      </c>
      <c r="L2202" s="357" t="s">
        <v>1077</v>
      </c>
      <c r="M2202" s="357" t="s">
        <v>1078</v>
      </c>
      <c r="N2202" s="357" t="s">
        <v>5025</v>
      </c>
      <c r="O2202" s="358">
        <v>1</v>
      </c>
      <c r="P2202" s="357">
        <v>103</v>
      </c>
      <c r="Q2202" s="357">
        <v>40454.400000000001</v>
      </c>
      <c r="R2202" s="357">
        <v>35636.259999999995</v>
      </c>
      <c r="S2202" s="357">
        <f t="shared" si="70"/>
        <v>4818.1400000000067</v>
      </c>
      <c r="T2202" s="359">
        <f t="shared" si="71"/>
        <v>0.11910051811422259</v>
      </c>
      <c r="U2202" s="357"/>
    </row>
    <row r="2203" spans="1:21" x14ac:dyDescent="0.25">
      <c r="A2203" s="357" t="s">
        <v>483</v>
      </c>
      <c r="B2203" s="357" t="s">
        <v>921</v>
      </c>
      <c r="C2203" s="357" t="s">
        <v>1258</v>
      </c>
      <c r="D2203" s="357" t="s">
        <v>1760</v>
      </c>
      <c r="E2203" s="357" t="s">
        <v>1548</v>
      </c>
      <c r="F2203" s="357">
        <v>4422321</v>
      </c>
      <c r="G2203" s="357" t="s">
        <v>950</v>
      </c>
      <c r="H2203" s="357">
        <v>442232103</v>
      </c>
      <c r="I2203" s="357" t="s">
        <v>3896</v>
      </c>
      <c r="J2203" s="357">
        <v>19138683</v>
      </c>
      <c r="K2203" s="357">
        <v>100</v>
      </c>
      <c r="L2203" s="357" t="s">
        <v>1077</v>
      </c>
      <c r="M2203" s="357" t="s">
        <v>1078</v>
      </c>
      <c r="N2203" s="357" t="s">
        <v>5025</v>
      </c>
      <c r="O2203" s="358">
        <v>1</v>
      </c>
      <c r="P2203" s="357">
        <v>105</v>
      </c>
      <c r="Q2203" s="357">
        <v>42284.399999999994</v>
      </c>
      <c r="R2203" s="357">
        <v>34268.620000000003</v>
      </c>
      <c r="S2203" s="357">
        <f t="shared" si="70"/>
        <v>8015.7799999999916</v>
      </c>
      <c r="T2203" s="359">
        <f t="shared" si="71"/>
        <v>0.18956825685122627</v>
      </c>
      <c r="U2203" s="357"/>
    </row>
    <row r="2204" spans="1:21" x14ac:dyDescent="0.25">
      <c r="A2204" s="357" t="s">
        <v>483</v>
      </c>
      <c r="B2204" s="357" t="s">
        <v>921</v>
      </c>
      <c r="C2204" s="357" t="s">
        <v>1258</v>
      </c>
      <c r="D2204" s="357" t="s">
        <v>1760</v>
      </c>
      <c r="E2204" s="357" t="s">
        <v>1548</v>
      </c>
      <c r="F2204" s="357">
        <v>4422321</v>
      </c>
      <c r="G2204" s="357" t="s">
        <v>950</v>
      </c>
      <c r="H2204" s="357">
        <v>442232103</v>
      </c>
      <c r="I2204" s="357" t="s">
        <v>3897</v>
      </c>
      <c r="J2204" s="357">
        <v>19138685</v>
      </c>
      <c r="K2204" s="357">
        <v>100</v>
      </c>
      <c r="L2204" s="357" t="s">
        <v>1077</v>
      </c>
      <c r="M2204" s="357" t="s">
        <v>1078</v>
      </c>
      <c r="N2204" s="357" t="s">
        <v>5025</v>
      </c>
      <c r="O2204" s="358">
        <v>1</v>
      </c>
      <c r="P2204" s="357">
        <v>63</v>
      </c>
      <c r="Q2204" s="357">
        <v>19329.2</v>
      </c>
      <c r="R2204" s="357">
        <v>14811</v>
      </c>
      <c r="S2204" s="357">
        <f t="shared" si="70"/>
        <v>4518.2000000000007</v>
      </c>
      <c r="T2204" s="359">
        <f t="shared" si="71"/>
        <v>0.23374997413240076</v>
      </c>
      <c r="U2204" s="357"/>
    </row>
    <row r="2205" spans="1:21" x14ac:dyDescent="0.25">
      <c r="A2205" s="357" t="s">
        <v>483</v>
      </c>
      <c r="B2205" s="357" t="s">
        <v>921</v>
      </c>
      <c r="C2205" s="357" t="s">
        <v>1258</v>
      </c>
      <c r="D2205" s="357" t="s">
        <v>1760</v>
      </c>
      <c r="E2205" s="357" t="s">
        <v>1548</v>
      </c>
      <c r="F2205" s="357">
        <v>4422321</v>
      </c>
      <c r="G2205" s="357" t="s">
        <v>950</v>
      </c>
      <c r="H2205" s="357">
        <v>442232103</v>
      </c>
      <c r="I2205" s="357" t="s">
        <v>3898</v>
      </c>
      <c r="J2205" s="357">
        <v>19138715</v>
      </c>
      <c r="K2205" s="357">
        <v>100</v>
      </c>
      <c r="L2205" s="357" t="s">
        <v>1077</v>
      </c>
      <c r="M2205" s="357" t="s">
        <v>1078</v>
      </c>
      <c r="N2205" s="357" t="s">
        <v>5025</v>
      </c>
      <c r="O2205" s="358">
        <v>1</v>
      </c>
      <c r="P2205" s="357">
        <v>115</v>
      </c>
      <c r="Q2205" s="357">
        <v>69738.8</v>
      </c>
      <c r="R2205" s="357">
        <v>55598.79</v>
      </c>
      <c r="S2205" s="357">
        <f t="shared" si="70"/>
        <v>14140.010000000002</v>
      </c>
      <c r="T2205" s="359">
        <f t="shared" si="71"/>
        <v>0.20275671505675466</v>
      </c>
      <c r="U2205" s="357"/>
    </row>
    <row r="2206" spans="1:21" x14ac:dyDescent="0.25">
      <c r="A2206" s="357" t="s">
        <v>483</v>
      </c>
      <c r="B2206" s="357" t="s">
        <v>921</v>
      </c>
      <c r="C2206" s="357" t="s">
        <v>1258</v>
      </c>
      <c r="D2206" s="357" t="s">
        <v>1760</v>
      </c>
      <c r="E2206" s="357" t="s">
        <v>1548</v>
      </c>
      <c r="F2206" s="357">
        <v>4422321</v>
      </c>
      <c r="G2206" s="357" t="s">
        <v>950</v>
      </c>
      <c r="H2206" s="357">
        <v>442232103</v>
      </c>
      <c r="I2206" s="357" t="s">
        <v>3899</v>
      </c>
      <c r="J2206" s="357">
        <v>19138787</v>
      </c>
      <c r="K2206" s="357">
        <v>100</v>
      </c>
      <c r="L2206" s="357" t="s">
        <v>1077</v>
      </c>
      <c r="M2206" s="357" t="s">
        <v>1078</v>
      </c>
      <c r="N2206" s="357" t="s">
        <v>5025</v>
      </c>
      <c r="O2206" s="358">
        <v>1</v>
      </c>
      <c r="P2206" s="357">
        <v>76</v>
      </c>
      <c r="Q2206" s="357">
        <v>33996.800000000003</v>
      </c>
      <c r="R2206" s="357">
        <v>27418.720000000001</v>
      </c>
      <c r="S2206" s="357">
        <f t="shared" si="70"/>
        <v>6578.0800000000017</v>
      </c>
      <c r="T2206" s="359">
        <f t="shared" si="71"/>
        <v>0.19349115210843376</v>
      </c>
      <c r="U2206" s="357"/>
    </row>
    <row r="2207" spans="1:21" x14ac:dyDescent="0.25">
      <c r="A2207" s="357" t="s">
        <v>483</v>
      </c>
      <c r="B2207" s="357" t="s">
        <v>921</v>
      </c>
      <c r="C2207" s="357" t="s">
        <v>1258</v>
      </c>
      <c r="D2207" s="357" t="s">
        <v>1760</v>
      </c>
      <c r="E2207" s="357" t="s">
        <v>1548</v>
      </c>
      <c r="F2207" s="357">
        <v>4422321</v>
      </c>
      <c r="G2207" s="357" t="s">
        <v>950</v>
      </c>
      <c r="H2207" s="357">
        <v>442232103</v>
      </c>
      <c r="I2207" s="357" t="s">
        <v>3900</v>
      </c>
      <c r="J2207" s="357">
        <v>19138851</v>
      </c>
      <c r="K2207" s="357">
        <v>100</v>
      </c>
      <c r="L2207" s="357" t="s">
        <v>1077</v>
      </c>
      <c r="M2207" s="357" t="s">
        <v>1078</v>
      </c>
      <c r="N2207" s="357" t="s">
        <v>5025</v>
      </c>
      <c r="O2207" s="358">
        <v>1</v>
      </c>
      <c r="P2207" s="357">
        <v>60</v>
      </c>
      <c r="Q2207" s="357">
        <v>18034</v>
      </c>
      <c r="R2207" s="357">
        <v>16737.59</v>
      </c>
      <c r="S2207" s="357">
        <f t="shared" si="70"/>
        <v>1296.4099999999999</v>
      </c>
      <c r="T2207" s="359">
        <f t="shared" si="71"/>
        <v>7.1886991238771208E-2</v>
      </c>
      <c r="U2207" s="357"/>
    </row>
    <row r="2208" spans="1:21" x14ac:dyDescent="0.25">
      <c r="A2208" s="357" t="s">
        <v>483</v>
      </c>
      <c r="B2208" s="357" t="s">
        <v>921</v>
      </c>
      <c r="C2208" s="357" t="s">
        <v>1258</v>
      </c>
      <c r="D2208" s="357" t="s">
        <v>1760</v>
      </c>
      <c r="E2208" s="357" t="s">
        <v>1548</v>
      </c>
      <c r="F2208" s="357">
        <v>4422321</v>
      </c>
      <c r="G2208" s="357" t="s">
        <v>1145</v>
      </c>
      <c r="H2208" s="357">
        <v>442232102</v>
      </c>
      <c r="I2208" s="357" t="s">
        <v>3901</v>
      </c>
      <c r="J2208" s="357">
        <v>19138895</v>
      </c>
      <c r="K2208" s="357">
        <v>100</v>
      </c>
      <c r="L2208" s="357" t="s">
        <v>1077</v>
      </c>
      <c r="M2208" s="357" t="s">
        <v>1078</v>
      </c>
      <c r="N2208" s="357" t="s">
        <v>5025</v>
      </c>
      <c r="O2208" s="358">
        <v>1</v>
      </c>
      <c r="P2208" s="357">
        <v>118</v>
      </c>
      <c r="Q2208" s="357">
        <v>63602.400000000001</v>
      </c>
      <c r="R2208" s="357">
        <v>49423.319999999992</v>
      </c>
      <c r="S2208" s="357">
        <f t="shared" si="70"/>
        <v>14179.080000000009</v>
      </c>
      <c r="T2208" s="359">
        <f t="shared" si="71"/>
        <v>0.2229330968642694</v>
      </c>
      <c r="U2208" s="357"/>
    </row>
    <row r="2209" spans="1:21" x14ac:dyDescent="0.25">
      <c r="A2209" s="357" t="s">
        <v>483</v>
      </c>
      <c r="B2209" s="357" t="s">
        <v>921</v>
      </c>
      <c r="C2209" s="357" t="s">
        <v>1258</v>
      </c>
      <c r="D2209" s="357" t="s">
        <v>1760</v>
      </c>
      <c r="E2209" s="357" t="s">
        <v>1548</v>
      </c>
      <c r="F2209" s="357">
        <v>4422321</v>
      </c>
      <c r="G2209" s="357" t="s">
        <v>950</v>
      </c>
      <c r="H2209" s="357">
        <v>442232103</v>
      </c>
      <c r="I2209" s="357" t="s">
        <v>3902</v>
      </c>
      <c r="J2209" s="357">
        <v>19138903</v>
      </c>
      <c r="K2209" s="357">
        <v>100</v>
      </c>
      <c r="L2209" s="357" t="s">
        <v>1077</v>
      </c>
      <c r="M2209" s="357" t="s">
        <v>1078</v>
      </c>
      <c r="N2209" s="357" t="s">
        <v>5025</v>
      </c>
      <c r="O2209" s="358">
        <v>1</v>
      </c>
      <c r="P2209" s="357">
        <v>65</v>
      </c>
      <c r="Q2209" s="357">
        <v>25812.400000000001</v>
      </c>
      <c r="R2209" s="357">
        <v>22160.92</v>
      </c>
      <c r="S2209" s="357">
        <f t="shared" si="70"/>
        <v>3651.4800000000032</v>
      </c>
      <c r="T2209" s="359">
        <f t="shared" si="71"/>
        <v>0.14146224295299945</v>
      </c>
      <c r="U2209" s="357"/>
    </row>
    <row r="2210" spans="1:21" x14ac:dyDescent="0.25">
      <c r="A2210" s="357" t="s">
        <v>483</v>
      </c>
      <c r="B2210" s="357" t="s">
        <v>921</v>
      </c>
      <c r="C2210" s="357" t="s">
        <v>1258</v>
      </c>
      <c r="D2210" s="357" t="s">
        <v>1760</v>
      </c>
      <c r="E2210" s="357" t="s">
        <v>1548</v>
      </c>
      <c r="F2210" s="357">
        <v>4422321</v>
      </c>
      <c r="G2210" s="357" t="s">
        <v>950</v>
      </c>
      <c r="H2210" s="357">
        <v>442232103</v>
      </c>
      <c r="I2210" s="357" t="s">
        <v>3903</v>
      </c>
      <c r="J2210" s="357">
        <v>19138929</v>
      </c>
      <c r="K2210" s="357">
        <v>100</v>
      </c>
      <c r="L2210" s="357" t="s">
        <v>1077</v>
      </c>
      <c r="M2210" s="357" t="s">
        <v>1078</v>
      </c>
      <c r="N2210" s="357" t="s">
        <v>5025</v>
      </c>
      <c r="O2210" s="358">
        <v>1</v>
      </c>
      <c r="P2210" s="357">
        <v>74</v>
      </c>
      <c r="Q2210" s="357">
        <v>17865.2</v>
      </c>
      <c r="R2210" s="357">
        <v>15833.67</v>
      </c>
      <c r="S2210" s="357">
        <f t="shared" si="70"/>
        <v>2031.5300000000007</v>
      </c>
      <c r="T2210" s="359">
        <f t="shared" si="71"/>
        <v>0.11371437207531965</v>
      </c>
      <c r="U2210" s="357"/>
    </row>
    <row r="2211" spans="1:21" x14ac:dyDescent="0.25">
      <c r="A2211" s="357" t="s">
        <v>483</v>
      </c>
      <c r="B2211" s="357" t="s">
        <v>921</v>
      </c>
      <c r="C2211" s="357" t="s">
        <v>1258</v>
      </c>
      <c r="D2211" s="357" t="s">
        <v>1760</v>
      </c>
      <c r="E2211" s="357" t="s">
        <v>1548</v>
      </c>
      <c r="F2211" s="357">
        <v>4422321</v>
      </c>
      <c r="G2211" s="357" t="s">
        <v>950</v>
      </c>
      <c r="H2211" s="357">
        <v>442232103</v>
      </c>
      <c r="I2211" s="357" t="s">
        <v>3904</v>
      </c>
      <c r="J2211" s="357">
        <v>19138931</v>
      </c>
      <c r="K2211" s="357">
        <v>100</v>
      </c>
      <c r="L2211" s="357" t="s">
        <v>1077</v>
      </c>
      <c r="M2211" s="357" t="s">
        <v>1078</v>
      </c>
      <c r="N2211" s="357" t="s">
        <v>5025</v>
      </c>
      <c r="O2211" s="358">
        <v>1</v>
      </c>
      <c r="P2211" s="357">
        <v>73</v>
      </c>
      <c r="Q2211" s="357">
        <v>27017.199999999997</v>
      </c>
      <c r="R2211" s="357">
        <v>23165.73</v>
      </c>
      <c r="S2211" s="357">
        <f t="shared" si="70"/>
        <v>3851.4699999999975</v>
      </c>
      <c r="T2211" s="359">
        <f t="shared" si="71"/>
        <v>0.14255622344284374</v>
      </c>
      <c r="U2211" s="357"/>
    </row>
    <row r="2212" spans="1:21" x14ac:dyDescent="0.25">
      <c r="A2212" s="357" t="s">
        <v>483</v>
      </c>
      <c r="B2212" s="357" t="s">
        <v>921</v>
      </c>
      <c r="C2212" s="357" t="s">
        <v>1258</v>
      </c>
      <c r="D2212" s="357" t="s">
        <v>1760</v>
      </c>
      <c r="E2212" s="357" t="s">
        <v>1549</v>
      </c>
      <c r="F2212" s="357">
        <v>4422332</v>
      </c>
      <c r="G2212" s="357" t="s">
        <v>1144</v>
      </c>
      <c r="H2212" s="357">
        <v>442233201</v>
      </c>
      <c r="I2212" s="357" t="s">
        <v>3905</v>
      </c>
      <c r="J2212" s="357">
        <v>22482516</v>
      </c>
      <c r="K2212" s="357">
        <v>100</v>
      </c>
      <c r="L2212" s="357" t="s">
        <v>1077</v>
      </c>
      <c r="M2212" s="357" t="s">
        <v>1078</v>
      </c>
      <c r="N2212" s="357" t="s">
        <v>5025</v>
      </c>
      <c r="O2212" s="358">
        <v>1</v>
      </c>
      <c r="P2212" s="357">
        <v>70</v>
      </c>
      <c r="Q2212" s="357">
        <v>24429.199999999997</v>
      </c>
      <c r="R2212" s="357">
        <v>16876.240000000002</v>
      </c>
      <c r="S2212" s="357">
        <f t="shared" si="70"/>
        <v>7552.9599999999955</v>
      </c>
      <c r="T2212" s="359">
        <f t="shared" si="71"/>
        <v>0.30917754163050759</v>
      </c>
      <c r="U2212" s="357"/>
    </row>
    <row r="2213" spans="1:21" x14ac:dyDescent="0.25">
      <c r="A2213" s="357" t="s">
        <v>483</v>
      </c>
      <c r="B2213" s="357" t="s">
        <v>921</v>
      </c>
      <c r="C2213" s="357" t="s">
        <v>1258</v>
      </c>
      <c r="D2213" s="357" t="s">
        <v>1760</v>
      </c>
      <c r="E2213" s="357" t="s">
        <v>1549</v>
      </c>
      <c r="F2213" s="357">
        <v>4422332</v>
      </c>
      <c r="G2213" s="357" t="s">
        <v>1144</v>
      </c>
      <c r="H2213" s="357">
        <v>442233201</v>
      </c>
      <c r="I2213" s="357" t="s">
        <v>3906</v>
      </c>
      <c r="J2213" s="357">
        <v>22423694</v>
      </c>
      <c r="K2213" s="357">
        <v>63</v>
      </c>
      <c r="L2213" s="357" t="s">
        <v>1077</v>
      </c>
      <c r="M2213" s="357" t="s">
        <v>1078</v>
      </c>
      <c r="N2213" s="357" t="s">
        <v>5025</v>
      </c>
      <c r="O2213" s="358">
        <v>1</v>
      </c>
      <c r="P2213" s="357">
        <v>53</v>
      </c>
      <c r="Q2213" s="357">
        <v>4609.6000000000004</v>
      </c>
      <c r="R2213" s="357">
        <v>3935.4</v>
      </c>
      <c r="S2213" s="357">
        <f t="shared" si="70"/>
        <v>674.20000000000027</v>
      </c>
      <c r="T2213" s="359">
        <f t="shared" si="71"/>
        <v>0.14625997917389799</v>
      </c>
      <c r="U2213" s="357"/>
    </row>
    <row r="2214" spans="1:21" x14ac:dyDescent="0.25">
      <c r="A2214" s="357" t="s">
        <v>483</v>
      </c>
      <c r="B2214" s="357" t="s">
        <v>921</v>
      </c>
      <c r="C2214" s="357" t="s">
        <v>1258</v>
      </c>
      <c r="D2214" s="357" t="s">
        <v>1760</v>
      </c>
      <c r="E2214" s="357" t="s">
        <v>1549</v>
      </c>
      <c r="F2214" s="357">
        <v>4422332</v>
      </c>
      <c r="G2214" s="357" t="s">
        <v>1144</v>
      </c>
      <c r="H2214" s="357">
        <v>442233201</v>
      </c>
      <c r="I2214" s="357" t="s">
        <v>3907</v>
      </c>
      <c r="J2214" s="357">
        <v>22482228</v>
      </c>
      <c r="K2214" s="357">
        <v>100</v>
      </c>
      <c r="L2214" s="357" t="s">
        <v>1077</v>
      </c>
      <c r="M2214" s="357" t="s">
        <v>1078</v>
      </c>
      <c r="N2214" s="357" t="s">
        <v>5025</v>
      </c>
      <c r="O2214" s="358">
        <v>1</v>
      </c>
      <c r="P2214" s="357">
        <v>118</v>
      </c>
      <c r="Q2214" s="357">
        <v>41197.199999999997</v>
      </c>
      <c r="R2214" s="357">
        <v>29917.18</v>
      </c>
      <c r="S2214" s="357">
        <f t="shared" si="70"/>
        <v>11280.019999999997</v>
      </c>
      <c r="T2214" s="359">
        <f t="shared" si="71"/>
        <v>0.27380550134475151</v>
      </c>
      <c r="U2214" s="357"/>
    </row>
    <row r="2215" spans="1:21" x14ac:dyDescent="0.25">
      <c r="A2215" s="357" t="s">
        <v>483</v>
      </c>
      <c r="B2215" s="357" t="s">
        <v>921</v>
      </c>
      <c r="C2215" s="357" t="s">
        <v>1258</v>
      </c>
      <c r="D2215" s="357" t="s">
        <v>1760</v>
      </c>
      <c r="E2215" s="357" t="s">
        <v>1549</v>
      </c>
      <c r="F2215" s="357">
        <v>4422332</v>
      </c>
      <c r="G2215" s="357" t="s">
        <v>1144</v>
      </c>
      <c r="H2215" s="357">
        <v>442233201</v>
      </c>
      <c r="I2215" s="357" t="s">
        <v>3908</v>
      </c>
      <c r="J2215" s="357">
        <v>22482236</v>
      </c>
      <c r="K2215" s="357">
        <v>100</v>
      </c>
      <c r="L2215" s="357" t="s">
        <v>1077</v>
      </c>
      <c r="M2215" s="357" t="s">
        <v>1078</v>
      </c>
      <c r="N2215" s="357" t="s">
        <v>5025</v>
      </c>
      <c r="O2215" s="358">
        <v>1</v>
      </c>
      <c r="P2215" s="357">
        <v>55</v>
      </c>
      <c r="Q2215" s="357">
        <v>26886.799999999999</v>
      </c>
      <c r="R2215" s="357">
        <v>15663.630000000001</v>
      </c>
      <c r="S2215" s="357">
        <f t="shared" si="70"/>
        <v>11223.169999999998</v>
      </c>
      <c r="T2215" s="359">
        <f t="shared" si="71"/>
        <v>0.41742304774089883</v>
      </c>
      <c r="U2215" s="357"/>
    </row>
    <row r="2216" spans="1:21" x14ac:dyDescent="0.25">
      <c r="A2216" s="357" t="s">
        <v>483</v>
      </c>
      <c r="B2216" s="357" t="s">
        <v>921</v>
      </c>
      <c r="C2216" s="357" t="s">
        <v>1258</v>
      </c>
      <c r="D2216" s="357" t="s">
        <v>1760</v>
      </c>
      <c r="E2216" s="357" t="s">
        <v>1549</v>
      </c>
      <c r="F2216" s="357">
        <v>4422332</v>
      </c>
      <c r="G2216" s="357" t="s">
        <v>1144</v>
      </c>
      <c r="H2216" s="357">
        <v>442233201</v>
      </c>
      <c r="I2216" s="357" t="s">
        <v>3909</v>
      </c>
      <c r="J2216" s="357">
        <v>22482262</v>
      </c>
      <c r="K2216" s="357">
        <v>100</v>
      </c>
      <c r="L2216" s="357" t="s">
        <v>1077</v>
      </c>
      <c r="M2216" s="357" t="s">
        <v>1078</v>
      </c>
      <c r="N2216" s="357" t="s">
        <v>5025</v>
      </c>
      <c r="O2216" s="358">
        <v>1</v>
      </c>
      <c r="P2216" s="357">
        <v>113</v>
      </c>
      <c r="Q2216" s="357">
        <v>42330.8</v>
      </c>
      <c r="R2216" s="357">
        <v>27412.85</v>
      </c>
      <c r="S2216" s="357">
        <f t="shared" si="70"/>
        <v>14917.950000000004</v>
      </c>
      <c r="T2216" s="359">
        <f t="shared" si="71"/>
        <v>0.35241360900337348</v>
      </c>
      <c r="U2216" s="357"/>
    </row>
    <row r="2217" spans="1:21" x14ac:dyDescent="0.25">
      <c r="A2217" s="357" t="s">
        <v>483</v>
      </c>
      <c r="B2217" s="357" t="s">
        <v>921</v>
      </c>
      <c r="C2217" s="357" t="s">
        <v>1258</v>
      </c>
      <c r="D2217" s="357" t="s">
        <v>1760</v>
      </c>
      <c r="E2217" s="357" t="s">
        <v>1549</v>
      </c>
      <c r="F2217" s="357">
        <v>4422332</v>
      </c>
      <c r="G2217" s="357" t="s">
        <v>1144</v>
      </c>
      <c r="H2217" s="357">
        <v>442233201</v>
      </c>
      <c r="I2217" s="357" t="s">
        <v>3910</v>
      </c>
      <c r="J2217" s="357">
        <v>22482320</v>
      </c>
      <c r="K2217" s="357">
        <v>100</v>
      </c>
      <c r="L2217" s="357" t="s">
        <v>1077</v>
      </c>
      <c r="M2217" s="357" t="s">
        <v>1078</v>
      </c>
      <c r="N2217" s="357" t="s">
        <v>5025</v>
      </c>
      <c r="O2217" s="358">
        <v>1</v>
      </c>
      <c r="P2217" s="357">
        <v>132</v>
      </c>
      <c r="Q2217" s="357">
        <v>44134.8</v>
      </c>
      <c r="R2217" s="357">
        <v>33258.869999999995</v>
      </c>
      <c r="S2217" s="357">
        <f t="shared" si="70"/>
        <v>10875.930000000008</v>
      </c>
      <c r="T2217" s="359">
        <f t="shared" si="71"/>
        <v>0.24642526985508051</v>
      </c>
      <c r="U2217" s="357"/>
    </row>
    <row r="2218" spans="1:21" x14ac:dyDescent="0.25">
      <c r="A2218" s="357" t="s">
        <v>483</v>
      </c>
      <c r="B2218" s="357" t="s">
        <v>921</v>
      </c>
      <c r="C2218" s="357" t="s">
        <v>1258</v>
      </c>
      <c r="D2218" s="357" t="s">
        <v>1760</v>
      </c>
      <c r="E2218" s="357" t="s">
        <v>1549</v>
      </c>
      <c r="F2218" s="357">
        <v>4422332</v>
      </c>
      <c r="G2218" s="357" t="s">
        <v>1144</v>
      </c>
      <c r="H2218" s="357">
        <v>442233201</v>
      </c>
      <c r="I2218" s="357" t="s">
        <v>3839</v>
      </c>
      <c r="J2218" s="357">
        <v>22482408</v>
      </c>
      <c r="K2218" s="357">
        <v>100</v>
      </c>
      <c r="L2218" s="357" t="s">
        <v>1077</v>
      </c>
      <c r="M2218" s="357" t="s">
        <v>1078</v>
      </c>
      <c r="N2218" s="357" t="s">
        <v>5025</v>
      </c>
      <c r="O2218" s="358">
        <v>1</v>
      </c>
      <c r="P2218" s="357">
        <v>117</v>
      </c>
      <c r="Q2218" s="357">
        <v>44097.2</v>
      </c>
      <c r="R2218" s="357">
        <v>28868.3</v>
      </c>
      <c r="S2218" s="357">
        <f t="shared" si="70"/>
        <v>15228.899999999998</v>
      </c>
      <c r="T2218" s="359">
        <f t="shared" si="71"/>
        <v>0.34534845749843524</v>
      </c>
      <c r="U2218" s="357"/>
    </row>
    <row r="2219" spans="1:21" x14ac:dyDescent="0.25">
      <c r="A2219" s="357" t="s">
        <v>483</v>
      </c>
      <c r="B2219" s="357" t="s">
        <v>921</v>
      </c>
      <c r="C2219" s="357" t="s">
        <v>1258</v>
      </c>
      <c r="D2219" s="357" t="s">
        <v>1760</v>
      </c>
      <c r="E2219" s="357" t="s">
        <v>1549</v>
      </c>
      <c r="F2219" s="357">
        <v>4422332</v>
      </c>
      <c r="G2219" s="357" t="s">
        <v>1144</v>
      </c>
      <c r="H2219" s="357">
        <v>442233201</v>
      </c>
      <c r="I2219" s="357" t="s">
        <v>3911</v>
      </c>
      <c r="J2219" s="357">
        <v>22482440</v>
      </c>
      <c r="K2219" s="357">
        <v>100</v>
      </c>
      <c r="L2219" s="357" t="s">
        <v>1077</v>
      </c>
      <c r="M2219" s="357" t="s">
        <v>1078</v>
      </c>
      <c r="N2219" s="357" t="s">
        <v>5025</v>
      </c>
      <c r="O2219" s="358">
        <v>1</v>
      </c>
      <c r="P2219" s="357">
        <v>48</v>
      </c>
      <c r="Q2219" s="357">
        <v>14228.4</v>
      </c>
      <c r="R2219" s="357">
        <v>8730.16</v>
      </c>
      <c r="S2219" s="357">
        <f t="shared" si="70"/>
        <v>5498.24</v>
      </c>
      <c r="T2219" s="359">
        <f t="shared" si="71"/>
        <v>0.38642714570858283</v>
      </c>
      <c r="U2219" s="357"/>
    </row>
    <row r="2220" spans="1:21" x14ac:dyDescent="0.25">
      <c r="A2220" s="357" t="s">
        <v>483</v>
      </c>
      <c r="B2220" s="357" t="s">
        <v>921</v>
      </c>
      <c r="C2220" s="357" t="s">
        <v>1258</v>
      </c>
      <c r="D2220" s="357" t="s">
        <v>1760</v>
      </c>
      <c r="E2220" s="357" t="s">
        <v>1549</v>
      </c>
      <c r="F2220" s="357">
        <v>4422332</v>
      </c>
      <c r="G2220" s="357" t="s">
        <v>1144</v>
      </c>
      <c r="H2220" s="357">
        <v>442233201</v>
      </c>
      <c r="I2220" s="357" t="s">
        <v>3912</v>
      </c>
      <c r="J2220" s="357">
        <v>22482458</v>
      </c>
      <c r="K2220" s="357">
        <v>100</v>
      </c>
      <c r="L2220" s="357" t="s">
        <v>1077</v>
      </c>
      <c r="M2220" s="357" t="s">
        <v>1078</v>
      </c>
      <c r="N2220" s="357" t="s">
        <v>5025</v>
      </c>
      <c r="O2220" s="358">
        <v>1</v>
      </c>
      <c r="P2220" s="357">
        <v>100</v>
      </c>
      <c r="Q2220" s="357">
        <v>25665.600000000002</v>
      </c>
      <c r="R2220" s="357">
        <v>22195.17</v>
      </c>
      <c r="S2220" s="357">
        <f t="shared" si="70"/>
        <v>3470.4300000000039</v>
      </c>
      <c r="T2220" s="359">
        <f t="shared" si="71"/>
        <v>0.13521717785674223</v>
      </c>
      <c r="U2220" s="357"/>
    </row>
    <row r="2221" spans="1:21" x14ac:dyDescent="0.25">
      <c r="A2221" s="357" t="s">
        <v>483</v>
      </c>
      <c r="B2221" s="357" t="s">
        <v>921</v>
      </c>
      <c r="C2221" s="357" t="s">
        <v>1258</v>
      </c>
      <c r="D2221" s="357" t="s">
        <v>1760</v>
      </c>
      <c r="E2221" s="357" t="s">
        <v>1549</v>
      </c>
      <c r="F2221" s="357">
        <v>4422332</v>
      </c>
      <c r="G2221" s="357" t="s">
        <v>1144</v>
      </c>
      <c r="H2221" s="357">
        <v>442233201</v>
      </c>
      <c r="I2221" s="357" t="s">
        <v>3913</v>
      </c>
      <c r="J2221" s="357">
        <v>22482474</v>
      </c>
      <c r="K2221" s="357">
        <v>100</v>
      </c>
      <c r="L2221" s="357" t="s">
        <v>1077</v>
      </c>
      <c r="M2221" s="357" t="s">
        <v>1078</v>
      </c>
      <c r="N2221" s="357" t="s">
        <v>5025</v>
      </c>
      <c r="O2221" s="358">
        <v>1</v>
      </c>
      <c r="P2221" s="357">
        <v>66</v>
      </c>
      <c r="Q2221" s="357">
        <v>22126.400000000001</v>
      </c>
      <c r="R2221" s="357">
        <v>18868.489999999998</v>
      </c>
      <c r="S2221" s="357">
        <f t="shared" si="70"/>
        <v>3257.9100000000035</v>
      </c>
      <c r="T2221" s="359">
        <f t="shared" si="71"/>
        <v>0.14724085255622257</v>
      </c>
      <c r="U2221" s="357"/>
    </row>
    <row r="2222" spans="1:21" x14ac:dyDescent="0.25">
      <c r="A2222" s="357" t="s">
        <v>483</v>
      </c>
      <c r="B2222" s="357" t="s">
        <v>921</v>
      </c>
      <c r="C2222" s="357" t="s">
        <v>1258</v>
      </c>
      <c r="D2222" s="357" t="s">
        <v>1760</v>
      </c>
      <c r="E2222" s="357" t="s">
        <v>1549</v>
      </c>
      <c r="F2222" s="357">
        <v>4422332</v>
      </c>
      <c r="G2222" s="357" t="s">
        <v>1144</v>
      </c>
      <c r="H2222" s="357">
        <v>442233201</v>
      </c>
      <c r="I2222" s="357" t="s">
        <v>3914</v>
      </c>
      <c r="J2222" s="357">
        <v>22482658</v>
      </c>
      <c r="K2222" s="357">
        <v>100</v>
      </c>
      <c r="L2222" s="357" t="s">
        <v>1077</v>
      </c>
      <c r="M2222" s="357" t="s">
        <v>1078</v>
      </c>
      <c r="N2222" s="357" t="s">
        <v>5025</v>
      </c>
      <c r="O2222" s="358">
        <v>1</v>
      </c>
      <c r="P2222" s="357">
        <v>142</v>
      </c>
      <c r="Q2222" s="357">
        <v>90348.4</v>
      </c>
      <c r="R2222" s="357">
        <v>69410.570000000007</v>
      </c>
      <c r="S2222" s="357">
        <f t="shared" si="70"/>
        <v>20937.829999999987</v>
      </c>
      <c r="T2222" s="359">
        <f t="shared" si="71"/>
        <v>0.23174544319545215</v>
      </c>
      <c r="U2222" s="357"/>
    </row>
    <row r="2223" spans="1:21" x14ac:dyDescent="0.25">
      <c r="A2223" s="357" t="s">
        <v>483</v>
      </c>
      <c r="B2223" s="357" t="s">
        <v>921</v>
      </c>
      <c r="C2223" s="357" t="s">
        <v>1258</v>
      </c>
      <c r="D2223" s="357" t="s">
        <v>1760</v>
      </c>
      <c r="E2223" s="357" t="s">
        <v>1549</v>
      </c>
      <c r="F2223" s="357">
        <v>4422332</v>
      </c>
      <c r="G2223" s="357" t="s">
        <v>1144</v>
      </c>
      <c r="H2223" s="357">
        <v>442233201</v>
      </c>
      <c r="I2223" s="357" t="s">
        <v>3915</v>
      </c>
      <c r="J2223" s="357">
        <v>22482672</v>
      </c>
      <c r="K2223" s="357">
        <v>100</v>
      </c>
      <c r="L2223" s="357" t="s">
        <v>1077</v>
      </c>
      <c r="M2223" s="357" t="s">
        <v>1078</v>
      </c>
      <c r="N2223" s="357" t="s">
        <v>5025</v>
      </c>
      <c r="O2223" s="358">
        <v>1</v>
      </c>
      <c r="P2223" s="357">
        <v>105</v>
      </c>
      <c r="Q2223" s="357">
        <v>63988.400000000009</v>
      </c>
      <c r="R2223" s="357">
        <v>38260.239999999998</v>
      </c>
      <c r="S2223" s="357">
        <f t="shared" si="70"/>
        <v>25728.160000000011</v>
      </c>
      <c r="T2223" s="359">
        <f t="shared" si="71"/>
        <v>0.40207537616192945</v>
      </c>
      <c r="U2223" s="357"/>
    </row>
    <row r="2224" spans="1:21" x14ac:dyDescent="0.25">
      <c r="A2224" s="357" t="s">
        <v>483</v>
      </c>
      <c r="B2224" s="357" t="s">
        <v>921</v>
      </c>
      <c r="C2224" s="357" t="s">
        <v>1258</v>
      </c>
      <c r="D2224" s="357" t="s">
        <v>1760</v>
      </c>
      <c r="E2224" s="357" t="s">
        <v>1549</v>
      </c>
      <c r="F2224" s="357">
        <v>4422332</v>
      </c>
      <c r="G2224" s="357" t="s">
        <v>1144</v>
      </c>
      <c r="H2224" s="357">
        <v>442233201</v>
      </c>
      <c r="I2224" s="357" t="s">
        <v>3916</v>
      </c>
      <c r="J2224" s="357">
        <v>22482720</v>
      </c>
      <c r="K2224" s="357">
        <v>100</v>
      </c>
      <c r="L2224" s="357" t="s">
        <v>1077</v>
      </c>
      <c r="M2224" s="357" t="s">
        <v>1078</v>
      </c>
      <c r="N2224" s="357" t="s">
        <v>5025</v>
      </c>
      <c r="O2224" s="358">
        <v>1</v>
      </c>
      <c r="P2224" s="357">
        <v>71</v>
      </c>
      <c r="Q2224" s="357">
        <v>18070.800000000003</v>
      </c>
      <c r="R2224" s="357">
        <v>14582.130000000001</v>
      </c>
      <c r="S2224" s="357">
        <f t="shared" si="70"/>
        <v>3488.6700000000019</v>
      </c>
      <c r="T2224" s="359">
        <f t="shared" si="71"/>
        <v>0.19305564778537759</v>
      </c>
      <c r="U2224" s="357"/>
    </row>
    <row r="2225" spans="1:21" x14ac:dyDescent="0.25">
      <c r="A2225" s="357" t="s">
        <v>483</v>
      </c>
      <c r="B2225" s="357" t="s">
        <v>921</v>
      </c>
      <c r="C2225" s="357" t="s">
        <v>1258</v>
      </c>
      <c r="D2225" s="357" t="s">
        <v>1760</v>
      </c>
      <c r="E2225" s="357" t="s">
        <v>1549</v>
      </c>
      <c r="F2225" s="357">
        <v>4422332</v>
      </c>
      <c r="G2225" s="357" t="s">
        <v>1144</v>
      </c>
      <c r="H2225" s="357">
        <v>442233201</v>
      </c>
      <c r="I2225" s="357" t="s">
        <v>3917</v>
      </c>
      <c r="J2225" s="357">
        <v>22671522</v>
      </c>
      <c r="K2225" s="357">
        <v>63</v>
      </c>
      <c r="L2225" s="357" t="s">
        <v>1077</v>
      </c>
      <c r="M2225" s="357" t="s">
        <v>1078</v>
      </c>
      <c r="N2225" s="357" t="s">
        <v>5025</v>
      </c>
      <c r="O2225" s="358">
        <v>1</v>
      </c>
      <c r="P2225" s="357">
        <v>82</v>
      </c>
      <c r="Q2225" s="357">
        <v>12467.2</v>
      </c>
      <c r="R2225" s="357">
        <v>7770.3</v>
      </c>
      <c r="S2225" s="357">
        <f t="shared" si="70"/>
        <v>4696.9000000000005</v>
      </c>
      <c r="T2225" s="359">
        <f t="shared" si="71"/>
        <v>0.37674056724846</v>
      </c>
      <c r="U2225" s="357"/>
    </row>
    <row r="2226" spans="1:21" x14ac:dyDescent="0.25">
      <c r="A2226" s="357" t="s">
        <v>483</v>
      </c>
      <c r="B2226" s="357" t="s">
        <v>921</v>
      </c>
      <c r="C2226" s="357" t="s">
        <v>1258</v>
      </c>
      <c r="D2226" s="357" t="s">
        <v>1758</v>
      </c>
      <c r="E2226" s="357" t="s">
        <v>1532</v>
      </c>
      <c r="F2226" s="357">
        <v>4422118</v>
      </c>
      <c r="G2226" s="357" t="s">
        <v>964</v>
      </c>
      <c r="H2226" s="357">
        <v>442211803</v>
      </c>
      <c r="I2226" s="357" t="s">
        <v>3918</v>
      </c>
      <c r="J2226" s="357">
        <v>18530408</v>
      </c>
      <c r="K2226" s="357">
        <v>100</v>
      </c>
      <c r="L2226" s="357" t="s">
        <v>1077</v>
      </c>
      <c r="M2226" s="357" t="s">
        <v>1078</v>
      </c>
      <c r="N2226" s="357" t="s">
        <v>5025</v>
      </c>
      <c r="O2226" s="358">
        <v>1</v>
      </c>
      <c r="P2226" s="357">
        <v>49</v>
      </c>
      <c r="Q2226" s="357">
        <v>7381.6</v>
      </c>
      <c r="R2226" s="357">
        <v>5437.5</v>
      </c>
      <c r="S2226" s="357">
        <f t="shared" si="70"/>
        <v>1944.1000000000004</v>
      </c>
      <c r="T2226" s="359">
        <f t="shared" si="71"/>
        <v>0.26337108485965105</v>
      </c>
      <c r="U2226" s="357"/>
    </row>
    <row r="2227" spans="1:21" x14ac:dyDescent="0.25">
      <c r="A2227" s="357" t="s">
        <v>483</v>
      </c>
      <c r="B2227" s="357" t="s">
        <v>921</v>
      </c>
      <c r="C2227" s="357" t="s">
        <v>1258</v>
      </c>
      <c r="D2227" s="357" t="s">
        <v>1758</v>
      </c>
      <c r="E2227" s="357" t="s">
        <v>1532</v>
      </c>
      <c r="F2227" s="357">
        <v>4422118</v>
      </c>
      <c r="G2227" s="357" t="s">
        <v>964</v>
      </c>
      <c r="H2227" s="357">
        <v>442211803</v>
      </c>
      <c r="I2227" s="357" t="s">
        <v>3919</v>
      </c>
      <c r="J2227" s="357">
        <v>18530542</v>
      </c>
      <c r="K2227" s="357">
        <v>63</v>
      </c>
      <c r="L2227" s="357" t="s">
        <v>1077</v>
      </c>
      <c r="M2227" s="357" t="s">
        <v>1078</v>
      </c>
      <c r="N2227" s="357" t="s">
        <v>5025</v>
      </c>
      <c r="O2227" s="358">
        <v>1</v>
      </c>
      <c r="P2227" s="357">
        <v>133</v>
      </c>
      <c r="Q2227" s="357">
        <v>20850</v>
      </c>
      <c r="R2227" s="357">
        <v>14802.9</v>
      </c>
      <c r="S2227" s="357">
        <f t="shared" si="70"/>
        <v>6047.1</v>
      </c>
      <c r="T2227" s="359">
        <f t="shared" si="71"/>
        <v>0.29002877697841728</v>
      </c>
      <c r="U2227" s="357"/>
    </row>
    <row r="2228" spans="1:21" x14ac:dyDescent="0.25">
      <c r="A2228" s="357" t="s">
        <v>483</v>
      </c>
      <c r="B2228" s="357" t="s">
        <v>921</v>
      </c>
      <c r="C2228" s="357" t="s">
        <v>1258</v>
      </c>
      <c r="D2228" s="357" t="s">
        <v>1760</v>
      </c>
      <c r="E2228" s="357" t="s">
        <v>1548</v>
      </c>
      <c r="F2228" s="357">
        <v>4422321</v>
      </c>
      <c r="G2228" s="357" t="s">
        <v>1145</v>
      </c>
      <c r="H2228" s="357">
        <v>442232102</v>
      </c>
      <c r="I2228" s="357" t="s">
        <v>3920</v>
      </c>
      <c r="J2228" s="357">
        <v>19138233</v>
      </c>
      <c r="K2228" s="357">
        <v>63</v>
      </c>
      <c r="L2228" s="357" t="s">
        <v>1077</v>
      </c>
      <c r="M2228" s="357" t="s">
        <v>1078</v>
      </c>
      <c r="N2228" s="357" t="s">
        <v>5025</v>
      </c>
      <c r="O2228" s="358">
        <v>1</v>
      </c>
      <c r="P2228" s="357">
        <v>14</v>
      </c>
      <c r="Q2228" s="357">
        <v>8880.7999999999993</v>
      </c>
      <c r="R2228" s="357">
        <v>5577.64</v>
      </c>
      <c r="S2228" s="357">
        <f t="shared" si="70"/>
        <v>3303.1599999999989</v>
      </c>
      <c r="T2228" s="359">
        <f t="shared" si="71"/>
        <v>0.37194396901180066</v>
      </c>
      <c r="U2228" s="357"/>
    </row>
    <row r="2229" spans="1:21" x14ac:dyDescent="0.25">
      <c r="A2229" s="357" t="s">
        <v>483</v>
      </c>
      <c r="B2229" s="357" t="s">
        <v>921</v>
      </c>
      <c r="C2229" s="357" t="s">
        <v>1258</v>
      </c>
      <c r="D2229" s="357" t="s">
        <v>1760</v>
      </c>
      <c r="E2229" s="357" t="s">
        <v>1548</v>
      </c>
      <c r="F2229" s="357">
        <v>4422321</v>
      </c>
      <c r="G2229" s="357" t="s">
        <v>1145</v>
      </c>
      <c r="H2229" s="357">
        <v>442232102</v>
      </c>
      <c r="I2229" s="357" t="s">
        <v>3921</v>
      </c>
      <c r="J2229" s="357">
        <v>19138251</v>
      </c>
      <c r="K2229" s="357">
        <v>63</v>
      </c>
      <c r="L2229" s="357" t="s">
        <v>1077</v>
      </c>
      <c r="M2229" s="357" t="s">
        <v>1078</v>
      </c>
      <c r="N2229" s="357" t="s">
        <v>5025</v>
      </c>
      <c r="O2229" s="358">
        <v>1</v>
      </c>
      <c r="P2229" s="357">
        <v>50</v>
      </c>
      <c r="Q2229" s="357">
        <v>25763.200000000001</v>
      </c>
      <c r="R2229" s="357">
        <v>17022.68</v>
      </c>
      <c r="S2229" s="357">
        <f t="shared" si="70"/>
        <v>8740.52</v>
      </c>
      <c r="T2229" s="359">
        <f t="shared" si="71"/>
        <v>0.33926375605514841</v>
      </c>
      <c r="U2229" s="357"/>
    </row>
    <row r="2230" spans="1:21" x14ac:dyDescent="0.25">
      <c r="A2230" s="357" t="s">
        <v>483</v>
      </c>
      <c r="B2230" s="357" t="s">
        <v>921</v>
      </c>
      <c r="C2230" s="357" t="s">
        <v>1258</v>
      </c>
      <c r="D2230" s="357" t="s">
        <v>1758</v>
      </c>
      <c r="E2230" s="357" t="s">
        <v>5048</v>
      </c>
      <c r="F2230" s="357">
        <v>4422131</v>
      </c>
      <c r="G2230" s="357" t="s">
        <v>954</v>
      </c>
      <c r="H2230" s="357">
        <v>442213102</v>
      </c>
      <c r="I2230" s="357" t="s">
        <v>3922</v>
      </c>
      <c r="J2230" s="357">
        <v>22423570</v>
      </c>
      <c r="K2230" s="357">
        <v>63</v>
      </c>
      <c r="L2230" s="357" t="s">
        <v>1077</v>
      </c>
      <c r="M2230" s="357" t="s">
        <v>1078</v>
      </c>
      <c r="N2230" s="357" t="s">
        <v>5025</v>
      </c>
      <c r="O2230" s="358">
        <v>1</v>
      </c>
      <c r="P2230" s="357">
        <v>25</v>
      </c>
      <c r="Q2230" s="357">
        <v>3254.3999999999996</v>
      </c>
      <c r="R2230" s="357">
        <v>1972.2</v>
      </c>
      <c r="S2230" s="357">
        <f t="shared" si="70"/>
        <v>1282.1999999999996</v>
      </c>
      <c r="T2230" s="359">
        <f t="shared" si="71"/>
        <v>0.3939896755162241</v>
      </c>
      <c r="U2230" s="357"/>
    </row>
    <row r="2231" spans="1:21" x14ac:dyDescent="0.25">
      <c r="A2231" s="357" t="s">
        <v>483</v>
      </c>
      <c r="B2231" s="357" t="s">
        <v>921</v>
      </c>
      <c r="C2231" s="357" t="s">
        <v>1258</v>
      </c>
      <c r="D2231" s="357" t="s">
        <v>1758</v>
      </c>
      <c r="E2231" s="357" t="s">
        <v>5049</v>
      </c>
      <c r="F2231" s="357">
        <v>4422137</v>
      </c>
      <c r="G2231" s="357" t="s">
        <v>1260</v>
      </c>
      <c r="H2231" s="357">
        <v>442213701</v>
      </c>
      <c r="I2231" s="357" t="s">
        <v>3923</v>
      </c>
      <c r="J2231" s="357">
        <v>22423616</v>
      </c>
      <c r="K2231" s="357">
        <v>63</v>
      </c>
      <c r="L2231" s="357" t="s">
        <v>1077</v>
      </c>
      <c r="M2231" s="357" t="s">
        <v>1078</v>
      </c>
      <c r="N2231" s="357" t="s">
        <v>5025</v>
      </c>
      <c r="O2231" s="358">
        <v>1</v>
      </c>
      <c r="P2231" s="357">
        <v>49</v>
      </c>
      <c r="Q2231" s="357">
        <v>7130.8</v>
      </c>
      <c r="R2231" s="357">
        <v>4816.2</v>
      </c>
      <c r="S2231" s="357">
        <f t="shared" si="70"/>
        <v>2314.6000000000004</v>
      </c>
      <c r="T2231" s="359">
        <f t="shared" si="71"/>
        <v>0.32459191114601449</v>
      </c>
      <c r="U2231" s="357"/>
    </row>
    <row r="2232" spans="1:21" x14ac:dyDescent="0.25">
      <c r="A2232" s="357" t="s">
        <v>483</v>
      </c>
      <c r="B2232" s="357" t="s">
        <v>921</v>
      </c>
      <c r="C2232" s="357" t="s">
        <v>1258</v>
      </c>
      <c r="D2232" s="357" t="s">
        <v>1758</v>
      </c>
      <c r="E2232" s="357" t="s">
        <v>1536</v>
      </c>
      <c r="F2232" s="357">
        <v>4422125</v>
      </c>
      <c r="G2232" s="357" t="s">
        <v>1730</v>
      </c>
      <c r="H2232" s="357">
        <v>442212501</v>
      </c>
      <c r="I2232" s="357" t="s">
        <v>3924</v>
      </c>
      <c r="J2232" s="357">
        <v>29620448</v>
      </c>
      <c r="K2232" s="357">
        <v>63</v>
      </c>
      <c r="L2232" s="357" t="s">
        <v>1077</v>
      </c>
      <c r="M2232" s="357" t="s">
        <v>1078</v>
      </c>
      <c r="N2232" s="357" t="s">
        <v>5025</v>
      </c>
      <c r="O2232" s="358">
        <v>1</v>
      </c>
      <c r="P2232" s="357">
        <v>88</v>
      </c>
      <c r="Q2232" s="357">
        <v>16088.4</v>
      </c>
      <c r="R2232" s="357">
        <v>11887.2</v>
      </c>
      <c r="S2232" s="357">
        <f t="shared" si="70"/>
        <v>4201.1999999999989</v>
      </c>
      <c r="T2232" s="359">
        <f t="shared" si="71"/>
        <v>0.26113224434996635</v>
      </c>
      <c r="U2232" s="357"/>
    </row>
    <row r="2233" spans="1:21" ht="30" x14ac:dyDescent="0.25">
      <c r="A2233" s="357" t="s">
        <v>483</v>
      </c>
      <c r="B2233" s="357" t="s">
        <v>921</v>
      </c>
      <c r="C2233" s="357" t="s">
        <v>1258</v>
      </c>
      <c r="D2233" s="357" t="s">
        <v>1759</v>
      </c>
      <c r="E2233" s="357" t="s">
        <v>1541</v>
      </c>
      <c r="F2233" s="357">
        <v>4422211</v>
      </c>
      <c r="G2233" s="357" t="s">
        <v>1541</v>
      </c>
      <c r="H2233" s="357">
        <v>442221101</v>
      </c>
      <c r="I2233" s="357" t="s">
        <v>3925</v>
      </c>
      <c r="J2233" s="357">
        <v>33338191</v>
      </c>
      <c r="K2233" s="357">
        <v>63</v>
      </c>
      <c r="L2233" s="357" t="s">
        <v>1077</v>
      </c>
      <c r="M2233" s="357" t="s">
        <v>1078</v>
      </c>
      <c r="N2233" s="357" t="s">
        <v>5025</v>
      </c>
      <c r="O2233" s="358">
        <v>1</v>
      </c>
      <c r="P2233" s="357">
        <v>41</v>
      </c>
      <c r="Q2233" s="357">
        <v>6438.4</v>
      </c>
      <c r="R2233" s="357">
        <v>4879.8</v>
      </c>
      <c r="S2233" s="357">
        <f t="shared" si="70"/>
        <v>1558.5999999999995</v>
      </c>
      <c r="T2233" s="359">
        <f t="shared" si="71"/>
        <v>0.24207877733598401</v>
      </c>
      <c r="U2233" s="357"/>
    </row>
    <row r="2234" spans="1:21" x14ac:dyDescent="0.25">
      <c r="A2234" s="357" t="s">
        <v>483</v>
      </c>
      <c r="B2234" s="357" t="s">
        <v>972</v>
      </c>
      <c r="C2234" s="357" t="s">
        <v>1268</v>
      </c>
      <c r="D2234" s="357" t="s">
        <v>1774</v>
      </c>
      <c r="E2234" s="357" t="s">
        <v>1640</v>
      </c>
      <c r="F2234" s="357">
        <v>4611411</v>
      </c>
      <c r="G2234" s="357" t="s">
        <v>1165</v>
      </c>
      <c r="H2234" s="357">
        <v>461141104</v>
      </c>
      <c r="I2234" s="357" t="s">
        <v>3926</v>
      </c>
      <c r="J2234" s="357">
        <v>20742250</v>
      </c>
      <c r="K2234" s="357">
        <v>100</v>
      </c>
      <c r="L2234" s="357" t="s">
        <v>1077</v>
      </c>
      <c r="M2234" s="357" t="s">
        <v>1078</v>
      </c>
      <c r="N2234" s="357" t="s">
        <v>5025</v>
      </c>
      <c r="O2234" s="358">
        <v>1</v>
      </c>
      <c r="P2234" s="357">
        <v>55</v>
      </c>
      <c r="Q2234" s="357">
        <v>64217.600000000006</v>
      </c>
      <c r="R2234" s="357">
        <v>55150.05</v>
      </c>
      <c r="S2234" s="357">
        <f t="shared" si="70"/>
        <v>9067.5500000000029</v>
      </c>
      <c r="T2234" s="359">
        <f t="shared" si="71"/>
        <v>0.14120038743272875</v>
      </c>
      <c r="U2234" s="357"/>
    </row>
    <row r="2235" spans="1:21" x14ac:dyDescent="0.25">
      <c r="A2235" s="357" t="s">
        <v>483</v>
      </c>
      <c r="B2235" s="357" t="s">
        <v>972</v>
      </c>
      <c r="C2235" s="357" t="s">
        <v>1268</v>
      </c>
      <c r="D2235" s="357" t="s">
        <v>1774</v>
      </c>
      <c r="E2235" s="357" t="s">
        <v>1640</v>
      </c>
      <c r="F2235" s="357">
        <v>4611411</v>
      </c>
      <c r="G2235" s="357" t="s">
        <v>1165</v>
      </c>
      <c r="H2235" s="357">
        <v>461141104</v>
      </c>
      <c r="I2235" s="357" t="s">
        <v>3927</v>
      </c>
      <c r="J2235" s="357">
        <v>20742254</v>
      </c>
      <c r="K2235" s="357">
        <v>100</v>
      </c>
      <c r="L2235" s="357" t="s">
        <v>1077</v>
      </c>
      <c r="M2235" s="357" t="s">
        <v>1078</v>
      </c>
      <c r="N2235" s="357" t="s">
        <v>5025</v>
      </c>
      <c r="O2235" s="358">
        <v>1</v>
      </c>
      <c r="P2235" s="357">
        <v>109</v>
      </c>
      <c r="Q2235" s="357">
        <v>106902.39999999999</v>
      </c>
      <c r="R2235" s="357">
        <v>97136.670000000013</v>
      </c>
      <c r="S2235" s="357">
        <f t="shared" si="70"/>
        <v>9765.7299999999814</v>
      </c>
      <c r="T2235" s="359">
        <f t="shared" si="71"/>
        <v>9.1351831203041106E-2</v>
      </c>
      <c r="U2235" s="357"/>
    </row>
    <row r="2236" spans="1:21" x14ac:dyDescent="0.25">
      <c r="A2236" s="357" t="s">
        <v>483</v>
      </c>
      <c r="B2236" s="357" t="s">
        <v>972</v>
      </c>
      <c r="C2236" s="357" t="s">
        <v>1268</v>
      </c>
      <c r="D2236" s="357" t="s">
        <v>1774</v>
      </c>
      <c r="E2236" s="357" t="s">
        <v>1640</v>
      </c>
      <c r="F2236" s="357">
        <v>4611411</v>
      </c>
      <c r="G2236" s="357" t="s">
        <v>1165</v>
      </c>
      <c r="H2236" s="357">
        <v>461141104</v>
      </c>
      <c r="I2236" s="357" t="s">
        <v>3928</v>
      </c>
      <c r="J2236" s="357">
        <v>20742304</v>
      </c>
      <c r="K2236" s="357">
        <v>100</v>
      </c>
      <c r="L2236" s="357" t="s">
        <v>1077</v>
      </c>
      <c r="M2236" s="357" t="s">
        <v>1078</v>
      </c>
      <c r="N2236" s="357" t="s">
        <v>5025</v>
      </c>
      <c r="O2236" s="358">
        <v>1</v>
      </c>
      <c r="P2236" s="357">
        <v>116</v>
      </c>
      <c r="Q2236" s="357">
        <v>100588.79999999999</v>
      </c>
      <c r="R2236" s="357">
        <v>66916.58</v>
      </c>
      <c r="S2236" s="357">
        <f t="shared" si="70"/>
        <v>33672.219999999987</v>
      </c>
      <c r="T2236" s="359">
        <f t="shared" si="71"/>
        <v>0.33475118502258694</v>
      </c>
      <c r="U2236" s="357"/>
    </row>
    <row r="2237" spans="1:21" x14ac:dyDescent="0.25">
      <c r="A2237" s="357" t="s">
        <v>483</v>
      </c>
      <c r="B2237" s="357" t="s">
        <v>972</v>
      </c>
      <c r="C2237" s="357" t="s">
        <v>1268</v>
      </c>
      <c r="D2237" s="357" t="s">
        <v>1774</v>
      </c>
      <c r="E2237" s="357" t="s">
        <v>1640</v>
      </c>
      <c r="F2237" s="357">
        <v>4611411</v>
      </c>
      <c r="G2237" s="357" t="s">
        <v>995</v>
      </c>
      <c r="H2237" s="357">
        <v>461141101</v>
      </c>
      <c r="I2237" s="357" t="s">
        <v>3929</v>
      </c>
      <c r="J2237" s="357">
        <v>20978638</v>
      </c>
      <c r="K2237" s="357">
        <v>100</v>
      </c>
      <c r="L2237" s="357" t="s">
        <v>1077</v>
      </c>
      <c r="M2237" s="357" t="s">
        <v>1078</v>
      </c>
      <c r="N2237" s="357" t="s">
        <v>5025</v>
      </c>
      <c r="O2237" s="358">
        <v>1</v>
      </c>
      <c r="P2237" s="357">
        <v>73</v>
      </c>
      <c r="Q2237" s="357">
        <v>28734.799999999999</v>
      </c>
      <c r="R2237" s="357">
        <v>26672.87</v>
      </c>
      <c r="S2237" s="357">
        <f t="shared" si="70"/>
        <v>2061.9300000000003</v>
      </c>
      <c r="T2237" s="359">
        <f t="shared" si="71"/>
        <v>7.175724208973093E-2</v>
      </c>
      <c r="U2237" s="357"/>
    </row>
    <row r="2238" spans="1:21" x14ac:dyDescent="0.25">
      <c r="A2238" s="357" t="s">
        <v>483</v>
      </c>
      <c r="B2238" s="357" t="s">
        <v>972</v>
      </c>
      <c r="C2238" s="357" t="s">
        <v>1268</v>
      </c>
      <c r="D2238" s="357" t="s">
        <v>1774</v>
      </c>
      <c r="E2238" s="357" t="s">
        <v>1640</v>
      </c>
      <c r="F2238" s="357">
        <v>4611411</v>
      </c>
      <c r="G2238" s="357" t="s">
        <v>995</v>
      </c>
      <c r="H2238" s="357">
        <v>461141101</v>
      </c>
      <c r="I2238" s="357" t="s">
        <v>3930</v>
      </c>
      <c r="J2238" s="357">
        <v>20978648</v>
      </c>
      <c r="K2238" s="357">
        <v>100</v>
      </c>
      <c r="L2238" s="357" t="s">
        <v>1077</v>
      </c>
      <c r="M2238" s="357" t="s">
        <v>1078</v>
      </c>
      <c r="N2238" s="357" t="s">
        <v>5025</v>
      </c>
      <c r="O2238" s="358">
        <v>1</v>
      </c>
      <c r="P2238" s="357">
        <v>32</v>
      </c>
      <c r="Q2238" s="357">
        <v>11964.4</v>
      </c>
      <c r="R2238" s="357">
        <v>8260.9700000000012</v>
      </c>
      <c r="S2238" s="357">
        <f t="shared" si="70"/>
        <v>3703.4299999999985</v>
      </c>
      <c r="T2238" s="359">
        <f t="shared" si="71"/>
        <v>0.30953746113469949</v>
      </c>
      <c r="U2238" s="357"/>
    </row>
    <row r="2239" spans="1:21" x14ac:dyDescent="0.25">
      <c r="A2239" s="357" t="s">
        <v>483</v>
      </c>
      <c r="B2239" s="357" t="s">
        <v>972</v>
      </c>
      <c r="C2239" s="357" t="s">
        <v>1268</v>
      </c>
      <c r="D2239" s="357" t="s">
        <v>1774</v>
      </c>
      <c r="E2239" s="357" t="s">
        <v>1640</v>
      </c>
      <c r="F2239" s="357">
        <v>4611411</v>
      </c>
      <c r="G2239" s="357" t="s">
        <v>995</v>
      </c>
      <c r="H2239" s="357">
        <v>461141101</v>
      </c>
      <c r="I2239" s="357" t="s">
        <v>3931</v>
      </c>
      <c r="J2239" s="357">
        <v>20978674</v>
      </c>
      <c r="K2239" s="357">
        <v>100</v>
      </c>
      <c r="L2239" s="357" t="s">
        <v>1077</v>
      </c>
      <c r="M2239" s="357" t="s">
        <v>1078</v>
      </c>
      <c r="N2239" s="357" t="s">
        <v>5025</v>
      </c>
      <c r="O2239" s="358">
        <v>1</v>
      </c>
      <c r="P2239" s="357">
        <v>47</v>
      </c>
      <c r="Q2239" s="357">
        <v>22541.599999999999</v>
      </c>
      <c r="R2239" s="357">
        <v>14941.58</v>
      </c>
      <c r="S2239" s="357">
        <f t="shared" si="70"/>
        <v>7600.0199999999986</v>
      </c>
      <c r="T2239" s="359">
        <f t="shared" si="71"/>
        <v>0.33715530397132409</v>
      </c>
      <c r="U2239" s="357"/>
    </row>
    <row r="2240" spans="1:21" x14ac:dyDescent="0.25">
      <c r="A2240" s="357" t="s">
        <v>483</v>
      </c>
      <c r="B2240" s="357" t="s">
        <v>972</v>
      </c>
      <c r="C2240" s="357" t="s">
        <v>1268</v>
      </c>
      <c r="D2240" s="357" t="s">
        <v>1774</v>
      </c>
      <c r="E2240" s="357" t="s">
        <v>1640</v>
      </c>
      <c r="F2240" s="357">
        <v>4611411</v>
      </c>
      <c r="G2240" s="357" t="s">
        <v>995</v>
      </c>
      <c r="H2240" s="357">
        <v>461141101</v>
      </c>
      <c r="I2240" s="357" t="s">
        <v>3932</v>
      </c>
      <c r="J2240" s="357">
        <v>20978694</v>
      </c>
      <c r="K2240" s="357">
        <v>100</v>
      </c>
      <c r="L2240" s="357" t="s">
        <v>1077</v>
      </c>
      <c r="M2240" s="357" t="s">
        <v>1078</v>
      </c>
      <c r="N2240" s="357" t="s">
        <v>5025</v>
      </c>
      <c r="O2240" s="358">
        <v>1</v>
      </c>
      <c r="P2240" s="357">
        <v>57</v>
      </c>
      <c r="Q2240" s="357">
        <v>33293.199999999997</v>
      </c>
      <c r="R2240" s="357">
        <v>19641.379999999997</v>
      </c>
      <c r="S2240" s="357">
        <f t="shared" si="70"/>
        <v>13651.82</v>
      </c>
      <c r="T2240" s="359">
        <f t="shared" si="71"/>
        <v>0.41004829815097382</v>
      </c>
      <c r="U2240" s="357"/>
    </row>
    <row r="2241" spans="1:21" x14ac:dyDescent="0.25">
      <c r="A2241" s="357" t="s">
        <v>483</v>
      </c>
      <c r="B2241" s="357" t="s">
        <v>972</v>
      </c>
      <c r="C2241" s="357" t="s">
        <v>1268</v>
      </c>
      <c r="D2241" s="357" t="s">
        <v>1774</v>
      </c>
      <c r="E2241" s="357" t="s">
        <v>1640</v>
      </c>
      <c r="F2241" s="357">
        <v>4611411</v>
      </c>
      <c r="G2241" s="357" t="s">
        <v>995</v>
      </c>
      <c r="H2241" s="357">
        <v>461141101</v>
      </c>
      <c r="I2241" s="357" t="s">
        <v>3933</v>
      </c>
      <c r="J2241" s="357">
        <v>20978774</v>
      </c>
      <c r="K2241" s="357">
        <v>100</v>
      </c>
      <c r="L2241" s="357" t="s">
        <v>1077</v>
      </c>
      <c r="M2241" s="357" t="s">
        <v>1078</v>
      </c>
      <c r="N2241" s="357" t="s">
        <v>5025</v>
      </c>
      <c r="O2241" s="358">
        <v>1</v>
      </c>
      <c r="P2241" s="357">
        <v>49</v>
      </c>
      <c r="Q2241" s="357">
        <v>30436.799999999999</v>
      </c>
      <c r="R2241" s="357">
        <v>21630.370000000003</v>
      </c>
      <c r="S2241" s="357">
        <f t="shared" si="70"/>
        <v>8806.4299999999967</v>
      </c>
      <c r="T2241" s="359">
        <f t="shared" si="71"/>
        <v>0.28933494979761332</v>
      </c>
      <c r="U2241" s="357"/>
    </row>
    <row r="2242" spans="1:21" x14ac:dyDescent="0.25">
      <c r="A2242" s="357" t="s">
        <v>483</v>
      </c>
      <c r="B2242" s="357" t="s">
        <v>1829</v>
      </c>
      <c r="C2242" s="357" t="s">
        <v>1264</v>
      </c>
      <c r="D2242" s="357" t="s">
        <v>1770</v>
      </c>
      <c r="E2242" s="357" t="s">
        <v>1616</v>
      </c>
      <c r="F2242" s="357">
        <v>4523311</v>
      </c>
      <c r="G2242" s="357" t="s">
        <v>1904</v>
      </c>
      <c r="H2242" s="357">
        <v>452331106</v>
      </c>
      <c r="I2242" s="357" t="s">
        <v>5229</v>
      </c>
      <c r="J2242" s="357">
        <v>23738564</v>
      </c>
      <c r="K2242" s="357">
        <v>63</v>
      </c>
      <c r="L2242" s="357" t="s">
        <v>1077</v>
      </c>
      <c r="M2242" s="357" t="s">
        <v>1078</v>
      </c>
      <c r="N2242" s="357" t="s">
        <v>5025</v>
      </c>
      <c r="O2242" s="358">
        <v>1</v>
      </c>
      <c r="P2242" s="357">
        <v>19</v>
      </c>
      <c r="Q2242" s="357">
        <v>4088</v>
      </c>
      <c r="R2242" s="357">
        <v>2066.77</v>
      </c>
      <c r="S2242" s="357">
        <f t="shared" si="70"/>
        <v>2021.23</v>
      </c>
      <c r="T2242" s="359">
        <f t="shared" si="71"/>
        <v>0.49443003913894323</v>
      </c>
      <c r="U2242" s="357"/>
    </row>
    <row r="2243" spans="1:21" x14ac:dyDescent="0.25">
      <c r="A2243" s="357" t="s">
        <v>483</v>
      </c>
      <c r="B2243" s="357" t="s">
        <v>972</v>
      </c>
      <c r="C2243" s="357" t="s">
        <v>1268</v>
      </c>
      <c r="D2243" s="357" t="s">
        <v>1774</v>
      </c>
      <c r="E2243" s="357" t="s">
        <v>1640</v>
      </c>
      <c r="F2243" s="357">
        <v>4611411</v>
      </c>
      <c r="G2243" s="357" t="s">
        <v>995</v>
      </c>
      <c r="H2243" s="357">
        <v>461141101</v>
      </c>
      <c r="I2243" s="357" t="s">
        <v>3934</v>
      </c>
      <c r="J2243" s="357">
        <v>20979118</v>
      </c>
      <c r="K2243" s="357">
        <v>100</v>
      </c>
      <c r="L2243" s="357" t="s">
        <v>1077</v>
      </c>
      <c r="M2243" s="357" t="s">
        <v>1078</v>
      </c>
      <c r="N2243" s="357" t="s">
        <v>5025</v>
      </c>
      <c r="O2243" s="358">
        <v>1</v>
      </c>
      <c r="P2243" s="357">
        <v>47</v>
      </c>
      <c r="Q2243" s="357">
        <v>30137.200000000001</v>
      </c>
      <c r="R2243" s="357">
        <v>16743.330000000002</v>
      </c>
      <c r="S2243" s="357">
        <f t="shared" si="70"/>
        <v>13393.869999999999</v>
      </c>
      <c r="T2243" s="359">
        <f t="shared" si="71"/>
        <v>0.44442980767954549</v>
      </c>
      <c r="U2243" s="357"/>
    </row>
    <row r="2244" spans="1:21" x14ac:dyDescent="0.25">
      <c r="A2244" s="357" t="s">
        <v>483</v>
      </c>
      <c r="B2244" s="357" t="s">
        <v>972</v>
      </c>
      <c r="C2244" s="357" t="s">
        <v>1268</v>
      </c>
      <c r="D2244" s="357" t="s">
        <v>1774</v>
      </c>
      <c r="E2244" s="357" t="s">
        <v>1640</v>
      </c>
      <c r="F2244" s="357">
        <v>4611411</v>
      </c>
      <c r="G2244" s="357" t="s">
        <v>995</v>
      </c>
      <c r="H2244" s="357">
        <v>461141101</v>
      </c>
      <c r="I2244" s="357" t="s">
        <v>3935</v>
      </c>
      <c r="J2244" s="357">
        <v>20979146</v>
      </c>
      <c r="K2244" s="357">
        <v>100</v>
      </c>
      <c r="L2244" s="357" t="s">
        <v>1077</v>
      </c>
      <c r="M2244" s="357" t="s">
        <v>1078</v>
      </c>
      <c r="N2244" s="357" t="s">
        <v>5025</v>
      </c>
      <c r="O2244" s="358">
        <v>1</v>
      </c>
      <c r="P2244" s="357">
        <v>41</v>
      </c>
      <c r="Q2244" s="357">
        <v>13594.8</v>
      </c>
      <c r="R2244" s="357">
        <v>10712.939999999999</v>
      </c>
      <c r="S2244" s="357">
        <f t="shared" ref="S2244:S2307" si="72">Q2244-R2244</f>
        <v>2881.8600000000006</v>
      </c>
      <c r="T2244" s="359">
        <f t="shared" ref="T2244:T2307" si="73">S2244/Q2244</f>
        <v>0.21198252272927889</v>
      </c>
      <c r="U2244" s="357"/>
    </row>
    <row r="2245" spans="1:21" x14ac:dyDescent="0.25">
      <c r="A2245" s="357" t="s">
        <v>483</v>
      </c>
      <c r="B2245" s="357" t="s">
        <v>1829</v>
      </c>
      <c r="C2245" s="357" t="s">
        <v>1264</v>
      </c>
      <c r="D2245" s="357" t="s">
        <v>1770</v>
      </c>
      <c r="E2245" s="357" t="s">
        <v>1620</v>
      </c>
      <c r="F2245" s="357">
        <v>4523335</v>
      </c>
      <c r="G2245" s="357" t="s">
        <v>1397</v>
      </c>
      <c r="H2245" s="357">
        <v>452333503</v>
      </c>
      <c r="I2245" s="357" t="s">
        <v>5230</v>
      </c>
      <c r="J2245" s="357">
        <v>17636917</v>
      </c>
      <c r="K2245" s="357">
        <v>63</v>
      </c>
      <c r="L2245" s="357" t="s">
        <v>1077</v>
      </c>
      <c r="M2245" s="357" t="s">
        <v>1078</v>
      </c>
      <c r="N2245" s="357" t="s">
        <v>5025</v>
      </c>
      <c r="O2245" s="358">
        <v>1</v>
      </c>
      <c r="P2245" s="357">
        <v>26</v>
      </c>
      <c r="Q2245" s="357">
        <v>7738.7999999999993</v>
      </c>
      <c r="R2245" s="357">
        <v>4130.1099999999997</v>
      </c>
      <c r="S2245" s="357">
        <f t="shared" si="72"/>
        <v>3608.6899999999996</v>
      </c>
      <c r="T2245" s="359">
        <f t="shared" si="73"/>
        <v>0.4663113144156717</v>
      </c>
      <c r="U2245" s="357"/>
    </row>
    <row r="2246" spans="1:21" x14ac:dyDescent="0.25">
      <c r="A2246" s="357" t="s">
        <v>483</v>
      </c>
      <c r="B2246" s="357" t="s">
        <v>972</v>
      </c>
      <c r="C2246" s="357" t="s">
        <v>1268</v>
      </c>
      <c r="D2246" s="357" t="s">
        <v>1774</v>
      </c>
      <c r="E2246" s="357" t="s">
        <v>5026</v>
      </c>
      <c r="F2246" s="357">
        <v>4611413</v>
      </c>
      <c r="G2246" s="357" t="s">
        <v>1162</v>
      </c>
      <c r="H2246" s="357">
        <v>461141302</v>
      </c>
      <c r="I2246" s="357" t="s">
        <v>3936</v>
      </c>
      <c r="J2246" s="357">
        <v>21070877</v>
      </c>
      <c r="K2246" s="357">
        <v>100</v>
      </c>
      <c r="L2246" s="357" t="s">
        <v>1077</v>
      </c>
      <c r="M2246" s="357" t="s">
        <v>1078</v>
      </c>
      <c r="N2246" s="357" t="s">
        <v>5025</v>
      </c>
      <c r="O2246" s="358">
        <v>1</v>
      </c>
      <c r="P2246" s="357">
        <v>90</v>
      </c>
      <c r="Q2246" s="357">
        <v>38716.800000000003</v>
      </c>
      <c r="R2246" s="357">
        <v>30992.07</v>
      </c>
      <c r="S2246" s="357">
        <f t="shared" si="72"/>
        <v>7724.7300000000032</v>
      </c>
      <c r="T2246" s="359">
        <f t="shared" si="73"/>
        <v>0.19951881353830903</v>
      </c>
      <c r="U2246" s="357"/>
    </row>
    <row r="2247" spans="1:21" x14ac:dyDescent="0.25">
      <c r="A2247" s="357" t="s">
        <v>483</v>
      </c>
      <c r="B2247" s="357" t="s">
        <v>972</v>
      </c>
      <c r="C2247" s="357" t="s">
        <v>1268</v>
      </c>
      <c r="D2247" s="357" t="s">
        <v>1774</v>
      </c>
      <c r="E2247" s="357" t="s">
        <v>5026</v>
      </c>
      <c r="F2247" s="357">
        <v>4611413</v>
      </c>
      <c r="G2247" s="357" t="s">
        <v>1162</v>
      </c>
      <c r="H2247" s="357">
        <v>461141302</v>
      </c>
      <c r="I2247" s="357" t="s">
        <v>3937</v>
      </c>
      <c r="J2247" s="357">
        <v>21070893</v>
      </c>
      <c r="K2247" s="357">
        <v>100</v>
      </c>
      <c r="L2247" s="357" t="s">
        <v>1077</v>
      </c>
      <c r="M2247" s="357" t="s">
        <v>1078</v>
      </c>
      <c r="N2247" s="357" t="s">
        <v>5025</v>
      </c>
      <c r="O2247" s="358">
        <v>1</v>
      </c>
      <c r="P2247" s="357">
        <v>82</v>
      </c>
      <c r="Q2247" s="357">
        <v>29456.800000000003</v>
      </c>
      <c r="R2247" s="357">
        <v>22555.190000000002</v>
      </c>
      <c r="S2247" s="357">
        <f t="shared" si="72"/>
        <v>6901.6100000000006</v>
      </c>
      <c r="T2247" s="359">
        <f t="shared" si="73"/>
        <v>0.23429598598625784</v>
      </c>
      <c r="U2247" s="357"/>
    </row>
    <row r="2248" spans="1:21" x14ac:dyDescent="0.25">
      <c r="A2248" s="357" t="s">
        <v>483</v>
      </c>
      <c r="B2248" s="357" t="s">
        <v>972</v>
      </c>
      <c r="C2248" s="357" t="s">
        <v>1268</v>
      </c>
      <c r="D2248" s="357" t="s">
        <v>1774</v>
      </c>
      <c r="E2248" s="357" t="s">
        <v>5026</v>
      </c>
      <c r="F2248" s="357">
        <v>4611413</v>
      </c>
      <c r="G2248" s="357" t="s">
        <v>1162</v>
      </c>
      <c r="H2248" s="357">
        <v>461141302</v>
      </c>
      <c r="I2248" s="357" t="s">
        <v>3938</v>
      </c>
      <c r="J2248" s="357">
        <v>21070963</v>
      </c>
      <c r="K2248" s="357">
        <v>100</v>
      </c>
      <c r="L2248" s="357" t="s">
        <v>1077</v>
      </c>
      <c r="M2248" s="357" t="s">
        <v>1078</v>
      </c>
      <c r="N2248" s="357" t="s">
        <v>5025</v>
      </c>
      <c r="O2248" s="358">
        <v>1</v>
      </c>
      <c r="P2248" s="357">
        <v>23</v>
      </c>
      <c r="Q2248" s="357">
        <v>9590</v>
      </c>
      <c r="R2248" s="357">
        <v>6973.09</v>
      </c>
      <c r="S2248" s="357">
        <f t="shared" si="72"/>
        <v>2616.91</v>
      </c>
      <c r="T2248" s="359">
        <f t="shared" si="73"/>
        <v>0.27287904066736179</v>
      </c>
      <c r="U2248" s="357"/>
    </row>
    <row r="2249" spans="1:21" x14ac:dyDescent="0.25">
      <c r="A2249" s="357" t="s">
        <v>483</v>
      </c>
      <c r="B2249" s="357" t="s">
        <v>1829</v>
      </c>
      <c r="C2249" s="357" t="s">
        <v>1264</v>
      </c>
      <c r="D2249" s="357" t="s">
        <v>1771</v>
      </c>
      <c r="E2249" s="357" t="s">
        <v>1622</v>
      </c>
      <c r="F2249" s="357">
        <v>4523424</v>
      </c>
      <c r="G2249" s="357" t="s">
        <v>1065</v>
      </c>
      <c r="H2249" s="357">
        <v>452342401</v>
      </c>
      <c r="I2249" s="357" t="s">
        <v>5231</v>
      </c>
      <c r="J2249" s="357">
        <v>20344524</v>
      </c>
      <c r="K2249" s="357">
        <v>100</v>
      </c>
      <c r="L2249" s="357" t="s">
        <v>1077</v>
      </c>
      <c r="M2249" s="357" t="s">
        <v>1078</v>
      </c>
      <c r="N2249" s="357" t="s">
        <v>5025</v>
      </c>
      <c r="O2249" s="358">
        <v>1</v>
      </c>
      <c r="P2249" s="357">
        <v>8</v>
      </c>
      <c r="Q2249" s="357">
        <v>33.6</v>
      </c>
      <c r="R2249" s="357">
        <v>18</v>
      </c>
      <c r="S2249" s="357">
        <f t="shared" si="72"/>
        <v>15.600000000000001</v>
      </c>
      <c r="T2249" s="359">
        <f t="shared" si="73"/>
        <v>0.4642857142857143</v>
      </c>
      <c r="U2249" s="357"/>
    </row>
    <row r="2250" spans="1:21" x14ac:dyDescent="0.25">
      <c r="A2250" s="357" t="s">
        <v>483</v>
      </c>
      <c r="B2250" s="357" t="s">
        <v>972</v>
      </c>
      <c r="C2250" s="357" t="s">
        <v>1268</v>
      </c>
      <c r="D2250" s="357" t="s">
        <v>1774</v>
      </c>
      <c r="E2250" s="357" t="s">
        <v>5026</v>
      </c>
      <c r="F2250" s="357">
        <v>4611413</v>
      </c>
      <c r="G2250" s="357" t="s">
        <v>1162</v>
      </c>
      <c r="H2250" s="357">
        <v>461141302</v>
      </c>
      <c r="I2250" s="357" t="s">
        <v>3939</v>
      </c>
      <c r="J2250" s="357">
        <v>21070971</v>
      </c>
      <c r="K2250" s="357">
        <v>100</v>
      </c>
      <c r="L2250" s="357" t="s">
        <v>1077</v>
      </c>
      <c r="M2250" s="357" t="s">
        <v>1078</v>
      </c>
      <c r="N2250" s="357" t="s">
        <v>5025</v>
      </c>
      <c r="O2250" s="358">
        <v>1</v>
      </c>
      <c r="P2250" s="357">
        <v>44</v>
      </c>
      <c r="Q2250" s="357">
        <v>22391.200000000001</v>
      </c>
      <c r="R2250" s="357">
        <v>17683.440000000002</v>
      </c>
      <c r="S2250" s="357">
        <f t="shared" si="72"/>
        <v>4707.7599999999984</v>
      </c>
      <c r="T2250" s="359">
        <f t="shared" si="73"/>
        <v>0.21025045553610339</v>
      </c>
      <c r="U2250" s="357"/>
    </row>
    <row r="2251" spans="1:21" x14ac:dyDescent="0.25">
      <c r="A2251" s="357" t="s">
        <v>483</v>
      </c>
      <c r="B2251" s="357" t="s">
        <v>972</v>
      </c>
      <c r="C2251" s="357" t="s">
        <v>1268</v>
      </c>
      <c r="D2251" s="357" t="s">
        <v>1774</v>
      </c>
      <c r="E2251" s="357" t="s">
        <v>5026</v>
      </c>
      <c r="F2251" s="357">
        <v>4611413</v>
      </c>
      <c r="G2251" s="357" t="s">
        <v>1007</v>
      </c>
      <c r="H2251" s="357">
        <v>461141304</v>
      </c>
      <c r="I2251" s="357" t="s">
        <v>3940</v>
      </c>
      <c r="J2251" s="357">
        <v>21071065</v>
      </c>
      <c r="K2251" s="357">
        <v>100</v>
      </c>
      <c r="L2251" s="357" t="s">
        <v>1077</v>
      </c>
      <c r="M2251" s="357" t="s">
        <v>1078</v>
      </c>
      <c r="N2251" s="357" t="s">
        <v>5025</v>
      </c>
      <c r="O2251" s="358">
        <v>1</v>
      </c>
      <c r="P2251" s="357">
        <v>57</v>
      </c>
      <c r="Q2251" s="357">
        <v>13694.400000000001</v>
      </c>
      <c r="R2251" s="357">
        <v>12698.900000000001</v>
      </c>
      <c r="S2251" s="357">
        <f t="shared" si="72"/>
        <v>995.5</v>
      </c>
      <c r="T2251" s="359">
        <f t="shared" si="73"/>
        <v>7.2693947891108765E-2</v>
      </c>
      <c r="U2251" s="357"/>
    </row>
    <row r="2252" spans="1:21" x14ac:dyDescent="0.25">
      <c r="A2252" s="357" t="s">
        <v>483</v>
      </c>
      <c r="B2252" s="357" t="s">
        <v>972</v>
      </c>
      <c r="C2252" s="357" t="s">
        <v>1268</v>
      </c>
      <c r="D2252" s="357" t="s">
        <v>1774</v>
      </c>
      <c r="E2252" s="357" t="s">
        <v>5026</v>
      </c>
      <c r="F2252" s="357">
        <v>4611413</v>
      </c>
      <c r="G2252" s="357" t="s">
        <v>1162</v>
      </c>
      <c r="H2252" s="357">
        <v>461141302</v>
      </c>
      <c r="I2252" s="357" t="s">
        <v>3941</v>
      </c>
      <c r="J2252" s="357">
        <v>21071083</v>
      </c>
      <c r="K2252" s="357">
        <v>100</v>
      </c>
      <c r="L2252" s="357" t="s">
        <v>1077</v>
      </c>
      <c r="M2252" s="357" t="s">
        <v>1078</v>
      </c>
      <c r="N2252" s="357" t="s">
        <v>5025</v>
      </c>
      <c r="O2252" s="358">
        <v>1</v>
      </c>
      <c r="P2252" s="357">
        <v>132</v>
      </c>
      <c r="Q2252" s="357">
        <v>47519.600000000006</v>
      </c>
      <c r="R2252" s="357">
        <v>38926.67</v>
      </c>
      <c r="S2252" s="357">
        <f t="shared" si="72"/>
        <v>8592.9300000000076</v>
      </c>
      <c r="T2252" s="359">
        <f t="shared" si="73"/>
        <v>0.18082917364624296</v>
      </c>
      <c r="U2252" s="357"/>
    </row>
    <row r="2253" spans="1:21" x14ac:dyDescent="0.25">
      <c r="A2253" s="357" t="s">
        <v>483</v>
      </c>
      <c r="B2253" s="357" t="s">
        <v>972</v>
      </c>
      <c r="C2253" s="357" t="s">
        <v>1268</v>
      </c>
      <c r="D2253" s="357" t="s">
        <v>1774</v>
      </c>
      <c r="E2253" s="357" t="s">
        <v>5026</v>
      </c>
      <c r="F2253" s="357">
        <v>4611413</v>
      </c>
      <c r="G2253" s="357" t="s">
        <v>1162</v>
      </c>
      <c r="H2253" s="357">
        <v>461141302</v>
      </c>
      <c r="I2253" s="357" t="s">
        <v>3942</v>
      </c>
      <c r="J2253" s="357">
        <v>21071135</v>
      </c>
      <c r="K2253" s="357">
        <v>100</v>
      </c>
      <c r="L2253" s="357" t="s">
        <v>1077</v>
      </c>
      <c r="M2253" s="357" t="s">
        <v>1078</v>
      </c>
      <c r="N2253" s="357" t="s">
        <v>5025</v>
      </c>
      <c r="O2253" s="358">
        <v>1</v>
      </c>
      <c r="P2253" s="357">
        <v>54</v>
      </c>
      <c r="Q2253" s="357">
        <v>25466.799999999999</v>
      </c>
      <c r="R2253" s="357">
        <v>21990.59</v>
      </c>
      <c r="S2253" s="357">
        <f t="shared" si="72"/>
        <v>3476.2099999999991</v>
      </c>
      <c r="T2253" s="359">
        <f t="shared" si="73"/>
        <v>0.13649967801215698</v>
      </c>
      <c r="U2253" s="357"/>
    </row>
    <row r="2254" spans="1:21" x14ac:dyDescent="0.25">
      <c r="A2254" s="357" t="s">
        <v>483</v>
      </c>
      <c r="B2254" s="357" t="s">
        <v>972</v>
      </c>
      <c r="C2254" s="357" t="s">
        <v>1268</v>
      </c>
      <c r="D2254" s="357" t="s">
        <v>1774</v>
      </c>
      <c r="E2254" s="357" t="s">
        <v>5026</v>
      </c>
      <c r="F2254" s="357">
        <v>4611413</v>
      </c>
      <c r="G2254" s="357" t="s">
        <v>1162</v>
      </c>
      <c r="H2254" s="357">
        <v>461141302</v>
      </c>
      <c r="I2254" s="357" t="s">
        <v>3943</v>
      </c>
      <c r="J2254" s="357">
        <v>21071151</v>
      </c>
      <c r="K2254" s="357">
        <v>100</v>
      </c>
      <c r="L2254" s="357" t="s">
        <v>1077</v>
      </c>
      <c r="M2254" s="357" t="s">
        <v>1078</v>
      </c>
      <c r="N2254" s="357" t="s">
        <v>5025</v>
      </c>
      <c r="O2254" s="358">
        <v>1</v>
      </c>
      <c r="P2254" s="357">
        <v>51</v>
      </c>
      <c r="Q2254" s="357">
        <v>32614.800000000003</v>
      </c>
      <c r="R2254" s="357">
        <v>21095.97</v>
      </c>
      <c r="S2254" s="357">
        <f t="shared" si="72"/>
        <v>11518.830000000002</v>
      </c>
      <c r="T2254" s="359">
        <f t="shared" si="73"/>
        <v>0.35317800507744951</v>
      </c>
      <c r="U2254" s="357"/>
    </row>
    <row r="2255" spans="1:21" x14ac:dyDescent="0.25">
      <c r="A2255" s="357" t="s">
        <v>483</v>
      </c>
      <c r="B2255" s="357" t="s">
        <v>972</v>
      </c>
      <c r="C2255" s="357" t="s">
        <v>1268</v>
      </c>
      <c r="D2255" s="357" t="s">
        <v>1774</v>
      </c>
      <c r="E2255" s="357" t="s">
        <v>5026</v>
      </c>
      <c r="F2255" s="357">
        <v>4611413</v>
      </c>
      <c r="G2255" s="357" t="s">
        <v>1162</v>
      </c>
      <c r="H2255" s="357">
        <v>461141302</v>
      </c>
      <c r="I2255" s="357" t="s">
        <v>3944</v>
      </c>
      <c r="J2255" s="357">
        <v>21071161</v>
      </c>
      <c r="K2255" s="357">
        <v>100</v>
      </c>
      <c r="L2255" s="357" t="s">
        <v>1077</v>
      </c>
      <c r="M2255" s="357" t="s">
        <v>1078</v>
      </c>
      <c r="N2255" s="357" t="s">
        <v>5025</v>
      </c>
      <c r="O2255" s="358">
        <v>1</v>
      </c>
      <c r="P2255" s="357">
        <v>54</v>
      </c>
      <c r="Q2255" s="357">
        <v>23378.400000000001</v>
      </c>
      <c r="R2255" s="357">
        <v>18483.43</v>
      </c>
      <c r="S2255" s="357">
        <f t="shared" si="72"/>
        <v>4894.9700000000012</v>
      </c>
      <c r="T2255" s="359">
        <f t="shared" si="73"/>
        <v>0.20938002600691241</v>
      </c>
      <c r="U2255" s="357"/>
    </row>
    <row r="2256" spans="1:21" x14ac:dyDescent="0.25">
      <c r="A2256" s="357" t="s">
        <v>483</v>
      </c>
      <c r="B2256" s="357" t="s">
        <v>972</v>
      </c>
      <c r="C2256" s="357" t="s">
        <v>1268</v>
      </c>
      <c r="D2256" s="357" t="s">
        <v>1774</v>
      </c>
      <c r="E2256" s="357" t="s">
        <v>5026</v>
      </c>
      <c r="F2256" s="357">
        <v>4611413</v>
      </c>
      <c r="G2256" s="357" t="s">
        <v>1162</v>
      </c>
      <c r="H2256" s="357">
        <v>461141302</v>
      </c>
      <c r="I2256" s="357" t="s">
        <v>3945</v>
      </c>
      <c r="J2256" s="357">
        <v>21071171</v>
      </c>
      <c r="K2256" s="357">
        <v>100</v>
      </c>
      <c r="L2256" s="357" t="s">
        <v>1077</v>
      </c>
      <c r="M2256" s="357" t="s">
        <v>1078</v>
      </c>
      <c r="N2256" s="357" t="s">
        <v>5025</v>
      </c>
      <c r="O2256" s="358">
        <v>1</v>
      </c>
      <c r="P2256" s="357">
        <v>50</v>
      </c>
      <c r="Q2256" s="357">
        <v>22610.800000000003</v>
      </c>
      <c r="R2256" s="357">
        <v>20604.66</v>
      </c>
      <c r="S2256" s="357">
        <f t="shared" si="72"/>
        <v>2006.1400000000031</v>
      </c>
      <c r="T2256" s="359">
        <f t="shared" si="73"/>
        <v>8.8724857147911743E-2</v>
      </c>
      <c r="U2256" s="357"/>
    </row>
    <row r="2257" spans="1:21" x14ac:dyDescent="0.25">
      <c r="A2257" s="357" t="s">
        <v>483</v>
      </c>
      <c r="B2257" s="357" t="s">
        <v>972</v>
      </c>
      <c r="C2257" s="357" t="s">
        <v>1268</v>
      </c>
      <c r="D2257" s="357" t="s">
        <v>1774</v>
      </c>
      <c r="E2257" s="357" t="s">
        <v>1640</v>
      </c>
      <c r="F2257" s="357">
        <v>4611411</v>
      </c>
      <c r="G2257" s="357" t="s">
        <v>1155</v>
      </c>
      <c r="H2257" s="357">
        <v>461141107</v>
      </c>
      <c r="I2257" s="357" t="s">
        <v>3946</v>
      </c>
      <c r="J2257" s="357">
        <v>21611564</v>
      </c>
      <c r="K2257" s="357">
        <v>100</v>
      </c>
      <c r="L2257" s="357" t="s">
        <v>1077</v>
      </c>
      <c r="M2257" s="357" t="s">
        <v>1078</v>
      </c>
      <c r="N2257" s="357" t="s">
        <v>5025</v>
      </c>
      <c r="O2257" s="358">
        <v>1</v>
      </c>
      <c r="P2257" s="357">
        <v>91</v>
      </c>
      <c r="Q2257" s="357">
        <v>42449.2</v>
      </c>
      <c r="R2257" s="357">
        <v>31001.11</v>
      </c>
      <c r="S2257" s="357">
        <f t="shared" si="72"/>
        <v>11448.089999999997</v>
      </c>
      <c r="T2257" s="359">
        <f t="shared" si="73"/>
        <v>0.26968918142155796</v>
      </c>
      <c r="U2257" s="357"/>
    </row>
    <row r="2258" spans="1:21" x14ac:dyDescent="0.25">
      <c r="A2258" s="357" t="s">
        <v>483</v>
      </c>
      <c r="B2258" s="357" t="s">
        <v>972</v>
      </c>
      <c r="C2258" s="357" t="s">
        <v>1268</v>
      </c>
      <c r="D2258" s="357" t="s">
        <v>1774</v>
      </c>
      <c r="E2258" s="357" t="s">
        <v>5026</v>
      </c>
      <c r="F2258" s="357">
        <v>4611413</v>
      </c>
      <c r="G2258" s="357" t="s">
        <v>1162</v>
      </c>
      <c r="H2258" s="357">
        <v>461141302</v>
      </c>
      <c r="I2258" s="357" t="s">
        <v>3947</v>
      </c>
      <c r="J2258" s="357">
        <v>21611568</v>
      </c>
      <c r="K2258" s="357">
        <v>100</v>
      </c>
      <c r="L2258" s="357" t="s">
        <v>1077</v>
      </c>
      <c r="M2258" s="357" t="s">
        <v>1078</v>
      </c>
      <c r="N2258" s="357" t="s">
        <v>5025</v>
      </c>
      <c r="O2258" s="358">
        <v>1</v>
      </c>
      <c r="P2258" s="357">
        <v>79</v>
      </c>
      <c r="Q2258" s="357">
        <v>30865.200000000001</v>
      </c>
      <c r="R2258" s="357">
        <v>27499.059999999998</v>
      </c>
      <c r="S2258" s="357">
        <f t="shared" si="72"/>
        <v>3366.1400000000031</v>
      </c>
      <c r="T2258" s="359">
        <f t="shared" si="73"/>
        <v>0.10905939375089106</v>
      </c>
      <c r="U2258" s="357"/>
    </row>
    <row r="2259" spans="1:21" x14ac:dyDescent="0.25">
      <c r="A2259" s="357" t="s">
        <v>483</v>
      </c>
      <c r="B2259" s="357" t="s">
        <v>972</v>
      </c>
      <c r="C2259" s="357" t="s">
        <v>1268</v>
      </c>
      <c r="D2259" s="357" t="s">
        <v>1774</v>
      </c>
      <c r="E2259" s="357" t="s">
        <v>1640</v>
      </c>
      <c r="F2259" s="357">
        <v>4611411</v>
      </c>
      <c r="G2259" s="357" t="s">
        <v>994</v>
      </c>
      <c r="H2259" s="357">
        <v>461141102</v>
      </c>
      <c r="I2259" s="357" t="s">
        <v>3948</v>
      </c>
      <c r="J2259" s="357">
        <v>21611594</v>
      </c>
      <c r="K2259" s="357">
        <v>100</v>
      </c>
      <c r="L2259" s="357" t="s">
        <v>1077</v>
      </c>
      <c r="M2259" s="357" t="s">
        <v>1078</v>
      </c>
      <c r="N2259" s="357" t="s">
        <v>5025</v>
      </c>
      <c r="O2259" s="358">
        <v>1</v>
      </c>
      <c r="P2259" s="357">
        <v>59</v>
      </c>
      <c r="Q2259" s="357">
        <v>26408</v>
      </c>
      <c r="R2259" s="357">
        <v>15385.7</v>
      </c>
      <c r="S2259" s="357">
        <f t="shared" si="72"/>
        <v>11022.3</v>
      </c>
      <c r="T2259" s="359">
        <f t="shared" si="73"/>
        <v>0.41738488336867613</v>
      </c>
      <c r="U2259" s="357"/>
    </row>
    <row r="2260" spans="1:21" x14ac:dyDescent="0.25">
      <c r="A2260" s="357" t="s">
        <v>483</v>
      </c>
      <c r="B2260" s="357" t="s">
        <v>972</v>
      </c>
      <c r="C2260" s="357" t="s">
        <v>1268</v>
      </c>
      <c r="D2260" s="357" t="s">
        <v>1774</v>
      </c>
      <c r="E2260" s="357" t="s">
        <v>1640</v>
      </c>
      <c r="F2260" s="357">
        <v>4611411</v>
      </c>
      <c r="G2260" s="357" t="s">
        <v>1167</v>
      </c>
      <c r="H2260" s="357">
        <v>461141106</v>
      </c>
      <c r="I2260" s="357" t="s">
        <v>3949</v>
      </c>
      <c r="J2260" s="357">
        <v>21611622</v>
      </c>
      <c r="K2260" s="357">
        <v>100</v>
      </c>
      <c r="L2260" s="357" t="s">
        <v>1077</v>
      </c>
      <c r="M2260" s="357" t="s">
        <v>1078</v>
      </c>
      <c r="N2260" s="357" t="s">
        <v>5025</v>
      </c>
      <c r="O2260" s="358">
        <v>1</v>
      </c>
      <c r="P2260" s="357">
        <v>60</v>
      </c>
      <c r="Q2260" s="357">
        <v>48589.2</v>
      </c>
      <c r="R2260" s="357">
        <v>34013.380000000005</v>
      </c>
      <c r="S2260" s="357">
        <f t="shared" si="72"/>
        <v>14575.819999999992</v>
      </c>
      <c r="T2260" s="359">
        <f t="shared" si="73"/>
        <v>0.29998065413713321</v>
      </c>
      <c r="U2260" s="357"/>
    </row>
    <row r="2261" spans="1:21" x14ac:dyDescent="0.25">
      <c r="A2261" s="357" t="s">
        <v>483</v>
      </c>
      <c r="B2261" s="357" t="s">
        <v>972</v>
      </c>
      <c r="C2261" s="357" t="s">
        <v>1268</v>
      </c>
      <c r="D2261" s="357" t="s">
        <v>1774</v>
      </c>
      <c r="E2261" s="357" t="s">
        <v>1640</v>
      </c>
      <c r="F2261" s="357">
        <v>4611411</v>
      </c>
      <c r="G2261" s="357" t="s">
        <v>1167</v>
      </c>
      <c r="H2261" s="357">
        <v>461141106</v>
      </c>
      <c r="I2261" s="357" t="s">
        <v>3950</v>
      </c>
      <c r="J2261" s="357">
        <v>21611638</v>
      </c>
      <c r="K2261" s="357">
        <v>100</v>
      </c>
      <c r="L2261" s="357" t="s">
        <v>1077</v>
      </c>
      <c r="M2261" s="357" t="s">
        <v>1078</v>
      </c>
      <c r="N2261" s="357" t="s">
        <v>5025</v>
      </c>
      <c r="O2261" s="358">
        <v>1</v>
      </c>
      <c r="P2261" s="357">
        <v>69</v>
      </c>
      <c r="Q2261" s="357">
        <v>64103.199999999997</v>
      </c>
      <c r="R2261" s="357">
        <v>44147.350000000006</v>
      </c>
      <c r="S2261" s="357">
        <f t="shared" si="72"/>
        <v>19955.849999999991</v>
      </c>
      <c r="T2261" s="359">
        <f t="shared" si="73"/>
        <v>0.31130817182293541</v>
      </c>
      <c r="U2261" s="357"/>
    </row>
    <row r="2262" spans="1:21" x14ac:dyDescent="0.25">
      <c r="A2262" s="357" t="s">
        <v>483</v>
      </c>
      <c r="B2262" s="357" t="s">
        <v>972</v>
      </c>
      <c r="C2262" s="357" t="s">
        <v>1268</v>
      </c>
      <c r="D2262" s="357" t="s">
        <v>1774</v>
      </c>
      <c r="E2262" s="357" t="s">
        <v>1640</v>
      </c>
      <c r="F2262" s="357">
        <v>4611411</v>
      </c>
      <c r="G2262" s="357" t="s">
        <v>994</v>
      </c>
      <c r="H2262" s="357">
        <v>461141102</v>
      </c>
      <c r="I2262" s="357" t="s">
        <v>3951</v>
      </c>
      <c r="J2262" s="357">
        <v>26713134</v>
      </c>
      <c r="K2262" s="357">
        <v>100</v>
      </c>
      <c r="L2262" s="357" t="s">
        <v>1077</v>
      </c>
      <c r="M2262" s="357" t="s">
        <v>1078</v>
      </c>
      <c r="N2262" s="357" t="s">
        <v>5025</v>
      </c>
      <c r="O2262" s="358">
        <v>1</v>
      </c>
      <c r="P2262" s="357">
        <v>54</v>
      </c>
      <c r="Q2262" s="357">
        <v>30218</v>
      </c>
      <c r="R2262" s="357">
        <v>27263.17</v>
      </c>
      <c r="S2262" s="357">
        <f t="shared" si="72"/>
        <v>2954.8300000000017</v>
      </c>
      <c r="T2262" s="359">
        <f t="shared" si="73"/>
        <v>9.7783771262161687E-2</v>
      </c>
      <c r="U2262" s="357"/>
    </row>
    <row r="2263" spans="1:21" x14ac:dyDescent="0.25">
      <c r="A2263" s="357" t="s">
        <v>483</v>
      </c>
      <c r="B2263" s="357" t="s">
        <v>972</v>
      </c>
      <c r="C2263" s="357" t="s">
        <v>1268</v>
      </c>
      <c r="D2263" s="357" t="s">
        <v>1774</v>
      </c>
      <c r="E2263" s="357" t="s">
        <v>1640</v>
      </c>
      <c r="F2263" s="357">
        <v>4611411</v>
      </c>
      <c r="G2263" s="357" t="s">
        <v>994</v>
      </c>
      <c r="H2263" s="357">
        <v>461141102</v>
      </c>
      <c r="I2263" s="357" t="s">
        <v>3952</v>
      </c>
      <c r="J2263" s="357">
        <v>26713244</v>
      </c>
      <c r="K2263" s="357">
        <v>100</v>
      </c>
      <c r="L2263" s="357" t="s">
        <v>1077</v>
      </c>
      <c r="M2263" s="357" t="s">
        <v>1078</v>
      </c>
      <c r="N2263" s="357" t="s">
        <v>5025</v>
      </c>
      <c r="O2263" s="358">
        <v>1</v>
      </c>
      <c r="P2263" s="357">
        <v>84</v>
      </c>
      <c r="Q2263" s="357">
        <v>43124.4</v>
      </c>
      <c r="R2263" s="357">
        <v>34023.53</v>
      </c>
      <c r="S2263" s="357">
        <f t="shared" si="72"/>
        <v>9100.8700000000026</v>
      </c>
      <c r="T2263" s="359">
        <f t="shared" si="73"/>
        <v>0.21103760284201062</v>
      </c>
      <c r="U2263" s="357"/>
    </row>
    <row r="2264" spans="1:21" x14ac:dyDescent="0.25">
      <c r="A2264" s="357" t="s">
        <v>483</v>
      </c>
      <c r="B2264" s="357" t="s">
        <v>972</v>
      </c>
      <c r="C2264" s="357" t="s">
        <v>1268</v>
      </c>
      <c r="D2264" s="357" t="s">
        <v>1774</v>
      </c>
      <c r="E2264" s="357" t="s">
        <v>1640</v>
      </c>
      <c r="F2264" s="357">
        <v>4611411</v>
      </c>
      <c r="G2264" s="357" t="s">
        <v>994</v>
      </c>
      <c r="H2264" s="357">
        <v>461141102</v>
      </c>
      <c r="I2264" s="357" t="s">
        <v>3953</v>
      </c>
      <c r="J2264" s="357">
        <v>26713344</v>
      </c>
      <c r="K2264" s="357">
        <v>100</v>
      </c>
      <c r="L2264" s="357" t="s">
        <v>1077</v>
      </c>
      <c r="M2264" s="357" t="s">
        <v>1078</v>
      </c>
      <c r="N2264" s="357" t="s">
        <v>5025</v>
      </c>
      <c r="O2264" s="358">
        <v>1</v>
      </c>
      <c r="P2264" s="357">
        <v>81</v>
      </c>
      <c r="Q2264" s="357">
        <v>50269.2</v>
      </c>
      <c r="R2264" s="357">
        <v>27803.77</v>
      </c>
      <c r="S2264" s="357">
        <f t="shared" si="72"/>
        <v>22465.429999999997</v>
      </c>
      <c r="T2264" s="359">
        <f t="shared" si="73"/>
        <v>0.44690247706349012</v>
      </c>
      <c r="U2264" s="357"/>
    </row>
    <row r="2265" spans="1:21" x14ac:dyDescent="0.25">
      <c r="A2265" s="357" t="s">
        <v>483</v>
      </c>
      <c r="B2265" s="357" t="s">
        <v>972</v>
      </c>
      <c r="C2265" s="357" t="s">
        <v>1268</v>
      </c>
      <c r="D2265" s="357" t="s">
        <v>1774</v>
      </c>
      <c r="E2265" s="357" t="s">
        <v>1640</v>
      </c>
      <c r="F2265" s="357">
        <v>4611411</v>
      </c>
      <c r="G2265" s="357" t="s">
        <v>994</v>
      </c>
      <c r="H2265" s="357">
        <v>461141102</v>
      </c>
      <c r="I2265" s="357" t="s">
        <v>3954</v>
      </c>
      <c r="J2265" s="357">
        <v>26713462</v>
      </c>
      <c r="K2265" s="357">
        <v>100</v>
      </c>
      <c r="L2265" s="357" t="s">
        <v>1077</v>
      </c>
      <c r="M2265" s="357" t="s">
        <v>1078</v>
      </c>
      <c r="N2265" s="357" t="s">
        <v>5025</v>
      </c>
      <c r="O2265" s="358">
        <v>1</v>
      </c>
      <c r="P2265" s="357">
        <v>40</v>
      </c>
      <c r="Q2265" s="357">
        <v>20162.400000000001</v>
      </c>
      <c r="R2265" s="357">
        <v>12216.66</v>
      </c>
      <c r="S2265" s="357">
        <f t="shared" si="72"/>
        <v>7945.7400000000016</v>
      </c>
      <c r="T2265" s="359">
        <f t="shared" si="73"/>
        <v>0.39408701345077973</v>
      </c>
      <c r="U2265" s="357"/>
    </row>
    <row r="2266" spans="1:21" x14ac:dyDescent="0.25">
      <c r="A2266" s="357" t="s">
        <v>483</v>
      </c>
      <c r="B2266" s="357" t="s">
        <v>972</v>
      </c>
      <c r="C2266" s="357" t="s">
        <v>1268</v>
      </c>
      <c r="D2266" s="357" t="s">
        <v>1774</v>
      </c>
      <c r="E2266" s="357" t="s">
        <v>1640</v>
      </c>
      <c r="F2266" s="357">
        <v>4611411</v>
      </c>
      <c r="G2266" s="357" t="s">
        <v>994</v>
      </c>
      <c r="H2266" s="357">
        <v>461141102</v>
      </c>
      <c r="I2266" s="357" t="s">
        <v>3955</v>
      </c>
      <c r="J2266" s="357">
        <v>26713564</v>
      </c>
      <c r="K2266" s="357">
        <v>100</v>
      </c>
      <c r="L2266" s="357" t="s">
        <v>1077</v>
      </c>
      <c r="M2266" s="357" t="s">
        <v>1078</v>
      </c>
      <c r="N2266" s="357" t="s">
        <v>5025</v>
      </c>
      <c r="O2266" s="358">
        <v>1</v>
      </c>
      <c r="P2266" s="357">
        <v>48</v>
      </c>
      <c r="Q2266" s="357">
        <v>15664.4</v>
      </c>
      <c r="R2266" s="357">
        <v>12231.34</v>
      </c>
      <c r="S2266" s="357">
        <f t="shared" si="72"/>
        <v>3433.0599999999995</v>
      </c>
      <c r="T2266" s="359">
        <f t="shared" si="73"/>
        <v>0.21916319807972215</v>
      </c>
      <c r="U2266" s="357"/>
    </row>
    <row r="2267" spans="1:21" x14ac:dyDescent="0.25">
      <c r="A2267" s="357" t="s">
        <v>483</v>
      </c>
      <c r="B2267" s="357" t="s">
        <v>972</v>
      </c>
      <c r="C2267" s="357" t="s">
        <v>1268</v>
      </c>
      <c r="D2267" s="357" t="s">
        <v>1774</v>
      </c>
      <c r="E2267" s="357" t="s">
        <v>1640</v>
      </c>
      <c r="F2267" s="357">
        <v>4611411</v>
      </c>
      <c r="G2267" s="357" t="s">
        <v>994</v>
      </c>
      <c r="H2267" s="357">
        <v>461141102</v>
      </c>
      <c r="I2267" s="357" t="s">
        <v>3956</v>
      </c>
      <c r="J2267" s="357">
        <v>26713608</v>
      </c>
      <c r="K2267" s="357">
        <v>100</v>
      </c>
      <c r="L2267" s="357" t="s">
        <v>1077</v>
      </c>
      <c r="M2267" s="357" t="s">
        <v>1078</v>
      </c>
      <c r="N2267" s="357" t="s">
        <v>5025</v>
      </c>
      <c r="O2267" s="358">
        <v>1</v>
      </c>
      <c r="P2267" s="357">
        <v>118</v>
      </c>
      <c r="Q2267" s="357">
        <v>43218</v>
      </c>
      <c r="R2267" s="357">
        <v>40218.930000000008</v>
      </c>
      <c r="S2267" s="357">
        <f t="shared" si="72"/>
        <v>2999.0699999999924</v>
      </c>
      <c r="T2267" s="359">
        <f t="shared" si="73"/>
        <v>6.9394002498958593E-2</v>
      </c>
      <c r="U2267" s="357"/>
    </row>
    <row r="2268" spans="1:21" x14ac:dyDescent="0.25">
      <c r="A2268" s="357" t="s">
        <v>483</v>
      </c>
      <c r="B2268" s="357" t="s">
        <v>972</v>
      </c>
      <c r="C2268" s="357" t="s">
        <v>1268</v>
      </c>
      <c r="D2268" s="357" t="s">
        <v>1774</v>
      </c>
      <c r="E2268" s="357" t="s">
        <v>1640</v>
      </c>
      <c r="F2268" s="357">
        <v>4611411</v>
      </c>
      <c r="G2268" s="357" t="s">
        <v>994</v>
      </c>
      <c r="H2268" s="357">
        <v>461141102</v>
      </c>
      <c r="I2268" s="357" t="s">
        <v>3957</v>
      </c>
      <c r="J2268" s="357">
        <v>26713666</v>
      </c>
      <c r="K2268" s="357">
        <v>100</v>
      </c>
      <c r="L2268" s="357" t="s">
        <v>1077</v>
      </c>
      <c r="M2268" s="357" t="s">
        <v>1078</v>
      </c>
      <c r="N2268" s="357" t="s">
        <v>5025</v>
      </c>
      <c r="O2268" s="358">
        <v>1</v>
      </c>
      <c r="P2268" s="357">
        <v>106</v>
      </c>
      <c r="Q2268" s="357">
        <v>58956</v>
      </c>
      <c r="R2268" s="357">
        <v>41691.61</v>
      </c>
      <c r="S2268" s="357">
        <f t="shared" si="72"/>
        <v>17264.39</v>
      </c>
      <c r="T2268" s="359">
        <f t="shared" si="73"/>
        <v>0.29283516520795166</v>
      </c>
      <c r="U2268" s="357"/>
    </row>
    <row r="2269" spans="1:21" x14ac:dyDescent="0.25">
      <c r="A2269" s="357" t="s">
        <v>483</v>
      </c>
      <c r="B2269" s="357" t="s">
        <v>972</v>
      </c>
      <c r="C2269" s="357" t="s">
        <v>1268</v>
      </c>
      <c r="D2269" s="357" t="s">
        <v>1774</v>
      </c>
      <c r="E2269" s="357" t="s">
        <v>1640</v>
      </c>
      <c r="F2269" s="357">
        <v>4611411</v>
      </c>
      <c r="G2269" s="357" t="s">
        <v>994</v>
      </c>
      <c r="H2269" s="357">
        <v>461141102</v>
      </c>
      <c r="I2269" s="357" t="s">
        <v>3958</v>
      </c>
      <c r="J2269" s="357">
        <v>26713770</v>
      </c>
      <c r="K2269" s="357">
        <v>100</v>
      </c>
      <c r="L2269" s="357" t="s">
        <v>1077</v>
      </c>
      <c r="M2269" s="357" t="s">
        <v>1078</v>
      </c>
      <c r="N2269" s="357" t="s">
        <v>5025</v>
      </c>
      <c r="O2269" s="358">
        <v>1</v>
      </c>
      <c r="P2269" s="357">
        <v>79</v>
      </c>
      <c r="Q2269" s="357">
        <v>40762.400000000001</v>
      </c>
      <c r="R2269" s="357">
        <v>32664.75</v>
      </c>
      <c r="S2269" s="357">
        <f t="shared" si="72"/>
        <v>8097.6500000000015</v>
      </c>
      <c r="T2269" s="359">
        <f t="shared" si="73"/>
        <v>0.19865488783781135</v>
      </c>
      <c r="U2269" s="357"/>
    </row>
    <row r="2270" spans="1:21" x14ac:dyDescent="0.25">
      <c r="A2270" s="357" t="s">
        <v>483</v>
      </c>
      <c r="B2270" s="357" t="s">
        <v>972</v>
      </c>
      <c r="C2270" s="357" t="s">
        <v>1268</v>
      </c>
      <c r="D2270" s="357" t="s">
        <v>1772</v>
      </c>
      <c r="E2270" s="357" t="s">
        <v>1633</v>
      </c>
      <c r="F2270" s="357" t="s">
        <v>5027</v>
      </c>
      <c r="G2270" s="357" t="s">
        <v>1634</v>
      </c>
      <c r="H2270" s="357" t="s">
        <v>1456</v>
      </c>
      <c r="I2270" s="357" t="s">
        <v>3959</v>
      </c>
      <c r="J2270" s="357">
        <v>14063404</v>
      </c>
      <c r="K2270" s="357">
        <v>100</v>
      </c>
      <c r="L2270" s="357" t="s">
        <v>1077</v>
      </c>
      <c r="M2270" s="357" t="s">
        <v>1078</v>
      </c>
      <c r="N2270" s="357" t="s">
        <v>5025</v>
      </c>
      <c r="O2270" s="358">
        <v>1</v>
      </c>
      <c r="P2270" s="357">
        <v>55</v>
      </c>
      <c r="Q2270" s="357">
        <v>37788.400000000001</v>
      </c>
      <c r="R2270" s="357">
        <v>28188</v>
      </c>
      <c r="S2270" s="357">
        <f t="shared" si="72"/>
        <v>9600.4000000000015</v>
      </c>
      <c r="T2270" s="359">
        <f t="shared" si="73"/>
        <v>0.25405680049962426</v>
      </c>
      <c r="U2270" s="357"/>
    </row>
    <row r="2271" spans="1:21" x14ac:dyDescent="0.25">
      <c r="A2271" s="357" t="s">
        <v>483</v>
      </c>
      <c r="B2271" s="357" t="s">
        <v>972</v>
      </c>
      <c r="C2271" s="357" t="s">
        <v>1268</v>
      </c>
      <c r="D2271" s="357" t="s">
        <v>1772</v>
      </c>
      <c r="E2271" s="357" t="s">
        <v>1630</v>
      </c>
      <c r="F2271" s="357">
        <v>4611133</v>
      </c>
      <c r="G2271" s="357" t="s">
        <v>1157</v>
      </c>
      <c r="H2271" s="357">
        <v>461113301</v>
      </c>
      <c r="I2271" s="357" t="s">
        <v>3960</v>
      </c>
      <c r="J2271" s="357">
        <v>14063817</v>
      </c>
      <c r="K2271" s="357">
        <v>100</v>
      </c>
      <c r="L2271" s="357" t="s">
        <v>1077</v>
      </c>
      <c r="M2271" s="357" t="s">
        <v>1078</v>
      </c>
      <c r="N2271" s="357" t="s">
        <v>5025</v>
      </c>
      <c r="O2271" s="358">
        <v>1</v>
      </c>
      <c r="P2271" s="357">
        <v>12</v>
      </c>
      <c r="Q2271" s="357">
        <v>4976.7999999999993</v>
      </c>
      <c r="R2271" s="357">
        <v>3538.2</v>
      </c>
      <c r="S2271" s="357">
        <f t="shared" si="72"/>
        <v>1438.5999999999995</v>
      </c>
      <c r="T2271" s="359">
        <f t="shared" si="73"/>
        <v>0.28906124417296247</v>
      </c>
      <c r="U2271" s="357"/>
    </row>
    <row r="2272" spans="1:21" x14ac:dyDescent="0.25">
      <c r="A2272" s="357" t="s">
        <v>483</v>
      </c>
      <c r="B2272" s="357" t="s">
        <v>972</v>
      </c>
      <c r="C2272" s="357" t="s">
        <v>1268</v>
      </c>
      <c r="D2272" s="357" t="s">
        <v>1773</v>
      </c>
      <c r="E2272" s="357" t="s">
        <v>978</v>
      </c>
      <c r="F2272" s="357">
        <v>4611212</v>
      </c>
      <c r="G2272" s="357" t="s">
        <v>1163</v>
      </c>
      <c r="H2272" s="357">
        <v>461121201</v>
      </c>
      <c r="I2272" s="357" t="s">
        <v>3961</v>
      </c>
      <c r="J2272" s="357">
        <v>20925272</v>
      </c>
      <c r="K2272" s="357">
        <v>100</v>
      </c>
      <c r="L2272" s="357" t="s">
        <v>1077</v>
      </c>
      <c r="M2272" s="357" t="s">
        <v>1078</v>
      </c>
      <c r="N2272" s="357" t="s">
        <v>5025</v>
      </c>
      <c r="O2272" s="358">
        <v>1</v>
      </c>
      <c r="P2272" s="357">
        <v>106</v>
      </c>
      <c r="Q2272" s="357">
        <v>56001.2</v>
      </c>
      <c r="R2272" s="357">
        <v>43689.3</v>
      </c>
      <c r="S2272" s="357">
        <f t="shared" si="72"/>
        <v>12311.899999999994</v>
      </c>
      <c r="T2272" s="359">
        <f t="shared" si="73"/>
        <v>0.21985064605758439</v>
      </c>
      <c r="U2272" s="357"/>
    </row>
    <row r="2273" spans="1:21" x14ac:dyDescent="0.25">
      <c r="A2273" s="357" t="s">
        <v>483</v>
      </c>
      <c r="B2273" s="357" t="s">
        <v>972</v>
      </c>
      <c r="C2273" s="357" t="s">
        <v>1268</v>
      </c>
      <c r="D2273" s="357" t="s">
        <v>1773</v>
      </c>
      <c r="E2273" s="357" t="s">
        <v>1637</v>
      </c>
      <c r="F2273" s="357">
        <v>4611223</v>
      </c>
      <c r="G2273" s="357" t="s">
        <v>979</v>
      </c>
      <c r="H2273" s="357">
        <v>461122301</v>
      </c>
      <c r="I2273" s="357" t="s">
        <v>3962</v>
      </c>
      <c r="J2273" s="357">
        <v>23146156</v>
      </c>
      <c r="K2273" s="357">
        <v>100</v>
      </c>
      <c r="L2273" s="357" t="s">
        <v>1077</v>
      </c>
      <c r="M2273" s="357" t="s">
        <v>1078</v>
      </c>
      <c r="N2273" s="357" t="s">
        <v>5025</v>
      </c>
      <c r="O2273" s="358">
        <v>1</v>
      </c>
      <c r="P2273" s="357">
        <v>86</v>
      </c>
      <c r="Q2273" s="357">
        <v>17479.199999999997</v>
      </c>
      <c r="R2273" s="357">
        <v>10533.9</v>
      </c>
      <c r="S2273" s="357">
        <f t="shared" si="72"/>
        <v>6945.2999999999975</v>
      </c>
      <c r="T2273" s="359">
        <f t="shared" si="73"/>
        <v>0.39734656048331723</v>
      </c>
      <c r="U2273" s="357"/>
    </row>
    <row r="2274" spans="1:21" x14ac:dyDescent="0.25">
      <c r="A2274" s="357" t="s">
        <v>483</v>
      </c>
      <c r="B2274" s="357" t="s">
        <v>972</v>
      </c>
      <c r="C2274" s="357" t="s">
        <v>1268</v>
      </c>
      <c r="D2274" s="357" t="s">
        <v>1772</v>
      </c>
      <c r="E2274" s="357" t="s">
        <v>1630</v>
      </c>
      <c r="F2274" s="357">
        <v>4611133</v>
      </c>
      <c r="G2274" s="357" t="s">
        <v>1157</v>
      </c>
      <c r="H2274" s="357">
        <v>461113301</v>
      </c>
      <c r="I2274" s="357" t="s">
        <v>3963</v>
      </c>
      <c r="J2274" s="357">
        <v>400163</v>
      </c>
      <c r="K2274" s="357">
        <v>100</v>
      </c>
      <c r="L2274" s="357" t="s">
        <v>1077</v>
      </c>
      <c r="M2274" s="357" t="s">
        <v>1078</v>
      </c>
      <c r="N2274" s="357" t="s">
        <v>5025</v>
      </c>
      <c r="O2274" s="358">
        <v>1</v>
      </c>
      <c r="P2274" s="357">
        <v>107</v>
      </c>
      <c r="Q2274" s="357">
        <v>18853.2</v>
      </c>
      <c r="R2274" s="357">
        <v>14937.6</v>
      </c>
      <c r="S2274" s="357">
        <f t="shared" si="72"/>
        <v>3915.6000000000004</v>
      </c>
      <c r="T2274" s="359">
        <f t="shared" si="73"/>
        <v>0.20768888040226594</v>
      </c>
      <c r="U2274" s="357"/>
    </row>
    <row r="2275" spans="1:21" x14ac:dyDescent="0.25">
      <c r="A2275" s="357" t="s">
        <v>483</v>
      </c>
      <c r="B2275" s="357" t="s">
        <v>972</v>
      </c>
      <c r="C2275" s="357" t="s">
        <v>1268</v>
      </c>
      <c r="D2275" s="357" t="s">
        <v>1773</v>
      </c>
      <c r="E2275" s="357" t="s">
        <v>1637</v>
      </c>
      <c r="F2275" s="357">
        <v>4611223</v>
      </c>
      <c r="G2275" s="357" t="s">
        <v>979</v>
      </c>
      <c r="H2275" s="357">
        <v>461122301</v>
      </c>
      <c r="I2275" s="357" t="s">
        <v>3964</v>
      </c>
      <c r="J2275" s="357">
        <v>7832723</v>
      </c>
      <c r="K2275" s="357">
        <v>250</v>
      </c>
      <c r="L2275" s="357" t="s">
        <v>1077</v>
      </c>
      <c r="M2275" s="357" t="s">
        <v>1078</v>
      </c>
      <c r="N2275" s="357" t="s">
        <v>5025</v>
      </c>
      <c r="O2275" s="358">
        <v>1</v>
      </c>
      <c r="P2275" s="357">
        <v>147</v>
      </c>
      <c r="Q2275" s="357">
        <v>110340</v>
      </c>
      <c r="R2275" s="357">
        <v>73366.8</v>
      </c>
      <c r="S2275" s="357">
        <f t="shared" si="72"/>
        <v>36973.199999999997</v>
      </c>
      <c r="T2275" s="359">
        <f t="shared" si="73"/>
        <v>0.335084284937466</v>
      </c>
      <c r="U2275" s="357"/>
    </row>
    <row r="2276" spans="1:21" x14ac:dyDescent="0.25">
      <c r="A2276" s="357" t="s">
        <v>483</v>
      </c>
      <c r="B2276" s="357" t="s">
        <v>972</v>
      </c>
      <c r="C2276" s="357" t="s">
        <v>1268</v>
      </c>
      <c r="D2276" s="357" t="s">
        <v>1772</v>
      </c>
      <c r="E2276" s="357" t="s">
        <v>1633</v>
      </c>
      <c r="F2276" s="357" t="s">
        <v>5027</v>
      </c>
      <c r="G2276" s="357" t="s">
        <v>1634</v>
      </c>
      <c r="H2276" s="357" t="s">
        <v>1456</v>
      </c>
      <c r="I2276" s="357" t="s">
        <v>3965</v>
      </c>
      <c r="J2276" s="357">
        <v>11013353</v>
      </c>
      <c r="K2276" s="357">
        <v>100</v>
      </c>
      <c r="L2276" s="357" t="s">
        <v>1077</v>
      </c>
      <c r="M2276" s="357" t="s">
        <v>1078</v>
      </c>
      <c r="N2276" s="357" t="s">
        <v>5025</v>
      </c>
      <c r="O2276" s="358">
        <v>1</v>
      </c>
      <c r="P2276" s="357">
        <v>37</v>
      </c>
      <c r="Q2276" s="357">
        <v>58527.200000000004</v>
      </c>
      <c r="R2276" s="357">
        <v>44801.1</v>
      </c>
      <c r="S2276" s="357">
        <f t="shared" si="72"/>
        <v>13726.100000000006</v>
      </c>
      <c r="T2276" s="359">
        <f t="shared" si="73"/>
        <v>0.23452514386473305</v>
      </c>
      <c r="U2276" s="357"/>
    </row>
    <row r="2277" spans="1:21" x14ac:dyDescent="0.25">
      <c r="A2277" s="357" t="s">
        <v>483</v>
      </c>
      <c r="B2277" s="357" t="s">
        <v>972</v>
      </c>
      <c r="C2277" s="357" t="s">
        <v>1268</v>
      </c>
      <c r="D2277" s="357" t="s">
        <v>1772</v>
      </c>
      <c r="E2277" s="357" t="s">
        <v>1626</v>
      </c>
      <c r="F2277" s="357">
        <v>4611112</v>
      </c>
      <c r="G2277" s="357" t="s">
        <v>1627</v>
      </c>
      <c r="H2277" s="357">
        <v>461111202</v>
      </c>
      <c r="I2277" s="357" t="s">
        <v>3966</v>
      </c>
      <c r="J2277" s="357">
        <v>11013361</v>
      </c>
      <c r="K2277" s="357">
        <v>100</v>
      </c>
      <c r="L2277" s="357" t="s">
        <v>1077</v>
      </c>
      <c r="M2277" s="357" t="s">
        <v>1078</v>
      </c>
      <c r="N2277" s="357" t="s">
        <v>5025</v>
      </c>
      <c r="O2277" s="358">
        <v>1</v>
      </c>
      <c r="P2277" s="357">
        <v>53</v>
      </c>
      <c r="Q2277" s="357">
        <v>66606</v>
      </c>
      <c r="R2277" s="357">
        <v>56781.930000000008</v>
      </c>
      <c r="S2277" s="357">
        <f t="shared" si="72"/>
        <v>9824.0699999999924</v>
      </c>
      <c r="T2277" s="359">
        <f t="shared" si="73"/>
        <v>0.14749527069633356</v>
      </c>
      <c r="U2277" s="357"/>
    </row>
    <row r="2278" spans="1:21" x14ac:dyDescent="0.25">
      <c r="A2278" s="357" t="s">
        <v>483</v>
      </c>
      <c r="B2278" s="357" t="s">
        <v>972</v>
      </c>
      <c r="C2278" s="357" t="s">
        <v>1268</v>
      </c>
      <c r="D2278" s="357" t="s">
        <v>1772</v>
      </c>
      <c r="E2278" s="357" t="s">
        <v>1626</v>
      </c>
      <c r="F2278" s="357">
        <v>4611112</v>
      </c>
      <c r="G2278" s="357" t="s">
        <v>1627</v>
      </c>
      <c r="H2278" s="357">
        <v>461111202</v>
      </c>
      <c r="I2278" s="357" t="s">
        <v>3967</v>
      </c>
      <c r="J2278" s="357">
        <v>13153545</v>
      </c>
      <c r="K2278" s="357">
        <v>100</v>
      </c>
      <c r="L2278" s="357" t="s">
        <v>1077</v>
      </c>
      <c r="M2278" s="357" t="s">
        <v>1078</v>
      </c>
      <c r="N2278" s="357" t="s">
        <v>5025</v>
      </c>
      <c r="O2278" s="358">
        <v>1</v>
      </c>
      <c r="P2278" s="357">
        <v>38</v>
      </c>
      <c r="Q2278" s="357">
        <v>34304.400000000001</v>
      </c>
      <c r="R2278" s="357">
        <v>19258.39</v>
      </c>
      <c r="S2278" s="357">
        <f t="shared" si="72"/>
        <v>15046.010000000002</v>
      </c>
      <c r="T2278" s="359">
        <f t="shared" si="73"/>
        <v>0.43860291974207394</v>
      </c>
      <c r="U2278" s="357"/>
    </row>
    <row r="2279" spans="1:21" x14ac:dyDescent="0.25">
      <c r="A2279" s="357" t="s">
        <v>483</v>
      </c>
      <c r="B2279" s="357" t="s">
        <v>972</v>
      </c>
      <c r="C2279" s="357" t="s">
        <v>1268</v>
      </c>
      <c r="D2279" s="357" t="s">
        <v>1772</v>
      </c>
      <c r="E2279" s="357" t="s">
        <v>1633</v>
      </c>
      <c r="F2279" s="357" t="s">
        <v>5027</v>
      </c>
      <c r="G2279" s="357" t="s">
        <v>1915</v>
      </c>
      <c r="H2279" s="357" t="s">
        <v>1914</v>
      </c>
      <c r="I2279" s="357" t="s">
        <v>3968</v>
      </c>
      <c r="J2279" s="357">
        <v>14105247</v>
      </c>
      <c r="K2279" s="357">
        <v>100</v>
      </c>
      <c r="L2279" s="357" t="s">
        <v>1077</v>
      </c>
      <c r="M2279" s="357" t="s">
        <v>1078</v>
      </c>
      <c r="N2279" s="357" t="s">
        <v>5025</v>
      </c>
      <c r="O2279" s="358">
        <v>1</v>
      </c>
      <c r="P2279" s="357">
        <v>37</v>
      </c>
      <c r="Q2279" s="357">
        <v>45497.599999999999</v>
      </c>
      <c r="R2279" s="357">
        <v>29250.879999999997</v>
      </c>
      <c r="S2279" s="357">
        <f t="shared" si="72"/>
        <v>16246.720000000001</v>
      </c>
      <c r="T2279" s="359">
        <f t="shared" si="73"/>
        <v>0.35708960472640316</v>
      </c>
      <c r="U2279" s="357"/>
    </row>
    <row r="2280" spans="1:21" x14ac:dyDescent="0.25">
      <c r="A2280" s="357" t="s">
        <v>483</v>
      </c>
      <c r="B2280" s="357" t="s">
        <v>972</v>
      </c>
      <c r="C2280" s="357" t="s">
        <v>1268</v>
      </c>
      <c r="D2280" s="357" t="s">
        <v>1772</v>
      </c>
      <c r="E2280" s="357" t="s">
        <v>1626</v>
      </c>
      <c r="F2280" s="357">
        <v>4611112</v>
      </c>
      <c r="G2280" s="357" t="s">
        <v>1158</v>
      </c>
      <c r="H2280" s="357">
        <v>461111201</v>
      </c>
      <c r="I2280" s="357" t="s">
        <v>3969</v>
      </c>
      <c r="J2280" s="357">
        <v>18899334</v>
      </c>
      <c r="K2280" s="357">
        <v>100</v>
      </c>
      <c r="L2280" s="357" t="s">
        <v>1077</v>
      </c>
      <c r="M2280" s="357" t="s">
        <v>1078</v>
      </c>
      <c r="N2280" s="357" t="s">
        <v>5025</v>
      </c>
      <c r="O2280" s="358">
        <v>1</v>
      </c>
      <c r="P2280" s="357">
        <v>36</v>
      </c>
      <c r="Q2280" s="357">
        <v>49088.4</v>
      </c>
      <c r="R2280" s="357">
        <v>36933.550000000003</v>
      </c>
      <c r="S2280" s="357">
        <f t="shared" si="72"/>
        <v>12154.849999999999</v>
      </c>
      <c r="T2280" s="359">
        <f t="shared" si="73"/>
        <v>0.24761145199273144</v>
      </c>
      <c r="U2280" s="357"/>
    </row>
    <row r="2281" spans="1:21" x14ac:dyDescent="0.25">
      <c r="A2281" s="357" t="s">
        <v>483</v>
      </c>
      <c r="B2281" s="357" t="s">
        <v>972</v>
      </c>
      <c r="C2281" s="357" t="s">
        <v>1268</v>
      </c>
      <c r="D2281" s="357" t="s">
        <v>1772</v>
      </c>
      <c r="E2281" s="357" t="s">
        <v>1626</v>
      </c>
      <c r="F2281" s="357">
        <v>4611112</v>
      </c>
      <c r="G2281" s="357" t="s">
        <v>1158</v>
      </c>
      <c r="H2281" s="357">
        <v>461111201</v>
      </c>
      <c r="I2281" s="357" t="s">
        <v>3970</v>
      </c>
      <c r="J2281" s="357">
        <v>18899352</v>
      </c>
      <c r="K2281" s="357">
        <v>100</v>
      </c>
      <c r="L2281" s="357" t="s">
        <v>1077</v>
      </c>
      <c r="M2281" s="357" t="s">
        <v>1078</v>
      </c>
      <c r="N2281" s="357" t="s">
        <v>5025</v>
      </c>
      <c r="O2281" s="358">
        <v>1</v>
      </c>
      <c r="P2281" s="357">
        <v>17</v>
      </c>
      <c r="Q2281" s="357">
        <v>28386.399999999998</v>
      </c>
      <c r="R2281" s="357">
        <v>20342.91</v>
      </c>
      <c r="S2281" s="357">
        <f t="shared" si="72"/>
        <v>8043.489999999998</v>
      </c>
      <c r="T2281" s="359">
        <f t="shared" si="73"/>
        <v>0.28335717103965274</v>
      </c>
      <c r="U2281" s="357"/>
    </row>
    <row r="2282" spans="1:21" x14ac:dyDescent="0.25">
      <c r="A2282" s="357" t="s">
        <v>483</v>
      </c>
      <c r="B2282" s="357" t="s">
        <v>972</v>
      </c>
      <c r="C2282" s="357" t="s">
        <v>1268</v>
      </c>
      <c r="D2282" s="357" t="s">
        <v>1772</v>
      </c>
      <c r="E2282" s="357" t="s">
        <v>1626</v>
      </c>
      <c r="F2282" s="357">
        <v>4611112</v>
      </c>
      <c r="G2282" s="357" t="s">
        <v>1158</v>
      </c>
      <c r="H2282" s="357">
        <v>461111201</v>
      </c>
      <c r="I2282" s="357" t="s">
        <v>3971</v>
      </c>
      <c r="J2282" s="357">
        <v>18899390</v>
      </c>
      <c r="K2282" s="357">
        <v>100</v>
      </c>
      <c r="L2282" s="357" t="s">
        <v>1077</v>
      </c>
      <c r="M2282" s="357" t="s">
        <v>1078</v>
      </c>
      <c r="N2282" s="357" t="s">
        <v>5025</v>
      </c>
      <c r="O2282" s="358">
        <v>1</v>
      </c>
      <c r="P2282" s="357">
        <v>68</v>
      </c>
      <c r="Q2282" s="357">
        <v>67136.399999999994</v>
      </c>
      <c r="R2282" s="357">
        <v>54636.86</v>
      </c>
      <c r="S2282" s="357">
        <f t="shared" si="72"/>
        <v>12499.539999999994</v>
      </c>
      <c r="T2282" s="359">
        <f t="shared" si="73"/>
        <v>0.18618126679416822</v>
      </c>
      <c r="U2282" s="357"/>
    </row>
    <row r="2283" spans="1:21" x14ac:dyDescent="0.25">
      <c r="A2283" s="357" t="s">
        <v>483</v>
      </c>
      <c r="B2283" s="357" t="s">
        <v>972</v>
      </c>
      <c r="C2283" s="357" t="s">
        <v>1268</v>
      </c>
      <c r="D2283" s="357" t="s">
        <v>1772</v>
      </c>
      <c r="E2283" s="357" t="s">
        <v>1626</v>
      </c>
      <c r="F2283" s="357">
        <v>4611112</v>
      </c>
      <c r="G2283" s="357" t="s">
        <v>1158</v>
      </c>
      <c r="H2283" s="357">
        <v>461111201</v>
      </c>
      <c r="I2283" s="357" t="s">
        <v>3972</v>
      </c>
      <c r="J2283" s="357">
        <v>18899394</v>
      </c>
      <c r="K2283" s="357">
        <v>100</v>
      </c>
      <c r="L2283" s="357" t="s">
        <v>1077</v>
      </c>
      <c r="M2283" s="357" t="s">
        <v>1078</v>
      </c>
      <c r="N2283" s="357" t="s">
        <v>5025</v>
      </c>
      <c r="O2283" s="358">
        <v>1</v>
      </c>
      <c r="P2283" s="357">
        <v>51</v>
      </c>
      <c r="Q2283" s="357">
        <v>67490.8</v>
      </c>
      <c r="R2283" s="357">
        <v>61395.799999999996</v>
      </c>
      <c r="S2283" s="357">
        <f t="shared" si="72"/>
        <v>6095.0000000000073</v>
      </c>
      <c r="T2283" s="359">
        <f t="shared" si="73"/>
        <v>9.0308605024684949E-2</v>
      </c>
      <c r="U2283" s="357"/>
    </row>
    <row r="2284" spans="1:21" x14ac:dyDescent="0.25">
      <c r="A2284" s="357" t="s">
        <v>483</v>
      </c>
      <c r="B2284" s="357" t="s">
        <v>972</v>
      </c>
      <c r="C2284" s="357" t="s">
        <v>1268</v>
      </c>
      <c r="D2284" s="357" t="s">
        <v>1772</v>
      </c>
      <c r="E2284" s="357" t="s">
        <v>1626</v>
      </c>
      <c r="F2284" s="357">
        <v>4611112</v>
      </c>
      <c r="G2284" s="357" t="s">
        <v>1158</v>
      </c>
      <c r="H2284" s="357">
        <v>461111201</v>
      </c>
      <c r="I2284" s="357" t="s">
        <v>3973</v>
      </c>
      <c r="J2284" s="357">
        <v>18899486</v>
      </c>
      <c r="K2284" s="357">
        <v>250</v>
      </c>
      <c r="L2284" s="357" t="s">
        <v>1077</v>
      </c>
      <c r="M2284" s="357" t="s">
        <v>1078</v>
      </c>
      <c r="N2284" s="357" t="s">
        <v>5025</v>
      </c>
      <c r="O2284" s="358">
        <v>1</v>
      </c>
      <c r="P2284" s="357">
        <v>158</v>
      </c>
      <c r="Q2284" s="357">
        <v>229348</v>
      </c>
      <c r="R2284" s="357">
        <v>191082.97999999998</v>
      </c>
      <c r="S2284" s="357">
        <f t="shared" si="72"/>
        <v>38265.020000000019</v>
      </c>
      <c r="T2284" s="359">
        <f t="shared" si="73"/>
        <v>0.16684261471650078</v>
      </c>
      <c r="U2284" s="357"/>
    </row>
    <row r="2285" spans="1:21" x14ac:dyDescent="0.25">
      <c r="A2285" s="357" t="s">
        <v>483</v>
      </c>
      <c r="B2285" s="357" t="s">
        <v>972</v>
      </c>
      <c r="C2285" s="357" t="s">
        <v>1268</v>
      </c>
      <c r="D2285" s="357" t="s">
        <v>1772</v>
      </c>
      <c r="E2285" s="357" t="s">
        <v>1626</v>
      </c>
      <c r="F2285" s="357">
        <v>4611112</v>
      </c>
      <c r="G2285" s="357" t="s">
        <v>1158</v>
      </c>
      <c r="H2285" s="357">
        <v>461111201</v>
      </c>
      <c r="I2285" s="357" t="s">
        <v>3974</v>
      </c>
      <c r="J2285" s="357">
        <v>18899506</v>
      </c>
      <c r="K2285" s="357">
        <v>100</v>
      </c>
      <c r="L2285" s="357" t="s">
        <v>1077</v>
      </c>
      <c r="M2285" s="357" t="s">
        <v>1078</v>
      </c>
      <c r="N2285" s="357" t="s">
        <v>5025</v>
      </c>
      <c r="O2285" s="358">
        <v>1</v>
      </c>
      <c r="P2285" s="357">
        <v>56</v>
      </c>
      <c r="Q2285" s="357">
        <v>65372.800000000003</v>
      </c>
      <c r="R2285" s="357">
        <v>58266.93</v>
      </c>
      <c r="S2285" s="357">
        <f t="shared" si="72"/>
        <v>7105.8700000000026</v>
      </c>
      <c r="T2285" s="359">
        <f t="shared" si="73"/>
        <v>0.10869765407019437</v>
      </c>
      <c r="U2285" s="357"/>
    </row>
    <row r="2286" spans="1:21" x14ac:dyDescent="0.25">
      <c r="A2286" s="357" t="s">
        <v>483</v>
      </c>
      <c r="B2286" s="357" t="s">
        <v>972</v>
      </c>
      <c r="C2286" s="357" t="s">
        <v>1268</v>
      </c>
      <c r="D2286" s="357" t="s">
        <v>1772</v>
      </c>
      <c r="E2286" s="357" t="s">
        <v>1626</v>
      </c>
      <c r="F2286" s="357">
        <v>4611112</v>
      </c>
      <c r="G2286" s="357" t="s">
        <v>1158</v>
      </c>
      <c r="H2286" s="357">
        <v>461111201</v>
      </c>
      <c r="I2286" s="357" t="s">
        <v>3975</v>
      </c>
      <c r="J2286" s="357">
        <v>18899612</v>
      </c>
      <c r="K2286" s="357">
        <v>500</v>
      </c>
      <c r="L2286" s="357" t="s">
        <v>1077</v>
      </c>
      <c r="M2286" s="357" t="s">
        <v>1078</v>
      </c>
      <c r="N2286" s="357" t="s">
        <v>5025</v>
      </c>
      <c r="O2286" s="358">
        <v>1</v>
      </c>
      <c r="P2286" s="357">
        <v>183</v>
      </c>
      <c r="Q2286" s="357">
        <v>377712.00000000006</v>
      </c>
      <c r="R2286" s="357">
        <v>223733.97</v>
      </c>
      <c r="S2286" s="357">
        <f t="shared" si="72"/>
        <v>153978.03000000006</v>
      </c>
      <c r="T2286" s="359">
        <f t="shared" si="73"/>
        <v>0.40765988372093032</v>
      </c>
      <c r="U2286" s="357"/>
    </row>
    <row r="2287" spans="1:21" x14ac:dyDescent="0.25">
      <c r="A2287" s="357" t="s">
        <v>483</v>
      </c>
      <c r="B2287" s="357" t="s">
        <v>972</v>
      </c>
      <c r="C2287" s="357" t="s">
        <v>1247</v>
      </c>
      <c r="D2287" s="357" t="s">
        <v>1755</v>
      </c>
      <c r="E2287" s="357" t="s">
        <v>922</v>
      </c>
      <c r="F2287" s="357">
        <v>4421321</v>
      </c>
      <c r="G2287" s="357" t="s">
        <v>5043</v>
      </c>
      <c r="H2287" s="357">
        <v>442132104</v>
      </c>
      <c r="I2287" s="357" t="s">
        <v>3976</v>
      </c>
      <c r="J2287" s="357">
        <v>21611194</v>
      </c>
      <c r="K2287" s="357">
        <v>250</v>
      </c>
      <c r="L2287" s="357" t="s">
        <v>1077</v>
      </c>
      <c r="M2287" s="357" t="s">
        <v>1078</v>
      </c>
      <c r="N2287" s="357" t="s">
        <v>5025</v>
      </c>
      <c r="O2287" s="358">
        <v>1</v>
      </c>
      <c r="P2287" s="357">
        <v>77</v>
      </c>
      <c r="Q2287" s="357">
        <v>149920</v>
      </c>
      <c r="R2287" s="357">
        <v>98516.54</v>
      </c>
      <c r="S2287" s="357">
        <f t="shared" si="72"/>
        <v>51403.460000000006</v>
      </c>
      <c r="T2287" s="359">
        <f t="shared" si="73"/>
        <v>0.34287259871931702</v>
      </c>
      <c r="U2287" s="357"/>
    </row>
    <row r="2288" spans="1:21" x14ac:dyDescent="0.25">
      <c r="A2288" s="357" t="s">
        <v>483</v>
      </c>
      <c r="B2288" s="357" t="s">
        <v>972</v>
      </c>
      <c r="C2288" s="357" t="s">
        <v>1247</v>
      </c>
      <c r="D2288" s="357" t="s">
        <v>1755</v>
      </c>
      <c r="E2288" s="357" t="s">
        <v>922</v>
      </c>
      <c r="F2288" s="357">
        <v>4421321</v>
      </c>
      <c r="G2288" s="357" t="s">
        <v>5043</v>
      </c>
      <c r="H2288" s="357">
        <v>442132104</v>
      </c>
      <c r="I2288" s="357" t="s">
        <v>3977</v>
      </c>
      <c r="J2288" s="357">
        <v>21611230</v>
      </c>
      <c r="K2288" s="357">
        <v>500</v>
      </c>
      <c r="L2288" s="357" t="s">
        <v>1077</v>
      </c>
      <c r="M2288" s="357" t="s">
        <v>1078</v>
      </c>
      <c r="N2288" s="357" t="s">
        <v>5025</v>
      </c>
      <c r="O2288" s="358">
        <v>1</v>
      </c>
      <c r="P2288" s="357">
        <v>185</v>
      </c>
      <c r="Q2288" s="357">
        <v>404070.39999999997</v>
      </c>
      <c r="R2288" s="357">
        <v>377465.05</v>
      </c>
      <c r="S2288" s="357">
        <f t="shared" si="72"/>
        <v>26605.349999999977</v>
      </c>
      <c r="T2288" s="359">
        <f t="shared" si="73"/>
        <v>6.5843353039470295E-2</v>
      </c>
      <c r="U2288" s="357"/>
    </row>
    <row r="2289" spans="1:21" x14ac:dyDescent="0.25">
      <c r="A2289" s="357" t="s">
        <v>483</v>
      </c>
      <c r="B2289" s="357" t="s">
        <v>972</v>
      </c>
      <c r="C2289" s="357" t="s">
        <v>1247</v>
      </c>
      <c r="D2289" s="357" t="s">
        <v>1755</v>
      </c>
      <c r="E2289" s="357" t="s">
        <v>922</v>
      </c>
      <c r="F2289" s="357">
        <v>4421321</v>
      </c>
      <c r="G2289" s="357" t="s">
        <v>5043</v>
      </c>
      <c r="H2289" s="357">
        <v>442132104</v>
      </c>
      <c r="I2289" s="357" t="s">
        <v>3978</v>
      </c>
      <c r="J2289" s="357">
        <v>21611436</v>
      </c>
      <c r="K2289" s="357">
        <v>250</v>
      </c>
      <c r="L2289" s="357" t="s">
        <v>1077</v>
      </c>
      <c r="M2289" s="357" t="s">
        <v>1078</v>
      </c>
      <c r="N2289" s="357" t="s">
        <v>5025</v>
      </c>
      <c r="O2289" s="358">
        <v>1</v>
      </c>
      <c r="P2289" s="357">
        <v>64</v>
      </c>
      <c r="Q2289" s="357">
        <v>101265.59999999999</v>
      </c>
      <c r="R2289" s="357">
        <v>61429.14</v>
      </c>
      <c r="S2289" s="357">
        <f t="shared" si="72"/>
        <v>39836.459999999992</v>
      </c>
      <c r="T2289" s="359">
        <f t="shared" si="73"/>
        <v>0.39338590794899742</v>
      </c>
      <c r="U2289" s="357"/>
    </row>
    <row r="2290" spans="1:21" x14ac:dyDescent="0.25">
      <c r="A2290" s="357" t="s">
        <v>483</v>
      </c>
      <c r="B2290" s="357" t="s">
        <v>972</v>
      </c>
      <c r="C2290" s="357" t="s">
        <v>1247</v>
      </c>
      <c r="D2290" s="357" t="s">
        <v>1755</v>
      </c>
      <c r="E2290" s="357" t="s">
        <v>922</v>
      </c>
      <c r="F2290" s="357">
        <v>4421321</v>
      </c>
      <c r="G2290" s="357" t="s">
        <v>5043</v>
      </c>
      <c r="H2290" s="357">
        <v>442132104</v>
      </c>
      <c r="I2290" s="357" t="s">
        <v>3979</v>
      </c>
      <c r="J2290" s="357">
        <v>21611546</v>
      </c>
      <c r="K2290" s="357">
        <v>500</v>
      </c>
      <c r="L2290" s="357" t="s">
        <v>1077</v>
      </c>
      <c r="M2290" s="357" t="s">
        <v>1078</v>
      </c>
      <c r="N2290" s="357" t="s">
        <v>5025</v>
      </c>
      <c r="O2290" s="358">
        <v>1</v>
      </c>
      <c r="P2290" s="357">
        <v>127</v>
      </c>
      <c r="Q2290" s="357">
        <v>261764.8</v>
      </c>
      <c r="R2290" s="357">
        <v>149259.83000000002</v>
      </c>
      <c r="S2290" s="357">
        <f t="shared" si="72"/>
        <v>112504.96999999997</v>
      </c>
      <c r="T2290" s="359">
        <f t="shared" si="73"/>
        <v>0.4297941128830155</v>
      </c>
      <c r="U2290" s="357"/>
    </row>
    <row r="2291" spans="1:21" x14ac:dyDescent="0.25">
      <c r="A2291" s="357" t="s">
        <v>483</v>
      </c>
      <c r="B2291" s="357" t="s">
        <v>972</v>
      </c>
      <c r="C2291" s="357" t="s">
        <v>1247</v>
      </c>
      <c r="D2291" s="357" t="s">
        <v>1755</v>
      </c>
      <c r="E2291" s="357" t="s">
        <v>922</v>
      </c>
      <c r="F2291" s="357">
        <v>4421321</v>
      </c>
      <c r="G2291" s="357" t="s">
        <v>5043</v>
      </c>
      <c r="H2291" s="357">
        <v>442132104</v>
      </c>
      <c r="I2291" s="357" t="s">
        <v>3980</v>
      </c>
      <c r="J2291" s="357">
        <v>21611548</v>
      </c>
      <c r="K2291" s="357">
        <v>500</v>
      </c>
      <c r="L2291" s="357" t="s">
        <v>1077</v>
      </c>
      <c r="M2291" s="357" t="s">
        <v>1078</v>
      </c>
      <c r="N2291" s="357" t="s">
        <v>5025</v>
      </c>
      <c r="O2291" s="358">
        <v>1</v>
      </c>
      <c r="P2291" s="357">
        <v>131</v>
      </c>
      <c r="Q2291" s="357">
        <v>233712</v>
      </c>
      <c r="R2291" s="357">
        <v>203364.86000000002</v>
      </c>
      <c r="S2291" s="357">
        <f t="shared" si="72"/>
        <v>30347.139999999985</v>
      </c>
      <c r="T2291" s="359">
        <f t="shared" si="73"/>
        <v>0.12984844595057157</v>
      </c>
      <c r="U2291" s="357"/>
    </row>
    <row r="2292" spans="1:21" x14ac:dyDescent="0.25">
      <c r="A2292" s="357" t="s">
        <v>483</v>
      </c>
      <c r="B2292" s="357" t="s">
        <v>972</v>
      </c>
      <c r="C2292" s="357" t="s">
        <v>1268</v>
      </c>
      <c r="D2292" s="357" t="s">
        <v>1772</v>
      </c>
      <c r="E2292" s="357" t="s">
        <v>1631</v>
      </c>
      <c r="F2292" s="357">
        <v>4611138</v>
      </c>
      <c r="G2292" s="357" t="s">
        <v>1159</v>
      </c>
      <c r="H2292" s="357">
        <v>461113801</v>
      </c>
      <c r="I2292" s="357" t="s">
        <v>5232</v>
      </c>
      <c r="J2292" s="357">
        <v>18378331</v>
      </c>
      <c r="K2292" s="357">
        <v>100</v>
      </c>
      <c r="L2292" s="357" t="s">
        <v>1077</v>
      </c>
      <c r="M2292" s="357" t="s">
        <v>1078</v>
      </c>
      <c r="N2292" s="357" t="s">
        <v>5025</v>
      </c>
      <c r="O2292" s="358">
        <v>1</v>
      </c>
      <c r="P2292" s="357">
        <v>77</v>
      </c>
      <c r="Q2292" s="357">
        <v>74769.2</v>
      </c>
      <c r="R2292" s="357">
        <v>37410.5</v>
      </c>
      <c r="S2292" s="357">
        <f t="shared" si="72"/>
        <v>37358.699999999997</v>
      </c>
      <c r="T2292" s="359">
        <f t="shared" si="73"/>
        <v>0.49965360068049408</v>
      </c>
      <c r="U2292" s="357"/>
    </row>
    <row r="2293" spans="1:21" x14ac:dyDescent="0.25">
      <c r="A2293" s="357" t="s">
        <v>483</v>
      </c>
      <c r="B2293" s="357" t="s">
        <v>972</v>
      </c>
      <c r="C2293" s="357" t="s">
        <v>1268</v>
      </c>
      <c r="D2293" s="357" t="s">
        <v>1772</v>
      </c>
      <c r="E2293" s="357" t="s">
        <v>985</v>
      </c>
      <c r="F2293" s="357">
        <v>4611114</v>
      </c>
      <c r="G2293" s="357" t="s">
        <v>1908</v>
      </c>
      <c r="H2293" s="357">
        <v>461111401</v>
      </c>
      <c r="I2293" s="357" t="s">
        <v>3981</v>
      </c>
      <c r="J2293" s="357">
        <v>24082666</v>
      </c>
      <c r="K2293" s="357">
        <v>100</v>
      </c>
      <c r="L2293" s="357" t="s">
        <v>1077</v>
      </c>
      <c r="M2293" s="357" t="s">
        <v>1078</v>
      </c>
      <c r="N2293" s="357" t="s">
        <v>5025</v>
      </c>
      <c r="O2293" s="358">
        <v>1</v>
      </c>
      <c r="P2293" s="357">
        <v>75</v>
      </c>
      <c r="Q2293" s="357">
        <v>94530.4</v>
      </c>
      <c r="R2293" s="357">
        <v>73066.13</v>
      </c>
      <c r="S2293" s="357">
        <f t="shared" si="72"/>
        <v>21464.26999999999</v>
      </c>
      <c r="T2293" s="359">
        <f t="shared" si="73"/>
        <v>0.22706208796323712</v>
      </c>
      <c r="U2293" s="357"/>
    </row>
    <row r="2294" spans="1:21" x14ac:dyDescent="0.25">
      <c r="A2294" s="357" t="s">
        <v>483</v>
      </c>
      <c r="B2294" s="357" t="s">
        <v>972</v>
      </c>
      <c r="C2294" s="357" t="s">
        <v>1268</v>
      </c>
      <c r="D2294" s="357" t="s">
        <v>1772</v>
      </c>
      <c r="E2294" s="357" t="s">
        <v>985</v>
      </c>
      <c r="F2294" s="357">
        <v>4611114</v>
      </c>
      <c r="G2294" s="357" t="s">
        <v>1908</v>
      </c>
      <c r="H2294" s="357">
        <v>461111401</v>
      </c>
      <c r="I2294" s="357" t="s">
        <v>3982</v>
      </c>
      <c r="J2294" s="357">
        <v>24082710</v>
      </c>
      <c r="K2294" s="357">
        <v>100</v>
      </c>
      <c r="L2294" s="357" t="s">
        <v>1077</v>
      </c>
      <c r="M2294" s="357" t="s">
        <v>1078</v>
      </c>
      <c r="N2294" s="357" t="s">
        <v>5025</v>
      </c>
      <c r="O2294" s="358">
        <v>1</v>
      </c>
      <c r="P2294" s="357">
        <v>11</v>
      </c>
      <c r="Q2294" s="357">
        <v>54079.199999999997</v>
      </c>
      <c r="R2294" s="357">
        <v>43108.82</v>
      </c>
      <c r="S2294" s="357">
        <f t="shared" si="72"/>
        <v>10970.379999999997</v>
      </c>
      <c r="T2294" s="359">
        <f t="shared" si="73"/>
        <v>0.20285766061628127</v>
      </c>
      <c r="U2294" s="357"/>
    </row>
    <row r="2295" spans="1:21" x14ac:dyDescent="0.25">
      <c r="A2295" s="357" t="s">
        <v>483</v>
      </c>
      <c r="B2295" s="357" t="s">
        <v>972</v>
      </c>
      <c r="C2295" s="357" t="s">
        <v>1268</v>
      </c>
      <c r="D2295" s="357" t="s">
        <v>1772</v>
      </c>
      <c r="E2295" s="357" t="s">
        <v>985</v>
      </c>
      <c r="F2295" s="357">
        <v>4611114</v>
      </c>
      <c r="G2295" s="357" t="s">
        <v>1908</v>
      </c>
      <c r="H2295" s="357">
        <v>461111401</v>
      </c>
      <c r="I2295" s="357" t="s">
        <v>3983</v>
      </c>
      <c r="J2295" s="357">
        <v>24082736</v>
      </c>
      <c r="K2295" s="357">
        <v>100</v>
      </c>
      <c r="L2295" s="357" t="s">
        <v>1077</v>
      </c>
      <c r="M2295" s="357" t="s">
        <v>1078</v>
      </c>
      <c r="N2295" s="357" t="s">
        <v>5025</v>
      </c>
      <c r="O2295" s="358">
        <v>1</v>
      </c>
      <c r="P2295" s="357">
        <v>70</v>
      </c>
      <c r="Q2295" s="357">
        <v>84030.399999999994</v>
      </c>
      <c r="R2295" s="357">
        <v>51034.03</v>
      </c>
      <c r="S2295" s="357">
        <f t="shared" si="72"/>
        <v>32996.369999999995</v>
      </c>
      <c r="T2295" s="359">
        <f t="shared" si="73"/>
        <v>0.39267181877034973</v>
      </c>
      <c r="U2295" s="357"/>
    </row>
    <row r="2296" spans="1:21" x14ac:dyDescent="0.25">
      <c r="A2296" s="357" t="s">
        <v>483</v>
      </c>
      <c r="B2296" s="357" t="s">
        <v>972</v>
      </c>
      <c r="C2296" s="357" t="s">
        <v>1268</v>
      </c>
      <c r="D2296" s="357" t="s">
        <v>1772</v>
      </c>
      <c r="E2296" s="357" t="s">
        <v>985</v>
      </c>
      <c r="F2296" s="357">
        <v>4611114</v>
      </c>
      <c r="G2296" s="357" t="s">
        <v>1908</v>
      </c>
      <c r="H2296" s="357">
        <v>461111401</v>
      </c>
      <c r="I2296" s="357" t="s">
        <v>3984</v>
      </c>
      <c r="J2296" s="357">
        <v>24082744</v>
      </c>
      <c r="K2296" s="357">
        <v>100</v>
      </c>
      <c r="L2296" s="357" t="s">
        <v>1077</v>
      </c>
      <c r="M2296" s="357" t="s">
        <v>1078</v>
      </c>
      <c r="N2296" s="357" t="s">
        <v>5025</v>
      </c>
      <c r="O2296" s="358">
        <v>1</v>
      </c>
      <c r="P2296" s="357">
        <v>84</v>
      </c>
      <c r="Q2296" s="357">
        <v>80384</v>
      </c>
      <c r="R2296" s="357">
        <v>74799.319999999992</v>
      </c>
      <c r="S2296" s="357">
        <f t="shared" si="72"/>
        <v>5584.6800000000076</v>
      </c>
      <c r="T2296" s="359">
        <f t="shared" si="73"/>
        <v>6.9475019904458687E-2</v>
      </c>
      <c r="U2296" s="357"/>
    </row>
    <row r="2297" spans="1:21" x14ac:dyDescent="0.25">
      <c r="A2297" s="357" t="s">
        <v>483</v>
      </c>
      <c r="B2297" s="357" t="s">
        <v>972</v>
      </c>
      <c r="C2297" s="357" t="s">
        <v>1268</v>
      </c>
      <c r="D2297" s="357" t="s">
        <v>1772</v>
      </c>
      <c r="E2297" s="357" t="s">
        <v>985</v>
      </c>
      <c r="F2297" s="357">
        <v>4611114</v>
      </c>
      <c r="G2297" s="357" t="s">
        <v>1908</v>
      </c>
      <c r="H2297" s="357">
        <v>461111401</v>
      </c>
      <c r="I2297" s="357" t="s">
        <v>3985</v>
      </c>
      <c r="J2297" s="357">
        <v>24082754</v>
      </c>
      <c r="K2297" s="357">
        <v>100</v>
      </c>
      <c r="L2297" s="357" t="s">
        <v>1077</v>
      </c>
      <c r="M2297" s="357" t="s">
        <v>1078</v>
      </c>
      <c r="N2297" s="357" t="s">
        <v>5025</v>
      </c>
      <c r="O2297" s="358">
        <v>1</v>
      </c>
      <c r="P2297" s="357">
        <v>34</v>
      </c>
      <c r="Q2297" s="357">
        <v>44903.6</v>
      </c>
      <c r="R2297" s="357">
        <v>31030.11</v>
      </c>
      <c r="S2297" s="357">
        <f t="shared" si="72"/>
        <v>13873.489999999998</v>
      </c>
      <c r="T2297" s="359">
        <f t="shared" si="73"/>
        <v>0.30896164227367068</v>
      </c>
      <c r="U2297" s="357"/>
    </row>
    <row r="2298" spans="1:21" x14ac:dyDescent="0.25">
      <c r="A2298" s="357" t="s">
        <v>483</v>
      </c>
      <c r="B2298" s="357" t="s">
        <v>972</v>
      </c>
      <c r="C2298" s="357" t="s">
        <v>1268</v>
      </c>
      <c r="D2298" s="357" t="s">
        <v>1772</v>
      </c>
      <c r="E2298" s="357" t="s">
        <v>985</v>
      </c>
      <c r="F2298" s="357">
        <v>4611114</v>
      </c>
      <c r="G2298" s="357" t="s">
        <v>1908</v>
      </c>
      <c r="H2298" s="357">
        <v>461111401</v>
      </c>
      <c r="I2298" s="357" t="s">
        <v>3986</v>
      </c>
      <c r="J2298" s="357">
        <v>24082842</v>
      </c>
      <c r="K2298" s="357">
        <v>100</v>
      </c>
      <c r="L2298" s="357" t="s">
        <v>1077</v>
      </c>
      <c r="M2298" s="357" t="s">
        <v>1078</v>
      </c>
      <c r="N2298" s="357" t="s">
        <v>5025</v>
      </c>
      <c r="O2298" s="358">
        <v>1</v>
      </c>
      <c r="P2298" s="357">
        <v>30</v>
      </c>
      <c r="Q2298" s="357">
        <v>48040.800000000003</v>
      </c>
      <c r="R2298" s="357">
        <v>34185.880000000005</v>
      </c>
      <c r="S2298" s="357">
        <f t="shared" si="72"/>
        <v>13854.919999999998</v>
      </c>
      <c r="T2298" s="359">
        <f t="shared" si="73"/>
        <v>0.28839902749329732</v>
      </c>
      <c r="U2298" s="357"/>
    </row>
    <row r="2299" spans="1:21" x14ac:dyDescent="0.25">
      <c r="A2299" s="357" t="s">
        <v>483</v>
      </c>
      <c r="B2299" s="357" t="s">
        <v>972</v>
      </c>
      <c r="C2299" s="357" t="s">
        <v>1268</v>
      </c>
      <c r="D2299" s="357" t="s">
        <v>1772</v>
      </c>
      <c r="E2299" s="357" t="s">
        <v>985</v>
      </c>
      <c r="F2299" s="357">
        <v>4611114</v>
      </c>
      <c r="G2299" s="357" t="s">
        <v>1404</v>
      </c>
      <c r="H2299" s="357">
        <v>461111402</v>
      </c>
      <c r="I2299" s="357" t="s">
        <v>3987</v>
      </c>
      <c r="J2299" s="357">
        <v>24478348</v>
      </c>
      <c r="K2299" s="357">
        <v>100</v>
      </c>
      <c r="L2299" s="357" t="s">
        <v>1077</v>
      </c>
      <c r="M2299" s="357" t="s">
        <v>1078</v>
      </c>
      <c r="N2299" s="357" t="s">
        <v>5025</v>
      </c>
      <c r="O2299" s="358">
        <v>1</v>
      </c>
      <c r="P2299" s="357">
        <v>23</v>
      </c>
      <c r="Q2299" s="357">
        <v>30357.200000000001</v>
      </c>
      <c r="R2299" s="357">
        <v>23356.489999999998</v>
      </c>
      <c r="S2299" s="357">
        <f t="shared" si="72"/>
        <v>7000.7100000000028</v>
      </c>
      <c r="T2299" s="359">
        <f t="shared" si="73"/>
        <v>0.23061118943776115</v>
      </c>
      <c r="U2299" s="357"/>
    </row>
    <row r="2300" spans="1:21" x14ac:dyDescent="0.25">
      <c r="A2300" s="357" t="s">
        <v>483</v>
      </c>
      <c r="B2300" s="357" t="s">
        <v>972</v>
      </c>
      <c r="C2300" s="357" t="s">
        <v>1268</v>
      </c>
      <c r="D2300" s="357" t="s">
        <v>1772</v>
      </c>
      <c r="E2300" s="357" t="s">
        <v>1626</v>
      </c>
      <c r="F2300" s="357">
        <v>4611112</v>
      </c>
      <c r="G2300" s="357" t="s">
        <v>1158</v>
      </c>
      <c r="H2300" s="357">
        <v>461111201</v>
      </c>
      <c r="I2300" s="357" t="s">
        <v>3988</v>
      </c>
      <c r="J2300" s="357">
        <v>24478386</v>
      </c>
      <c r="K2300" s="357">
        <v>100</v>
      </c>
      <c r="L2300" s="357" t="s">
        <v>1077</v>
      </c>
      <c r="M2300" s="357" t="s">
        <v>1078</v>
      </c>
      <c r="N2300" s="357" t="s">
        <v>5025</v>
      </c>
      <c r="O2300" s="358">
        <v>1</v>
      </c>
      <c r="P2300" s="357">
        <v>34</v>
      </c>
      <c r="Q2300" s="357">
        <v>51492.4</v>
      </c>
      <c r="R2300" s="357">
        <v>39768.320000000007</v>
      </c>
      <c r="S2300" s="357">
        <f t="shared" si="72"/>
        <v>11724.079999999994</v>
      </c>
      <c r="T2300" s="359">
        <f t="shared" si="73"/>
        <v>0.22768563904576197</v>
      </c>
      <c r="U2300" s="357"/>
    </row>
    <row r="2301" spans="1:21" x14ac:dyDescent="0.25">
      <c r="A2301" s="357" t="s">
        <v>483</v>
      </c>
      <c r="B2301" s="357" t="s">
        <v>972</v>
      </c>
      <c r="C2301" s="357" t="s">
        <v>1268</v>
      </c>
      <c r="D2301" s="357" t="s">
        <v>1772</v>
      </c>
      <c r="E2301" s="357" t="s">
        <v>985</v>
      </c>
      <c r="F2301" s="357">
        <v>4611114</v>
      </c>
      <c r="G2301" s="357" t="s">
        <v>1404</v>
      </c>
      <c r="H2301" s="357">
        <v>461111402</v>
      </c>
      <c r="I2301" s="357" t="s">
        <v>3989</v>
      </c>
      <c r="J2301" s="357">
        <v>24478522</v>
      </c>
      <c r="K2301" s="357">
        <v>400</v>
      </c>
      <c r="L2301" s="357" t="s">
        <v>1077</v>
      </c>
      <c r="M2301" s="357" t="s">
        <v>1078</v>
      </c>
      <c r="N2301" s="357" t="s">
        <v>5025</v>
      </c>
      <c r="O2301" s="358">
        <v>1</v>
      </c>
      <c r="P2301" s="357">
        <v>93</v>
      </c>
      <c r="Q2301" s="357">
        <v>154200</v>
      </c>
      <c r="R2301" s="357">
        <v>99170.48000000001</v>
      </c>
      <c r="S2301" s="357">
        <f t="shared" si="72"/>
        <v>55029.51999999999</v>
      </c>
      <c r="T2301" s="359">
        <f t="shared" si="73"/>
        <v>0.35687107652399475</v>
      </c>
      <c r="U2301" s="357"/>
    </row>
    <row r="2302" spans="1:21" x14ac:dyDescent="0.25">
      <c r="A2302" s="357" t="s">
        <v>483</v>
      </c>
      <c r="B2302" s="357" t="s">
        <v>972</v>
      </c>
      <c r="C2302" s="357" t="s">
        <v>1268</v>
      </c>
      <c r="D2302" s="357" t="s">
        <v>1772</v>
      </c>
      <c r="E2302" s="357" t="s">
        <v>1626</v>
      </c>
      <c r="F2302" s="357">
        <v>4611112</v>
      </c>
      <c r="G2302" s="357" t="s">
        <v>1164</v>
      </c>
      <c r="H2302" s="357">
        <v>461111205</v>
      </c>
      <c r="I2302" s="357" t="s">
        <v>3990</v>
      </c>
      <c r="J2302" s="357">
        <v>26714962</v>
      </c>
      <c r="K2302" s="357">
        <v>100</v>
      </c>
      <c r="L2302" s="357" t="s">
        <v>1077</v>
      </c>
      <c r="M2302" s="357" t="s">
        <v>1078</v>
      </c>
      <c r="N2302" s="357" t="s">
        <v>5025</v>
      </c>
      <c r="O2302" s="358">
        <v>1</v>
      </c>
      <c r="P2302" s="357">
        <v>66</v>
      </c>
      <c r="Q2302" s="357">
        <v>81164</v>
      </c>
      <c r="R2302" s="357">
        <v>74376.23000000001</v>
      </c>
      <c r="S2302" s="357">
        <f t="shared" si="72"/>
        <v>6787.7699999999895</v>
      </c>
      <c r="T2302" s="359">
        <f t="shared" si="73"/>
        <v>8.363030407569845E-2</v>
      </c>
      <c r="U2302" s="357"/>
    </row>
    <row r="2303" spans="1:21" x14ac:dyDescent="0.25">
      <c r="A2303" s="357" t="s">
        <v>483</v>
      </c>
      <c r="B2303" s="357" t="s">
        <v>972</v>
      </c>
      <c r="C2303" s="357" t="s">
        <v>1268</v>
      </c>
      <c r="D2303" s="357" t="s">
        <v>1772</v>
      </c>
      <c r="E2303" s="357" t="s">
        <v>1626</v>
      </c>
      <c r="F2303" s="357">
        <v>4611112</v>
      </c>
      <c r="G2303" s="357" t="s">
        <v>1164</v>
      </c>
      <c r="H2303" s="357">
        <v>461111205</v>
      </c>
      <c r="I2303" s="357" t="s">
        <v>3991</v>
      </c>
      <c r="J2303" s="357">
        <v>26714982</v>
      </c>
      <c r="K2303" s="357">
        <v>100</v>
      </c>
      <c r="L2303" s="357" t="s">
        <v>1077</v>
      </c>
      <c r="M2303" s="357" t="s">
        <v>1078</v>
      </c>
      <c r="N2303" s="357" t="s">
        <v>5025</v>
      </c>
      <c r="O2303" s="358">
        <v>1</v>
      </c>
      <c r="P2303" s="357">
        <v>43</v>
      </c>
      <c r="Q2303" s="357">
        <v>46087.6</v>
      </c>
      <c r="R2303" s="357">
        <v>40306.47</v>
      </c>
      <c r="S2303" s="357">
        <f t="shared" si="72"/>
        <v>5781.1299999999974</v>
      </c>
      <c r="T2303" s="359">
        <f t="shared" si="73"/>
        <v>0.12543786181098598</v>
      </c>
      <c r="U2303" s="357"/>
    </row>
    <row r="2304" spans="1:21" x14ac:dyDescent="0.25">
      <c r="A2304" s="357" t="s">
        <v>483</v>
      </c>
      <c r="B2304" s="357" t="s">
        <v>972</v>
      </c>
      <c r="C2304" s="357" t="s">
        <v>1268</v>
      </c>
      <c r="D2304" s="357" t="s">
        <v>1772</v>
      </c>
      <c r="E2304" s="357" t="s">
        <v>1626</v>
      </c>
      <c r="F2304" s="357">
        <v>4611112</v>
      </c>
      <c r="G2304" s="357" t="s">
        <v>1164</v>
      </c>
      <c r="H2304" s="357">
        <v>461111205</v>
      </c>
      <c r="I2304" s="357" t="s">
        <v>3992</v>
      </c>
      <c r="J2304" s="357">
        <v>26715198</v>
      </c>
      <c r="K2304" s="357">
        <v>100</v>
      </c>
      <c r="L2304" s="357" t="s">
        <v>1077</v>
      </c>
      <c r="M2304" s="357" t="s">
        <v>1078</v>
      </c>
      <c r="N2304" s="357" t="s">
        <v>5025</v>
      </c>
      <c r="O2304" s="358">
        <v>1</v>
      </c>
      <c r="P2304" s="357">
        <v>124</v>
      </c>
      <c r="Q2304" s="357">
        <v>60712</v>
      </c>
      <c r="R2304" s="357">
        <v>50819.89</v>
      </c>
      <c r="S2304" s="357">
        <f t="shared" si="72"/>
        <v>9892.11</v>
      </c>
      <c r="T2304" s="359">
        <f t="shared" si="73"/>
        <v>0.16293500461193833</v>
      </c>
      <c r="U2304" s="357"/>
    </row>
    <row r="2305" spans="1:21" x14ac:dyDescent="0.25">
      <c r="A2305" s="357" t="s">
        <v>483</v>
      </c>
      <c r="B2305" s="357" t="s">
        <v>972</v>
      </c>
      <c r="C2305" s="357" t="s">
        <v>1268</v>
      </c>
      <c r="D2305" s="357" t="s">
        <v>1772</v>
      </c>
      <c r="E2305" s="357" t="s">
        <v>1626</v>
      </c>
      <c r="F2305" s="357">
        <v>4611112</v>
      </c>
      <c r="G2305" s="357" t="s">
        <v>1164</v>
      </c>
      <c r="H2305" s="357">
        <v>461111205</v>
      </c>
      <c r="I2305" s="357" t="s">
        <v>3993</v>
      </c>
      <c r="J2305" s="357">
        <v>26715214</v>
      </c>
      <c r="K2305" s="357">
        <v>100</v>
      </c>
      <c r="L2305" s="357" t="s">
        <v>1077</v>
      </c>
      <c r="M2305" s="357" t="s">
        <v>1078</v>
      </c>
      <c r="N2305" s="357" t="s">
        <v>5025</v>
      </c>
      <c r="O2305" s="358">
        <v>1</v>
      </c>
      <c r="P2305" s="357">
        <v>49</v>
      </c>
      <c r="Q2305" s="357">
        <v>39354.800000000003</v>
      </c>
      <c r="R2305" s="357">
        <v>28058.129999999997</v>
      </c>
      <c r="S2305" s="357">
        <f t="shared" si="72"/>
        <v>11296.670000000006</v>
      </c>
      <c r="T2305" s="359">
        <f t="shared" si="73"/>
        <v>0.287046815128015</v>
      </c>
      <c r="U2305" s="357"/>
    </row>
    <row r="2306" spans="1:21" x14ac:dyDescent="0.25">
      <c r="A2306" s="357" t="s">
        <v>483</v>
      </c>
      <c r="B2306" s="357" t="s">
        <v>972</v>
      </c>
      <c r="C2306" s="357" t="s">
        <v>1268</v>
      </c>
      <c r="D2306" s="357" t="s">
        <v>1772</v>
      </c>
      <c r="E2306" s="357" t="s">
        <v>1626</v>
      </c>
      <c r="F2306" s="357">
        <v>4611112</v>
      </c>
      <c r="G2306" s="357" t="s">
        <v>1164</v>
      </c>
      <c r="H2306" s="357">
        <v>461111205</v>
      </c>
      <c r="I2306" s="357" t="s">
        <v>3994</v>
      </c>
      <c r="J2306" s="357">
        <v>26715236</v>
      </c>
      <c r="K2306" s="357">
        <v>100</v>
      </c>
      <c r="L2306" s="357" t="s">
        <v>1077</v>
      </c>
      <c r="M2306" s="357" t="s">
        <v>1078</v>
      </c>
      <c r="N2306" s="357" t="s">
        <v>5025</v>
      </c>
      <c r="O2306" s="358">
        <v>1</v>
      </c>
      <c r="P2306" s="357">
        <v>93</v>
      </c>
      <c r="Q2306" s="357">
        <v>73644</v>
      </c>
      <c r="R2306" s="357">
        <v>69344.260000000009</v>
      </c>
      <c r="S2306" s="357">
        <f t="shared" si="72"/>
        <v>4299.7399999999907</v>
      </c>
      <c r="T2306" s="359">
        <f t="shared" si="73"/>
        <v>5.8385476074086021E-2</v>
      </c>
      <c r="U2306" s="357"/>
    </row>
    <row r="2307" spans="1:21" x14ac:dyDescent="0.25">
      <c r="A2307" s="357" t="s">
        <v>483</v>
      </c>
      <c r="B2307" s="357" t="s">
        <v>972</v>
      </c>
      <c r="C2307" s="357" t="s">
        <v>1268</v>
      </c>
      <c r="D2307" s="357" t="s">
        <v>1772</v>
      </c>
      <c r="E2307" s="357" t="s">
        <v>1626</v>
      </c>
      <c r="F2307" s="357">
        <v>4611112</v>
      </c>
      <c r="G2307" s="357" t="s">
        <v>1164</v>
      </c>
      <c r="H2307" s="357">
        <v>461111205</v>
      </c>
      <c r="I2307" s="357" t="s">
        <v>3995</v>
      </c>
      <c r="J2307" s="357">
        <v>26715240</v>
      </c>
      <c r="K2307" s="357">
        <v>100</v>
      </c>
      <c r="L2307" s="357" t="s">
        <v>1077</v>
      </c>
      <c r="M2307" s="357" t="s">
        <v>1078</v>
      </c>
      <c r="N2307" s="357" t="s">
        <v>5025</v>
      </c>
      <c r="O2307" s="358">
        <v>1</v>
      </c>
      <c r="P2307" s="357">
        <v>62</v>
      </c>
      <c r="Q2307" s="357">
        <v>62308.399999999994</v>
      </c>
      <c r="R2307" s="357">
        <v>47991.06</v>
      </c>
      <c r="S2307" s="357">
        <f t="shared" si="72"/>
        <v>14317.339999999997</v>
      </c>
      <c r="T2307" s="359">
        <f t="shared" si="73"/>
        <v>0.22978185926777125</v>
      </c>
      <c r="U2307" s="357"/>
    </row>
    <row r="2308" spans="1:21" x14ac:dyDescent="0.25">
      <c r="A2308" s="357" t="s">
        <v>483</v>
      </c>
      <c r="B2308" s="357" t="s">
        <v>972</v>
      </c>
      <c r="C2308" s="357" t="s">
        <v>1268</v>
      </c>
      <c r="D2308" s="357" t="s">
        <v>1772</v>
      </c>
      <c r="E2308" s="357" t="s">
        <v>1626</v>
      </c>
      <c r="F2308" s="357">
        <v>4611112</v>
      </c>
      <c r="G2308" s="357" t="s">
        <v>1164</v>
      </c>
      <c r="H2308" s="357">
        <v>461111205</v>
      </c>
      <c r="I2308" s="357" t="s">
        <v>3996</v>
      </c>
      <c r="J2308" s="357">
        <v>26715280</v>
      </c>
      <c r="K2308" s="357">
        <v>100</v>
      </c>
      <c r="L2308" s="357" t="s">
        <v>1077</v>
      </c>
      <c r="M2308" s="357" t="s">
        <v>1078</v>
      </c>
      <c r="N2308" s="357" t="s">
        <v>5025</v>
      </c>
      <c r="O2308" s="358">
        <v>1</v>
      </c>
      <c r="P2308" s="357">
        <v>29</v>
      </c>
      <c r="Q2308" s="357">
        <v>53016.399999999994</v>
      </c>
      <c r="R2308" s="357">
        <v>30267.89</v>
      </c>
      <c r="S2308" s="357">
        <f t="shared" ref="S2308:S2371" si="74">Q2308-R2308</f>
        <v>22748.509999999995</v>
      </c>
      <c r="T2308" s="359">
        <f t="shared" ref="T2308:T2371" si="75">S2308/Q2308</f>
        <v>0.42908439652635783</v>
      </c>
      <c r="U2308" s="357"/>
    </row>
    <row r="2309" spans="1:21" x14ac:dyDescent="0.25">
      <c r="A2309" s="357" t="s">
        <v>483</v>
      </c>
      <c r="B2309" s="357" t="s">
        <v>972</v>
      </c>
      <c r="C2309" s="357" t="s">
        <v>1268</v>
      </c>
      <c r="D2309" s="357" t="s">
        <v>1772</v>
      </c>
      <c r="E2309" s="357" t="s">
        <v>1633</v>
      </c>
      <c r="F2309" s="357" t="s">
        <v>5027</v>
      </c>
      <c r="G2309" s="357" t="s">
        <v>1915</v>
      </c>
      <c r="H2309" s="357" t="s">
        <v>1914</v>
      </c>
      <c r="I2309" s="357" t="s">
        <v>3997</v>
      </c>
      <c r="J2309" s="357">
        <v>14105261</v>
      </c>
      <c r="K2309" s="357">
        <v>100</v>
      </c>
      <c r="L2309" s="357" t="s">
        <v>1077</v>
      </c>
      <c r="M2309" s="357" t="s">
        <v>1078</v>
      </c>
      <c r="N2309" s="357" t="s">
        <v>5025</v>
      </c>
      <c r="O2309" s="358">
        <v>1</v>
      </c>
      <c r="P2309" s="357">
        <v>72</v>
      </c>
      <c r="Q2309" s="357">
        <v>50792</v>
      </c>
      <c r="R2309" s="357">
        <v>38080.29</v>
      </c>
      <c r="S2309" s="357">
        <f t="shared" si="74"/>
        <v>12711.71</v>
      </c>
      <c r="T2309" s="359">
        <f t="shared" si="75"/>
        <v>0.25026992439754292</v>
      </c>
      <c r="U2309" s="357"/>
    </row>
    <row r="2310" spans="1:21" x14ac:dyDescent="0.25">
      <c r="A2310" s="357" t="s">
        <v>483</v>
      </c>
      <c r="B2310" s="357" t="s">
        <v>972</v>
      </c>
      <c r="C2310" s="357" t="s">
        <v>1268</v>
      </c>
      <c r="D2310" s="357" t="s">
        <v>1772</v>
      </c>
      <c r="E2310" s="357" t="s">
        <v>1629</v>
      </c>
      <c r="F2310" s="357">
        <v>4611127</v>
      </c>
      <c r="G2310" s="357" t="s">
        <v>988</v>
      </c>
      <c r="H2310" s="357">
        <v>461112701</v>
      </c>
      <c r="I2310" s="357" t="s">
        <v>5233</v>
      </c>
      <c r="J2310" s="357">
        <v>14602023</v>
      </c>
      <c r="K2310" s="357">
        <v>100</v>
      </c>
      <c r="L2310" s="357" t="s">
        <v>1077</v>
      </c>
      <c r="M2310" s="357" t="s">
        <v>1078</v>
      </c>
      <c r="N2310" s="357" t="s">
        <v>5025</v>
      </c>
      <c r="O2310" s="358">
        <v>1</v>
      </c>
      <c r="P2310" s="357">
        <v>32</v>
      </c>
      <c r="Q2310" s="357">
        <v>33865.199999999997</v>
      </c>
      <c r="R2310" s="357">
        <v>17722.060000000001</v>
      </c>
      <c r="S2310" s="357">
        <f t="shared" si="74"/>
        <v>16143.139999999996</v>
      </c>
      <c r="T2310" s="359">
        <f t="shared" si="75"/>
        <v>0.47668816366063088</v>
      </c>
      <c r="U2310" s="357"/>
    </row>
    <row r="2311" spans="1:21" x14ac:dyDescent="0.25">
      <c r="A2311" s="357" t="s">
        <v>483</v>
      </c>
      <c r="B2311" s="357" t="s">
        <v>972</v>
      </c>
      <c r="C2311" s="357" t="s">
        <v>1268</v>
      </c>
      <c r="D2311" s="357" t="s">
        <v>1772</v>
      </c>
      <c r="E2311" s="357" t="s">
        <v>1629</v>
      </c>
      <c r="F2311" s="357">
        <v>4611127</v>
      </c>
      <c r="G2311" s="357" t="s">
        <v>988</v>
      </c>
      <c r="H2311" s="357">
        <v>461112701</v>
      </c>
      <c r="I2311" s="357" t="s">
        <v>5234</v>
      </c>
      <c r="J2311" s="357">
        <v>14602103</v>
      </c>
      <c r="K2311" s="357">
        <v>100</v>
      </c>
      <c r="L2311" s="357" t="s">
        <v>1077</v>
      </c>
      <c r="M2311" s="357" t="s">
        <v>1078</v>
      </c>
      <c r="N2311" s="357" t="s">
        <v>5025</v>
      </c>
      <c r="O2311" s="358">
        <v>1</v>
      </c>
      <c r="P2311" s="357">
        <v>62</v>
      </c>
      <c r="Q2311" s="357">
        <v>82482.400000000009</v>
      </c>
      <c r="R2311" s="357">
        <v>45259.93</v>
      </c>
      <c r="S2311" s="357">
        <f t="shared" si="74"/>
        <v>37222.470000000008</v>
      </c>
      <c r="T2311" s="359">
        <f t="shared" si="75"/>
        <v>0.45127772712724173</v>
      </c>
      <c r="U2311" s="357"/>
    </row>
    <row r="2312" spans="1:21" x14ac:dyDescent="0.25">
      <c r="A2312" s="357" t="s">
        <v>483</v>
      </c>
      <c r="B2312" s="357" t="s">
        <v>972</v>
      </c>
      <c r="C2312" s="357" t="s">
        <v>1268</v>
      </c>
      <c r="D2312" s="357" t="s">
        <v>1772</v>
      </c>
      <c r="E2312" s="357" t="s">
        <v>1633</v>
      </c>
      <c r="F2312" s="357" t="s">
        <v>5027</v>
      </c>
      <c r="G2312" s="357" t="s">
        <v>1915</v>
      </c>
      <c r="H2312" s="357" t="s">
        <v>1914</v>
      </c>
      <c r="I2312" s="357" t="s">
        <v>3998</v>
      </c>
      <c r="J2312" s="357">
        <v>14105309</v>
      </c>
      <c r="K2312" s="357">
        <v>100</v>
      </c>
      <c r="L2312" s="357" t="s">
        <v>1077</v>
      </c>
      <c r="M2312" s="357" t="s">
        <v>1078</v>
      </c>
      <c r="N2312" s="357" t="s">
        <v>5025</v>
      </c>
      <c r="O2312" s="358">
        <v>1</v>
      </c>
      <c r="P2312" s="357">
        <v>33</v>
      </c>
      <c r="Q2312" s="357">
        <v>21311.199999999997</v>
      </c>
      <c r="R2312" s="357">
        <v>12849.45</v>
      </c>
      <c r="S2312" s="357">
        <f t="shared" si="74"/>
        <v>8461.7499999999964</v>
      </c>
      <c r="T2312" s="359">
        <f t="shared" si="75"/>
        <v>0.39705647734524557</v>
      </c>
      <c r="U2312" s="357"/>
    </row>
    <row r="2313" spans="1:21" x14ac:dyDescent="0.25">
      <c r="A2313" s="357" t="s">
        <v>483</v>
      </c>
      <c r="B2313" s="357" t="s">
        <v>972</v>
      </c>
      <c r="C2313" s="357" t="s">
        <v>1268</v>
      </c>
      <c r="D2313" s="357" t="s">
        <v>1772</v>
      </c>
      <c r="E2313" s="357" t="s">
        <v>1911</v>
      </c>
      <c r="F2313" s="357">
        <v>4611149</v>
      </c>
      <c r="G2313" s="357" t="s">
        <v>991</v>
      </c>
      <c r="H2313" s="357">
        <v>461114902</v>
      </c>
      <c r="I2313" s="357" t="s">
        <v>3999</v>
      </c>
      <c r="J2313" s="357">
        <v>15836980</v>
      </c>
      <c r="K2313" s="357">
        <v>100</v>
      </c>
      <c r="L2313" s="357" t="s">
        <v>1077</v>
      </c>
      <c r="M2313" s="357" t="s">
        <v>1078</v>
      </c>
      <c r="N2313" s="357" t="s">
        <v>5025</v>
      </c>
      <c r="O2313" s="358">
        <v>1</v>
      </c>
      <c r="P2313" s="357">
        <v>98</v>
      </c>
      <c r="Q2313" s="357">
        <v>45314.8</v>
      </c>
      <c r="R2313" s="357">
        <v>36809.67</v>
      </c>
      <c r="S2313" s="357">
        <f t="shared" si="74"/>
        <v>8505.1300000000047</v>
      </c>
      <c r="T2313" s="359">
        <f t="shared" si="75"/>
        <v>0.18768989380952811</v>
      </c>
      <c r="U2313" s="357"/>
    </row>
    <row r="2314" spans="1:21" x14ac:dyDescent="0.25">
      <c r="A2314" s="357" t="s">
        <v>483</v>
      </c>
      <c r="B2314" s="357" t="s">
        <v>972</v>
      </c>
      <c r="C2314" s="357" t="s">
        <v>1268</v>
      </c>
      <c r="D2314" s="357" t="s">
        <v>1772</v>
      </c>
      <c r="E2314" s="357" t="s">
        <v>1633</v>
      </c>
      <c r="F2314" s="357" t="s">
        <v>5027</v>
      </c>
      <c r="G2314" s="357" t="s">
        <v>1634</v>
      </c>
      <c r="H2314" s="357" t="s">
        <v>1456</v>
      </c>
      <c r="I2314" s="357" t="s">
        <v>4000</v>
      </c>
      <c r="J2314" s="357">
        <v>15837102</v>
      </c>
      <c r="K2314" s="357">
        <v>100</v>
      </c>
      <c r="L2314" s="357" t="s">
        <v>1077</v>
      </c>
      <c r="M2314" s="357" t="s">
        <v>1078</v>
      </c>
      <c r="N2314" s="357" t="s">
        <v>5025</v>
      </c>
      <c r="O2314" s="358">
        <v>1</v>
      </c>
      <c r="P2314" s="357">
        <v>86</v>
      </c>
      <c r="Q2314" s="357">
        <v>86072.8</v>
      </c>
      <c r="R2314" s="357">
        <v>80963.62</v>
      </c>
      <c r="S2314" s="357">
        <f t="shared" si="74"/>
        <v>5109.1800000000076</v>
      </c>
      <c r="T2314" s="359">
        <f t="shared" si="75"/>
        <v>5.9358821834540151E-2</v>
      </c>
      <c r="U2314" s="357"/>
    </row>
    <row r="2315" spans="1:21" x14ac:dyDescent="0.25">
      <c r="A2315" s="357" t="s">
        <v>483</v>
      </c>
      <c r="B2315" s="357" t="s">
        <v>972</v>
      </c>
      <c r="C2315" s="357" t="s">
        <v>1268</v>
      </c>
      <c r="D2315" s="357" t="s">
        <v>1772</v>
      </c>
      <c r="E2315" s="357" t="s">
        <v>1633</v>
      </c>
      <c r="F2315" s="357" t="s">
        <v>5027</v>
      </c>
      <c r="G2315" s="357" t="s">
        <v>1634</v>
      </c>
      <c r="H2315" s="357" t="s">
        <v>1456</v>
      </c>
      <c r="I2315" s="357" t="s">
        <v>4001</v>
      </c>
      <c r="J2315" s="357">
        <v>15837116</v>
      </c>
      <c r="K2315" s="357">
        <v>100</v>
      </c>
      <c r="L2315" s="357" t="s">
        <v>1077</v>
      </c>
      <c r="M2315" s="357" t="s">
        <v>1078</v>
      </c>
      <c r="N2315" s="357" t="s">
        <v>5025</v>
      </c>
      <c r="O2315" s="358">
        <v>1</v>
      </c>
      <c r="P2315" s="357">
        <v>52</v>
      </c>
      <c r="Q2315" s="357">
        <v>50902</v>
      </c>
      <c r="R2315" s="357">
        <v>32456.489999999998</v>
      </c>
      <c r="S2315" s="357">
        <f t="shared" si="74"/>
        <v>18445.510000000002</v>
      </c>
      <c r="T2315" s="359">
        <f t="shared" si="75"/>
        <v>0.36237299123806532</v>
      </c>
      <c r="U2315" s="357"/>
    </row>
    <row r="2316" spans="1:21" x14ac:dyDescent="0.25">
      <c r="A2316" s="357" t="s">
        <v>483</v>
      </c>
      <c r="B2316" s="357" t="s">
        <v>972</v>
      </c>
      <c r="C2316" s="357" t="s">
        <v>1268</v>
      </c>
      <c r="D2316" s="357" t="s">
        <v>1772</v>
      </c>
      <c r="E2316" s="357" t="s">
        <v>1631</v>
      </c>
      <c r="F2316" s="357">
        <v>4611138</v>
      </c>
      <c r="G2316" s="357" t="s">
        <v>1159</v>
      </c>
      <c r="H2316" s="357">
        <v>461113801</v>
      </c>
      <c r="I2316" s="357" t="s">
        <v>4002</v>
      </c>
      <c r="J2316" s="357">
        <v>18378309</v>
      </c>
      <c r="K2316" s="357">
        <v>100</v>
      </c>
      <c r="L2316" s="357" t="s">
        <v>1077</v>
      </c>
      <c r="M2316" s="357" t="s">
        <v>1078</v>
      </c>
      <c r="N2316" s="357" t="s">
        <v>5025</v>
      </c>
      <c r="O2316" s="358">
        <v>1</v>
      </c>
      <c r="P2316" s="357">
        <v>62</v>
      </c>
      <c r="Q2316" s="357">
        <v>46095.6</v>
      </c>
      <c r="R2316" s="357">
        <v>31615.190000000002</v>
      </c>
      <c r="S2316" s="357">
        <f t="shared" si="74"/>
        <v>14480.409999999996</v>
      </c>
      <c r="T2316" s="359">
        <f t="shared" si="75"/>
        <v>0.31413865965515142</v>
      </c>
      <c r="U2316" s="357"/>
    </row>
    <row r="2317" spans="1:21" x14ac:dyDescent="0.25">
      <c r="A2317" s="357" t="s">
        <v>483</v>
      </c>
      <c r="B2317" s="357" t="s">
        <v>972</v>
      </c>
      <c r="C2317" s="357" t="s">
        <v>1268</v>
      </c>
      <c r="D2317" s="357" t="s">
        <v>1772</v>
      </c>
      <c r="E2317" s="357" t="s">
        <v>1628</v>
      </c>
      <c r="F2317" s="357">
        <v>4611126</v>
      </c>
      <c r="G2317" s="357" t="s">
        <v>989</v>
      </c>
      <c r="H2317" s="357">
        <v>461112602</v>
      </c>
      <c r="I2317" s="357" t="s">
        <v>4003</v>
      </c>
      <c r="J2317" s="357">
        <v>24082238</v>
      </c>
      <c r="K2317" s="357">
        <v>100</v>
      </c>
      <c r="L2317" s="357" t="s">
        <v>1077</v>
      </c>
      <c r="M2317" s="357" t="s">
        <v>1078</v>
      </c>
      <c r="N2317" s="357" t="s">
        <v>5025</v>
      </c>
      <c r="O2317" s="358">
        <v>1</v>
      </c>
      <c r="P2317" s="357">
        <v>96</v>
      </c>
      <c r="Q2317" s="357">
        <v>87338.4</v>
      </c>
      <c r="R2317" s="357">
        <v>68955.23000000001</v>
      </c>
      <c r="S2317" s="357">
        <f t="shared" si="74"/>
        <v>18383.169999999984</v>
      </c>
      <c r="T2317" s="359">
        <f t="shared" si="75"/>
        <v>0.21048210180172736</v>
      </c>
      <c r="U2317" s="357"/>
    </row>
    <row r="2318" spans="1:21" x14ac:dyDescent="0.25">
      <c r="A2318" s="357" t="s">
        <v>483</v>
      </c>
      <c r="B2318" s="357" t="s">
        <v>972</v>
      </c>
      <c r="C2318" s="357" t="s">
        <v>1268</v>
      </c>
      <c r="D2318" s="357" t="s">
        <v>1772</v>
      </c>
      <c r="E2318" s="357" t="s">
        <v>1628</v>
      </c>
      <c r="F2318" s="357">
        <v>4611126</v>
      </c>
      <c r="G2318" s="357" t="s">
        <v>989</v>
      </c>
      <c r="H2318" s="357">
        <v>461112602</v>
      </c>
      <c r="I2318" s="357" t="s">
        <v>4004</v>
      </c>
      <c r="J2318" s="357">
        <v>24082258</v>
      </c>
      <c r="K2318" s="357">
        <v>100</v>
      </c>
      <c r="L2318" s="357" t="s">
        <v>1077</v>
      </c>
      <c r="M2318" s="357" t="s">
        <v>1078</v>
      </c>
      <c r="N2318" s="357" t="s">
        <v>5025</v>
      </c>
      <c r="O2318" s="358">
        <v>1</v>
      </c>
      <c r="P2318" s="357">
        <v>66</v>
      </c>
      <c r="Q2318" s="357">
        <v>59294.400000000001</v>
      </c>
      <c r="R2318" s="357">
        <v>37278.47</v>
      </c>
      <c r="S2318" s="357">
        <f t="shared" si="74"/>
        <v>22015.93</v>
      </c>
      <c r="T2318" s="359">
        <f t="shared" si="75"/>
        <v>0.37129863865727625</v>
      </c>
      <c r="U2318" s="357"/>
    </row>
    <row r="2319" spans="1:21" x14ac:dyDescent="0.25">
      <c r="A2319" s="357" t="s">
        <v>483</v>
      </c>
      <c r="B2319" s="357" t="s">
        <v>972</v>
      </c>
      <c r="C2319" s="357" t="s">
        <v>1268</v>
      </c>
      <c r="D2319" s="357" t="s">
        <v>1772</v>
      </c>
      <c r="E2319" s="357" t="s">
        <v>1628</v>
      </c>
      <c r="F2319" s="357">
        <v>4611126</v>
      </c>
      <c r="G2319" s="357" t="s">
        <v>989</v>
      </c>
      <c r="H2319" s="357">
        <v>461112602</v>
      </c>
      <c r="I2319" s="357" t="s">
        <v>4005</v>
      </c>
      <c r="J2319" s="357">
        <v>24082262</v>
      </c>
      <c r="K2319" s="357">
        <v>100</v>
      </c>
      <c r="L2319" s="357" t="s">
        <v>1077</v>
      </c>
      <c r="M2319" s="357" t="s">
        <v>1078</v>
      </c>
      <c r="N2319" s="357" t="s">
        <v>5025</v>
      </c>
      <c r="O2319" s="358">
        <v>1</v>
      </c>
      <c r="P2319" s="357">
        <v>69</v>
      </c>
      <c r="Q2319" s="357">
        <v>55702.000000000007</v>
      </c>
      <c r="R2319" s="357">
        <v>44911.96</v>
      </c>
      <c r="S2319" s="357">
        <f t="shared" si="74"/>
        <v>10790.040000000008</v>
      </c>
      <c r="T2319" s="359">
        <f t="shared" si="75"/>
        <v>0.19371010017593635</v>
      </c>
      <c r="U2319" s="357"/>
    </row>
    <row r="2320" spans="1:21" x14ac:dyDescent="0.25">
      <c r="A2320" s="357" t="s">
        <v>483</v>
      </c>
      <c r="B2320" s="357" t="s">
        <v>972</v>
      </c>
      <c r="C2320" s="357" t="s">
        <v>1268</v>
      </c>
      <c r="D2320" s="357" t="s">
        <v>1772</v>
      </c>
      <c r="E2320" s="357" t="s">
        <v>1628</v>
      </c>
      <c r="F2320" s="357">
        <v>4611126</v>
      </c>
      <c r="G2320" s="357" t="s">
        <v>989</v>
      </c>
      <c r="H2320" s="357">
        <v>461112602</v>
      </c>
      <c r="I2320" s="357" t="s">
        <v>4006</v>
      </c>
      <c r="J2320" s="357">
        <v>24082318</v>
      </c>
      <c r="K2320" s="357">
        <v>100</v>
      </c>
      <c r="L2320" s="357" t="s">
        <v>1077</v>
      </c>
      <c r="M2320" s="357" t="s">
        <v>1078</v>
      </c>
      <c r="N2320" s="357" t="s">
        <v>5025</v>
      </c>
      <c r="O2320" s="358">
        <v>1</v>
      </c>
      <c r="P2320" s="357">
        <v>36</v>
      </c>
      <c r="Q2320" s="357">
        <v>33003.199999999997</v>
      </c>
      <c r="R2320" s="357">
        <v>22193.27</v>
      </c>
      <c r="S2320" s="357">
        <f t="shared" si="74"/>
        <v>10809.929999999997</v>
      </c>
      <c r="T2320" s="359">
        <f t="shared" si="75"/>
        <v>0.32754187472729912</v>
      </c>
      <c r="U2320" s="357"/>
    </row>
    <row r="2321" spans="1:21" x14ac:dyDescent="0.25">
      <c r="A2321" s="357" t="s">
        <v>483</v>
      </c>
      <c r="B2321" s="357" t="s">
        <v>972</v>
      </c>
      <c r="C2321" s="357" t="s">
        <v>1268</v>
      </c>
      <c r="D2321" s="357" t="s">
        <v>1772</v>
      </c>
      <c r="E2321" s="357" t="s">
        <v>1628</v>
      </c>
      <c r="F2321" s="357">
        <v>4611126</v>
      </c>
      <c r="G2321" s="357" t="s">
        <v>989</v>
      </c>
      <c r="H2321" s="357">
        <v>461112602</v>
      </c>
      <c r="I2321" s="357" t="s">
        <v>4007</v>
      </c>
      <c r="J2321" s="357">
        <v>24082394</v>
      </c>
      <c r="K2321" s="357">
        <v>100</v>
      </c>
      <c r="L2321" s="357" t="s">
        <v>1077</v>
      </c>
      <c r="M2321" s="357" t="s">
        <v>1078</v>
      </c>
      <c r="N2321" s="357" t="s">
        <v>5025</v>
      </c>
      <c r="O2321" s="358">
        <v>1</v>
      </c>
      <c r="P2321" s="357">
        <v>34</v>
      </c>
      <c r="Q2321" s="357">
        <v>8841.5999999999985</v>
      </c>
      <c r="R2321" s="357">
        <v>6948.1399999999994</v>
      </c>
      <c r="S2321" s="357">
        <f t="shared" si="74"/>
        <v>1893.4599999999991</v>
      </c>
      <c r="T2321" s="359">
        <f t="shared" si="75"/>
        <v>0.21415354686934485</v>
      </c>
      <c r="U2321" s="357"/>
    </row>
    <row r="2322" spans="1:21" x14ac:dyDescent="0.25">
      <c r="A2322" s="357" t="s">
        <v>483</v>
      </c>
      <c r="B2322" s="357" t="s">
        <v>972</v>
      </c>
      <c r="C2322" s="357" t="s">
        <v>1268</v>
      </c>
      <c r="D2322" s="357" t="s">
        <v>1772</v>
      </c>
      <c r="E2322" s="357" t="s">
        <v>1628</v>
      </c>
      <c r="F2322" s="357">
        <v>4611126</v>
      </c>
      <c r="G2322" s="357" t="s">
        <v>1166</v>
      </c>
      <c r="H2322" s="357">
        <v>461112604</v>
      </c>
      <c r="I2322" s="357" t="s">
        <v>4008</v>
      </c>
      <c r="J2322" s="357">
        <v>24083244</v>
      </c>
      <c r="K2322" s="357">
        <v>100</v>
      </c>
      <c r="L2322" s="357" t="s">
        <v>1077</v>
      </c>
      <c r="M2322" s="357" t="s">
        <v>1078</v>
      </c>
      <c r="N2322" s="357" t="s">
        <v>5025</v>
      </c>
      <c r="O2322" s="358">
        <v>1</v>
      </c>
      <c r="P2322" s="357">
        <v>23</v>
      </c>
      <c r="Q2322" s="357">
        <v>39583.199999999997</v>
      </c>
      <c r="R2322" s="357">
        <v>23371.11</v>
      </c>
      <c r="S2322" s="357">
        <f t="shared" si="74"/>
        <v>16212.089999999997</v>
      </c>
      <c r="T2322" s="359">
        <f t="shared" si="75"/>
        <v>0.40956996907779053</v>
      </c>
      <c r="U2322" s="357"/>
    </row>
    <row r="2323" spans="1:21" x14ac:dyDescent="0.25">
      <c r="A2323" s="357" t="s">
        <v>483</v>
      </c>
      <c r="B2323" s="357" t="s">
        <v>972</v>
      </c>
      <c r="C2323" s="357" t="s">
        <v>1268</v>
      </c>
      <c r="D2323" s="357" t="s">
        <v>1772</v>
      </c>
      <c r="E2323" s="357" t="s">
        <v>1628</v>
      </c>
      <c r="F2323" s="357">
        <v>4611126</v>
      </c>
      <c r="G2323" s="357" t="s">
        <v>1166</v>
      </c>
      <c r="H2323" s="357">
        <v>461112604</v>
      </c>
      <c r="I2323" s="357" t="s">
        <v>4009</v>
      </c>
      <c r="J2323" s="357">
        <v>24477876</v>
      </c>
      <c r="K2323" s="357">
        <v>100</v>
      </c>
      <c r="L2323" s="357" t="s">
        <v>1077</v>
      </c>
      <c r="M2323" s="357" t="s">
        <v>1078</v>
      </c>
      <c r="N2323" s="357" t="s">
        <v>5025</v>
      </c>
      <c r="O2323" s="358">
        <v>1</v>
      </c>
      <c r="P2323" s="357">
        <v>64</v>
      </c>
      <c r="Q2323" s="357">
        <v>84943.2</v>
      </c>
      <c r="R2323" s="357">
        <v>60413.75</v>
      </c>
      <c r="S2323" s="357">
        <f t="shared" si="74"/>
        <v>24529.449999999997</v>
      </c>
      <c r="T2323" s="359">
        <f t="shared" si="75"/>
        <v>0.28877473417530769</v>
      </c>
      <c r="U2323" s="357"/>
    </row>
    <row r="2324" spans="1:21" x14ac:dyDescent="0.25">
      <c r="A2324" s="357" t="s">
        <v>483</v>
      </c>
      <c r="B2324" s="357" t="s">
        <v>972</v>
      </c>
      <c r="C2324" s="357" t="s">
        <v>1268</v>
      </c>
      <c r="D2324" s="357" t="s">
        <v>1772</v>
      </c>
      <c r="E2324" s="357" t="s">
        <v>1628</v>
      </c>
      <c r="F2324" s="357">
        <v>4611126</v>
      </c>
      <c r="G2324" s="357" t="s">
        <v>1166</v>
      </c>
      <c r="H2324" s="357">
        <v>461112604</v>
      </c>
      <c r="I2324" s="357" t="s">
        <v>4010</v>
      </c>
      <c r="J2324" s="357">
        <v>24477898</v>
      </c>
      <c r="K2324" s="357">
        <v>250</v>
      </c>
      <c r="L2324" s="357" t="s">
        <v>1077</v>
      </c>
      <c r="M2324" s="357" t="s">
        <v>1078</v>
      </c>
      <c r="N2324" s="357" t="s">
        <v>5025</v>
      </c>
      <c r="O2324" s="358">
        <v>1</v>
      </c>
      <c r="P2324" s="357">
        <v>204</v>
      </c>
      <c r="Q2324" s="357">
        <v>159356</v>
      </c>
      <c r="R2324" s="357">
        <v>114240.97</v>
      </c>
      <c r="S2324" s="357">
        <f t="shared" si="74"/>
        <v>45115.03</v>
      </c>
      <c r="T2324" s="359">
        <f t="shared" si="75"/>
        <v>0.28310844900725418</v>
      </c>
      <c r="U2324" s="357"/>
    </row>
    <row r="2325" spans="1:21" x14ac:dyDescent="0.25">
      <c r="A2325" s="357" t="s">
        <v>483</v>
      </c>
      <c r="B2325" s="357" t="s">
        <v>972</v>
      </c>
      <c r="C2325" s="357" t="s">
        <v>1268</v>
      </c>
      <c r="D2325" s="357" t="s">
        <v>1772</v>
      </c>
      <c r="E2325" s="357" t="s">
        <v>1628</v>
      </c>
      <c r="F2325" s="357">
        <v>4611126</v>
      </c>
      <c r="G2325" s="357" t="s">
        <v>1166</v>
      </c>
      <c r="H2325" s="357">
        <v>461112604</v>
      </c>
      <c r="I2325" s="357" t="s">
        <v>4011</v>
      </c>
      <c r="J2325" s="357">
        <v>24477902</v>
      </c>
      <c r="K2325" s="357">
        <v>100</v>
      </c>
      <c r="L2325" s="357" t="s">
        <v>1077</v>
      </c>
      <c r="M2325" s="357" t="s">
        <v>1078</v>
      </c>
      <c r="N2325" s="357" t="s">
        <v>5025</v>
      </c>
      <c r="O2325" s="358">
        <v>1</v>
      </c>
      <c r="P2325" s="357">
        <v>45</v>
      </c>
      <c r="Q2325" s="357">
        <v>60401.600000000006</v>
      </c>
      <c r="R2325" s="357">
        <v>50645.369999999995</v>
      </c>
      <c r="S2325" s="357">
        <f t="shared" si="74"/>
        <v>9756.2300000000105</v>
      </c>
      <c r="T2325" s="359">
        <f t="shared" si="75"/>
        <v>0.16152270800773505</v>
      </c>
      <c r="U2325" s="357"/>
    </row>
    <row r="2326" spans="1:21" x14ac:dyDescent="0.25">
      <c r="A2326" s="357" t="s">
        <v>483</v>
      </c>
      <c r="B2326" s="357" t="s">
        <v>972</v>
      </c>
      <c r="C2326" s="357" t="s">
        <v>1268</v>
      </c>
      <c r="D2326" s="357" t="s">
        <v>1772</v>
      </c>
      <c r="E2326" s="357" t="s">
        <v>1632</v>
      </c>
      <c r="F2326" s="357" t="s">
        <v>5050</v>
      </c>
      <c r="G2326" s="357" t="s">
        <v>983</v>
      </c>
      <c r="H2326" s="357" t="s">
        <v>1455</v>
      </c>
      <c r="I2326" s="357" t="s">
        <v>5235</v>
      </c>
      <c r="J2326" s="357">
        <v>18378355</v>
      </c>
      <c r="K2326" s="357">
        <v>100</v>
      </c>
      <c r="L2326" s="357" t="s">
        <v>1077</v>
      </c>
      <c r="M2326" s="357" t="s">
        <v>1078</v>
      </c>
      <c r="N2326" s="357" t="s">
        <v>5025</v>
      </c>
      <c r="O2326" s="358">
        <v>1</v>
      </c>
      <c r="P2326" s="357">
        <v>60</v>
      </c>
      <c r="Q2326" s="357">
        <v>38225.199999999997</v>
      </c>
      <c r="R2326" s="357">
        <v>20690.650000000001</v>
      </c>
      <c r="S2326" s="357">
        <f t="shared" si="74"/>
        <v>17534.549999999996</v>
      </c>
      <c r="T2326" s="359">
        <f t="shared" si="75"/>
        <v>0.45871702437135703</v>
      </c>
      <c r="U2326" s="357"/>
    </row>
    <row r="2327" spans="1:21" x14ac:dyDescent="0.25">
      <c r="A2327" s="357" t="s">
        <v>483</v>
      </c>
      <c r="B2327" s="357" t="s">
        <v>972</v>
      </c>
      <c r="C2327" s="357" t="s">
        <v>1268</v>
      </c>
      <c r="D2327" s="357" t="s">
        <v>1772</v>
      </c>
      <c r="E2327" s="357" t="s">
        <v>987</v>
      </c>
      <c r="F2327" s="357">
        <v>4611125</v>
      </c>
      <c r="G2327" s="357" t="s">
        <v>1916</v>
      </c>
      <c r="H2327" s="357">
        <v>461112503</v>
      </c>
      <c r="I2327" s="357" t="s">
        <v>4012</v>
      </c>
      <c r="J2327" s="357">
        <v>14601703</v>
      </c>
      <c r="K2327" s="357">
        <v>100</v>
      </c>
      <c r="L2327" s="357" t="s">
        <v>1077</v>
      </c>
      <c r="M2327" s="357" t="s">
        <v>1078</v>
      </c>
      <c r="N2327" s="357" t="s">
        <v>5025</v>
      </c>
      <c r="O2327" s="358">
        <v>1</v>
      </c>
      <c r="P2327" s="357">
        <v>56</v>
      </c>
      <c r="Q2327" s="357">
        <v>29831.200000000001</v>
      </c>
      <c r="R2327" s="357">
        <v>28248.499999999996</v>
      </c>
      <c r="S2327" s="357">
        <f t="shared" si="74"/>
        <v>1582.7000000000044</v>
      </c>
      <c r="T2327" s="359">
        <f t="shared" si="75"/>
        <v>5.3055190538764931E-2</v>
      </c>
      <c r="U2327" s="357"/>
    </row>
    <row r="2328" spans="1:21" x14ac:dyDescent="0.25">
      <c r="A2328" s="357" t="s">
        <v>483</v>
      </c>
      <c r="B2328" s="357" t="s">
        <v>972</v>
      </c>
      <c r="C2328" s="357" t="s">
        <v>1268</v>
      </c>
      <c r="D2328" s="357" t="s">
        <v>1772</v>
      </c>
      <c r="E2328" s="357" t="s">
        <v>987</v>
      </c>
      <c r="F2328" s="357">
        <v>4611125</v>
      </c>
      <c r="G2328" s="357" t="s">
        <v>1916</v>
      </c>
      <c r="H2328" s="357">
        <v>461112503</v>
      </c>
      <c r="I2328" s="357" t="s">
        <v>4013</v>
      </c>
      <c r="J2328" s="357">
        <v>14601727</v>
      </c>
      <c r="K2328" s="357">
        <v>100</v>
      </c>
      <c r="L2328" s="357" t="s">
        <v>1077</v>
      </c>
      <c r="M2328" s="357" t="s">
        <v>1078</v>
      </c>
      <c r="N2328" s="357" t="s">
        <v>5025</v>
      </c>
      <c r="O2328" s="358">
        <v>1</v>
      </c>
      <c r="P2328" s="357">
        <v>55</v>
      </c>
      <c r="Q2328" s="357">
        <v>45008</v>
      </c>
      <c r="R2328" s="357">
        <v>41010.58</v>
      </c>
      <c r="S2328" s="357">
        <f t="shared" si="74"/>
        <v>3997.4199999999983</v>
      </c>
      <c r="T2328" s="359">
        <f t="shared" si="75"/>
        <v>8.8815766086029105E-2</v>
      </c>
      <c r="U2328" s="357"/>
    </row>
    <row r="2329" spans="1:21" x14ac:dyDescent="0.25">
      <c r="A2329" s="357" t="s">
        <v>483</v>
      </c>
      <c r="B2329" s="357" t="s">
        <v>972</v>
      </c>
      <c r="C2329" s="357" t="s">
        <v>1268</v>
      </c>
      <c r="D2329" s="357" t="s">
        <v>1772</v>
      </c>
      <c r="E2329" s="357" t="s">
        <v>987</v>
      </c>
      <c r="F2329" s="357">
        <v>4611125</v>
      </c>
      <c r="G2329" s="357" t="s">
        <v>987</v>
      </c>
      <c r="H2329" s="357">
        <v>461112502</v>
      </c>
      <c r="I2329" s="357" t="s">
        <v>4014</v>
      </c>
      <c r="J2329" s="357">
        <v>14601859</v>
      </c>
      <c r="K2329" s="357">
        <v>100</v>
      </c>
      <c r="L2329" s="357" t="s">
        <v>1077</v>
      </c>
      <c r="M2329" s="357" t="s">
        <v>1078</v>
      </c>
      <c r="N2329" s="357" t="s">
        <v>5025</v>
      </c>
      <c r="O2329" s="358">
        <v>1</v>
      </c>
      <c r="P2329" s="357">
        <v>61</v>
      </c>
      <c r="Q2329" s="357">
        <v>79529.600000000006</v>
      </c>
      <c r="R2329" s="357">
        <v>74569.279999999999</v>
      </c>
      <c r="S2329" s="357">
        <f t="shared" si="74"/>
        <v>4960.320000000007</v>
      </c>
      <c r="T2329" s="359">
        <f t="shared" si="75"/>
        <v>6.2370739950911441E-2</v>
      </c>
      <c r="U2329" s="357"/>
    </row>
    <row r="2330" spans="1:21" x14ac:dyDescent="0.25">
      <c r="A2330" s="357" t="s">
        <v>483</v>
      </c>
      <c r="B2330" s="357" t="s">
        <v>972</v>
      </c>
      <c r="C2330" s="357" t="s">
        <v>1268</v>
      </c>
      <c r="D2330" s="357" t="s">
        <v>1772</v>
      </c>
      <c r="E2330" s="357" t="s">
        <v>987</v>
      </c>
      <c r="F2330" s="357">
        <v>4611125</v>
      </c>
      <c r="G2330" s="357" t="s">
        <v>987</v>
      </c>
      <c r="H2330" s="357">
        <v>461112502</v>
      </c>
      <c r="I2330" s="357" t="s">
        <v>4015</v>
      </c>
      <c r="J2330" s="357">
        <v>14601873</v>
      </c>
      <c r="K2330" s="357">
        <v>100</v>
      </c>
      <c r="L2330" s="357" t="s">
        <v>1077</v>
      </c>
      <c r="M2330" s="357" t="s">
        <v>1078</v>
      </c>
      <c r="N2330" s="357" t="s">
        <v>5025</v>
      </c>
      <c r="O2330" s="358">
        <v>1</v>
      </c>
      <c r="P2330" s="357">
        <v>91</v>
      </c>
      <c r="Q2330" s="357">
        <v>82280</v>
      </c>
      <c r="R2330" s="357">
        <v>67659.739999999991</v>
      </c>
      <c r="S2330" s="357">
        <f t="shared" si="74"/>
        <v>14620.260000000009</v>
      </c>
      <c r="T2330" s="359">
        <f t="shared" si="75"/>
        <v>0.17768911035488588</v>
      </c>
      <c r="U2330" s="357"/>
    </row>
    <row r="2331" spans="1:21" x14ac:dyDescent="0.25">
      <c r="A2331" s="357" t="s">
        <v>483</v>
      </c>
      <c r="B2331" s="357" t="s">
        <v>972</v>
      </c>
      <c r="C2331" s="357" t="s">
        <v>1268</v>
      </c>
      <c r="D2331" s="357" t="s">
        <v>1772</v>
      </c>
      <c r="E2331" s="357" t="s">
        <v>987</v>
      </c>
      <c r="F2331" s="357">
        <v>4611125</v>
      </c>
      <c r="G2331" s="357" t="s">
        <v>987</v>
      </c>
      <c r="H2331" s="357">
        <v>461112502</v>
      </c>
      <c r="I2331" s="357" t="s">
        <v>4016</v>
      </c>
      <c r="J2331" s="357">
        <v>14601881</v>
      </c>
      <c r="K2331" s="357">
        <v>100</v>
      </c>
      <c r="L2331" s="357" t="s">
        <v>1077</v>
      </c>
      <c r="M2331" s="357" t="s">
        <v>1078</v>
      </c>
      <c r="N2331" s="357" t="s">
        <v>5025</v>
      </c>
      <c r="O2331" s="358">
        <v>1</v>
      </c>
      <c r="P2331" s="357">
        <v>47</v>
      </c>
      <c r="Q2331" s="357">
        <v>49560.800000000003</v>
      </c>
      <c r="R2331" s="357">
        <v>28893.74</v>
      </c>
      <c r="S2331" s="357">
        <f t="shared" si="74"/>
        <v>20667.060000000001</v>
      </c>
      <c r="T2331" s="359">
        <f t="shared" si="75"/>
        <v>0.41700416458168554</v>
      </c>
      <c r="U2331" s="357"/>
    </row>
    <row r="2332" spans="1:21" x14ac:dyDescent="0.25">
      <c r="A2332" s="357" t="s">
        <v>483</v>
      </c>
      <c r="B2332" s="357" t="s">
        <v>972</v>
      </c>
      <c r="C2332" s="357" t="s">
        <v>1268</v>
      </c>
      <c r="D2332" s="357" t="s">
        <v>1772</v>
      </c>
      <c r="E2332" s="357" t="s">
        <v>987</v>
      </c>
      <c r="F2332" s="357">
        <v>4611125</v>
      </c>
      <c r="G2332" s="357" t="s">
        <v>987</v>
      </c>
      <c r="H2332" s="357">
        <v>461112502</v>
      </c>
      <c r="I2332" s="357" t="s">
        <v>4017</v>
      </c>
      <c r="J2332" s="357">
        <v>14601901</v>
      </c>
      <c r="K2332" s="357">
        <v>100</v>
      </c>
      <c r="L2332" s="357" t="s">
        <v>1077</v>
      </c>
      <c r="M2332" s="357" t="s">
        <v>1078</v>
      </c>
      <c r="N2332" s="357" t="s">
        <v>5025</v>
      </c>
      <c r="O2332" s="358">
        <v>1</v>
      </c>
      <c r="P2332" s="357">
        <v>29</v>
      </c>
      <c r="Q2332" s="357">
        <v>40799.199999999997</v>
      </c>
      <c r="R2332" s="357">
        <v>29859.72</v>
      </c>
      <c r="S2332" s="357">
        <f t="shared" si="74"/>
        <v>10939.479999999996</v>
      </c>
      <c r="T2332" s="359">
        <f t="shared" si="75"/>
        <v>0.26812976725033816</v>
      </c>
      <c r="U2332" s="357"/>
    </row>
    <row r="2333" spans="1:21" x14ac:dyDescent="0.25">
      <c r="A2333" s="357" t="s">
        <v>483</v>
      </c>
      <c r="B2333" s="357" t="s">
        <v>972</v>
      </c>
      <c r="C2333" s="357" t="s">
        <v>1268</v>
      </c>
      <c r="D2333" s="357" t="s">
        <v>1772</v>
      </c>
      <c r="E2333" s="357" t="s">
        <v>987</v>
      </c>
      <c r="F2333" s="357">
        <v>4611125</v>
      </c>
      <c r="G2333" s="357" t="s">
        <v>987</v>
      </c>
      <c r="H2333" s="357">
        <v>461112502</v>
      </c>
      <c r="I2333" s="357" t="s">
        <v>4018</v>
      </c>
      <c r="J2333" s="357">
        <v>14601979</v>
      </c>
      <c r="K2333" s="357">
        <v>100</v>
      </c>
      <c r="L2333" s="357" t="s">
        <v>1077</v>
      </c>
      <c r="M2333" s="357" t="s">
        <v>1078</v>
      </c>
      <c r="N2333" s="357" t="s">
        <v>5025</v>
      </c>
      <c r="O2333" s="358">
        <v>1</v>
      </c>
      <c r="P2333" s="357">
        <v>47</v>
      </c>
      <c r="Q2333" s="357">
        <v>37067.199999999997</v>
      </c>
      <c r="R2333" s="357">
        <v>21258.53</v>
      </c>
      <c r="S2333" s="357">
        <f t="shared" si="74"/>
        <v>15808.669999999998</v>
      </c>
      <c r="T2333" s="359">
        <f t="shared" si="75"/>
        <v>0.42648675918332107</v>
      </c>
      <c r="U2333" s="357"/>
    </row>
    <row r="2334" spans="1:21" x14ac:dyDescent="0.25">
      <c r="A2334" s="357" t="s">
        <v>483</v>
      </c>
      <c r="B2334" s="357" t="s">
        <v>972</v>
      </c>
      <c r="C2334" s="357" t="s">
        <v>1268</v>
      </c>
      <c r="D2334" s="357" t="s">
        <v>1772</v>
      </c>
      <c r="E2334" s="357" t="s">
        <v>1629</v>
      </c>
      <c r="F2334" s="357">
        <v>4611127</v>
      </c>
      <c r="G2334" s="357" t="s">
        <v>988</v>
      </c>
      <c r="H2334" s="357">
        <v>461112701</v>
      </c>
      <c r="I2334" s="357" t="s">
        <v>4019</v>
      </c>
      <c r="J2334" s="357">
        <v>14602021</v>
      </c>
      <c r="K2334" s="357">
        <v>250</v>
      </c>
      <c r="L2334" s="357" t="s">
        <v>1077</v>
      </c>
      <c r="M2334" s="357" t="s">
        <v>1078</v>
      </c>
      <c r="N2334" s="357" t="s">
        <v>5025</v>
      </c>
      <c r="O2334" s="358">
        <v>1</v>
      </c>
      <c r="P2334" s="357">
        <v>99</v>
      </c>
      <c r="Q2334" s="357">
        <v>102463.2</v>
      </c>
      <c r="R2334" s="357">
        <v>61214.559999999998</v>
      </c>
      <c r="S2334" s="357">
        <f t="shared" si="74"/>
        <v>41248.639999999999</v>
      </c>
      <c r="T2334" s="359">
        <f t="shared" si="75"/>
        <v>0.40257028864997385</v>
      </c>
      <c r="U2334" s="357"/>
    </row>
    <row r="2335" spans="1:21" x14ac:dyDescent="0.25">
      <c r="A2335" s="357" t="s">
        <v>483</v>
      </c>
      <c r="B2335" s="357" t="s">
        <v>972</v>
      </c>
      <c r="C2335" s="357" t="s">
        <v>1268</v>
      </c>
      <c r="D2335" s="357" t="s">
        <v>1772</v>
      </c>
      <c r="E2335" s="357" t="s">
        <v>1632</v>
      </c>
      <c r="F2335" s="357" t="s">
        <v>5050</v>
      </c>
      <c r="G2335" s="357" t="s">
        <v>1161</v>
      </c>
      <c r="H2335" s="357" t="s">
        <v>1917</v>
      </c>
      <c r="I2335" s="357" t="s">
        <v>4020</v>
      </c>
      <c r="J2335" s="357">
        <v>18348271</v>
      </c>
      <c r="K2335" s="357">
        <v>100</v>
      </c>
      <c r="L2335" s="357" t="s">
        <v>1077</v>
      </c>
      <c r="M2335" s="357" t="s">
        <v>1078</v>
      </c>
      <c r="N2335" s="357" t="s">
        <v>5025</v>
      </c>
      <c r="O2335" s="358">
        <v>1</v>
      </c>
      <c r="P2335" s="357">
        <v>74</v>
      </c>
      <c r="Q2335" s="357">
        <v>53610.8</v>
      </c>
      <c r="R2335" s="357">
        <v>42739.78</v>
      </c>
      <c r="S2335" s="357">
        <f t="shared" si="74"/>
        <v>10871.020000000004</v>
      </c>
      <c r="T2335" s="359">
        <f t="shared" si="75"/>
        <v>0.20277667932580756</v>
      </c>
      <c r="U2335" s="357"/>
    </row>
    <row r="2336" spans="1:21" x14ac:dyDescent="0.25">
      <c r="A2336" s="357" t="s">
        <v>483</v>
      </c>
      <c r="B2336" s="357" t="s">
        <v>972</v>
      </c>
      <c r="C2336" s="357" t="s">
        <v>1268</v>
      </c>
      <c r="D2336" s="357" t="s">
        <v>1772</v>
      </c>
      <c r="E2336" s="357" t="s">
        <v>1632</v>
      </c>
      <c r="F2336" s="357" t="s">
        <v>5050</v>
      </c>
      <c r="G2336" s="357" t="s">
        <v>1161</v>
      </c>
      <c r="H2336" s="357" t="s">
        <v>1917</v>
      </c>
      <c r="I2336" s="357" t="s">
        <v>4021</v>
      </c>
      <c r="J2336" s="357">
        <v>18348291</v>
      </c>
      <c r="K2336" s="357">
        <v>100</v>
      </c>
      <c r="L2336" s="357" t="s">
        <v>1077</v>
      </c>
      <c r="M2336" s="357" t="s">
        <v>1078</v>
      </c>
      <c r="N2336" s="357" t="s">
        <v>5025</v>
      </c>
      <c r="O2336" s="358">
        <v>1</v>
      </c>
      <c r="P2336" s="357">
        <v>67</v>
      </c>
      <c r="Q2336" s="357">
        <v>73339.199999999997</v>
      </c>
      <c r="R2336" s="357">
        <v>63655.819999999992</v>
      </c>
      <c r="S2336" s="357">
        <f t="shared" si="74"/>
        <v>9683.3800000000047</v>
      </c>
      <c r="T2336" s="359">
        <f t="shared" si="75"/>
        <v>0.13203552806684563</v>
      </c>
      <c r="U2336" s="357"/>
    </row>
    <row r="2337" spans="1:21" x14ac:dyDescent="0.25">
      <c r="A2337" s="357" t="s">
        <v>483</v>
      </c>
      <c r="B2337" s="357" t="s">
        <v>972</v>
      </c>
      <c r="C2337" s="357" t="s">
        <v>1268</v>
      </c>
      <c r="D2337" s="357" t="s">
        <v>1772</v>
      </c>
      <c r="E2337" s="357" t="s">
        <v>1632</v>
      </c>
      <c r="F2337" s="357" t="s">
        <v>5050</v>
      </c>
      <c r="G2337" s="357" t="s">
        <v>1161</v>
      </c>
      <c r="H2337" s="357" t="s">
        <v>1917</v>
      </c>
      <c r="I2337" s="357" t="s">
        <v>4022</v>
      </c>
      <c r="J2337" s="357">
        <v>18348297</v>
      </c>
      <c r="K2337" s="357">
        <v>100</v>
      </c>
      <c r="L2337" s="357" t="s">
        <v>1077</v>
      </c>
      <c r="M2337" s="357" t="s">
        <v>1078</v>
      </c>
      <c r="N2337" s="357" t="s">
        <v>5025</v>
      </c>
      <c r="O2337" s="358">
        <v>1</v>
      </c>
      <c r="P2337" s="357">
        <v>139</v>
      </c>
      <c r="Q2337" s="357">
        <v>88893.6</v>
      </c>
      <c r="R2337" s="357">
        <v>64510.479999999996</v>
      </c>
      <c r="S2337" s="357">
        <f t="shared" si="74"/>
        <v>24383.12000000001</v>
      </c>
      <c r="T2337" s="359">
        <f t="shared" si="75"/>
        <v>0.27429556233519631</v>
      </c>
      <c r="U2337" s="357"/>
    </row>
    <row r="2338" spans="1:21" x14ac:dyDescent="0.25">
      <c r="A2338" s="357" t="s">
        <v>483</v>
      </c>
      <c r="B2338" s="357" t="s">
        <v>972</v>
      </c>
      <c r="C2338" s="357" t="s">
        <v>1268</v>
      </c>
      <c r="D2338" s="357" t="s">
        <v>1772</v>
      </c>
      <c r="E2338" s="357" t="s">
        <v>1632</v>
      </c>
      <c r="F2338" s="357" t="s">
        <v>5050</v>
      </c>
      <c r="G2338" s="357" t="s">
        <v>983</v>
      </c>
      <c r="H2338" s="357" t="s">
        <v>1455</v>
      </c>
      <c r="I2338" s="357" t="s">
        <v>4023</v>
      </c>
      <c r="J2338" s="357">
        <v>18348315</v>
      </c>
      <c r="K2338" s="357">
        <v>100</v>
      </c>
      <c r="L2338" s="357" t="s">
        <v>1077</v>
      </c>
      <c r="M2338" s="357" t="s">
        <v>1078</v>
      </c>
      <c r="N2338" s="357" t="s">
        <v>5025</v>
      </c>
      <c r="O2338" s="358">
        <v>1</v>
      </c>
      <c r="P2338" s="357">
        <v>59</v>
      </c>
      <c r="Q2338" s="357">
        <v>32386.399999999998</v>
      </c>
      <c r="R2338" s="357">
        <v>22454</v>
      </c>
      <c r="S2338" s="357">
        <f t="shared" si="74"/>
        <v>9932.3999999999978</v>
      </c>
      <c r="T2338" s="359">
        <f t="shared" si="75"/>
        <v>0.30668428723167745</v>
      </c>
      <c r="U2338" s="357"/>
    </row>
    <row r="2339" spans="1:21" x14ac:dyDescent="0.25">
      <c r="A2339" s="357" t="s">
        <v>483</v>
      </c>
      <c r="B2339" s="357" t="s">
        <v>972</v>
      </c>
      <c r="C2339" s="357" t="s">
        <v>1268</v>
      </c>
      <c r="D2339" s="357" t="s">
        <v>1772</v>
      </c>
      <c r="E2339" s="357" t="s">
        <v>1630</v>
      </c>
      <c r="F2339" s="357">
        <v>4611133</v>
      </c>
      <c r="G2339" s="357" t="s">
        <v>1403</v>
      </c>
      <c r="H2339" s="357">
        <v>461113303</v>
      </c>
      <c r="I2339" s="357" t="s">
        <v>4024</v>
      </c>
      <c r="J2339" s="357">
        <v>18348349</v>
      </c>
      <c r="K2339" s="357">
        <v>100</v>
      </c>
      <c r="L2339" s="357" t="s">
        <v>1077</v>
      </c>
      <c r="M2339" s="357" t="s">
        <v>1078</v>
      </c>
      <c r="N2339" s="357" t="s">
        <v>5025</v>
      </c>
      <c r="O2339" s="358">
        <v>1</v>
      </c>
      <c r="P2339" s="357">
        <v>71</v>
      </c>
      <c r="Q2339" s="357">
        <v>40264.400000000001</v>
      </c>
      <c r="R2339" s="357">
        <v>35135.770000000004</v>
      </c>
      <c r="S2339" s="357">
        <f t="shared" si="74"/>
        <v>5128.6299999999974</v>
      </c>
      <c r="T2339" s="359">
        <f t="shared" si="75"/>
        <v>0.12737380912170546</v>
      </c>
      <c r="U2339" s="357"/>
    </row>
    <row r="2340" spans="1:21" x14ac:dyDescent="0.25">
      <c r="A2340" s="357" t="s">
        <v>483</v>
      </c>
      <c r="B2340" s="357" t="s">
        <v>972</v>
      </c>
      <c r="C2340" s="357" t="s">
        <v>1268</v>
      </c>
      <c r="D2340" s="357" t="s">
        <v>1772</v>
      </c>
      <c r="E2340" s="357" t="s">
        <v>1630</v>
      </c>
      <c r="F2340" s="357">
        <v>4611133</v>
      </c>
      <c r="G2340" s="357" t="s">
        <v>1403</v>
      </c>
      <c r="H2340" s="357">
        <v>461113303</v>
      </c>
      <c r="I2340" s="357" t="s">
        <v>4025</v>
      </c>
      <c r="J2340" s="357">
        <v>18348359</v>
      </c>
      <c r="K2340" s="357">
        <v>100</v>
      </c>
      <c r="L2340" s="357" t="s">
        <v>1077</v>
      </c>
      <c r="M2340" s="357" t="s">
        <v>1078</v>
      </c>
      <c r="N2340" s="357" t="s">
        <v>5025</v>
      </c>
      <c r="O2340" s="358">
        <v>1</v>
      </c>
      <c r="P2340" s="357">
        <v>94</v>
      </c>
      <c r="Q2340" s="357">
        <v>58326</v>
      </c>
      <c r="R2340" s="357">
        <v>50381.95</v>
      </c>
      <c r="S2340" s="357">
        <f t="shared" si="74"/>
        <v>7944.0500000000029</v>
      </c>
      <c r="T2340" s="359">
        <f t="shared" si="75"/>
        <v>0.13620083667661081</v>
      </c>
      <c r="U2340" s="357"/>
    </row>
    <row r="2341" spans="1:21" x14ac:dyDescent="0.25">
      <c r="A2341" s="357" t="s">
        <v>483</v>
      </c>
      <c r="B2341" s="357" t="s">
        <v>972</v>
      </c>
      <c r="C2341" s="357" t="s">
        <v>1268</v>
      </c>
      <c r="D2341" s="357" t="s">
        <v>1772</v>
      </c>
      <c r="E2341" s="357" t="s">
        <v>1631</v>
      </c>
      <c r="F2341" s="357">
        <v>4611138</v>
      </c>
      <c r="G2341" s="357" t="s">
        <v>1159</v>
      </c>
      <c r="H2341" s="357">
        <v>461113801</v>
      </c>
      <c r="I2341" s="357" t="s">
        <v>3952</v>
      </c>
      <c r="J2341" s="357">
        <v>18348397</v>
      </c>
      <c r="K2341" s="357">
        <v>100</v>
      </c>
      <c r="L2341" s="357" t="s">
        <v>1077</v>
      </c>
      <c r="M2341" s="357" t="s">
        <v>1078</v>
      </c>
      <c r="N2341" s="357" t="s">
        <v>5025</v>
      </c>
      <c r="O2341" s="358">
        <v>1</v>
      </c>
      <c r="P2341" s="357">
        <v>50</v>
      </c>
      <c r="Q2341" s="357">
        <v>31064.799999999996</v>
      </c>
      <c r="R2341" s="357">
        <v>23787.33</v>
      </c>
      <c r="S2341" s="357">
        <f t="shared" si="74"/>
        <v>7277.4699999999939</v>
      </c>
      <c r="T2341" s="359">
        <f t="shared" si="75"/>
        <v>0.23426740233318724</v>
      </c>
      <c r="U2341" s="357"/>
    </row>
    <row r="2342" spans="1:21" x14ac:dyDescent="0.25">
      <c r="A2342" s="357" t="s">
        <v>483</v>
      </c>
      <c r="B2342" s="357" t="s">
        <v>972</v>
      </c>
      <c r="C2342" s="357" t="s">
        <v>1268</v>
      </c>
      <c r="D2342" s="357" t="s">
        <v>1772</v>
      </c>
      <c r="E2342" s="357" t="s">
        <v>1630</v>
      </c>
      <c r="F2342" s="357">
        <v>4611133</v>
      </c>
      <c r="G2342" s="357" t="s">
        <v>1403</v>
      </c>
      <c r="H2342" s="357">
        <v>461113303</v>
      </c>
      <c r="I2342" s="357" t="s">
        <v>4026</v>
      </c>
      <c r="J2342" s="357">
        <v>18348401</v>
      </c>
      <c r="K2342" s="357">
        <v>100</v>
      </c>
      <c r="L2342" s="357" t="s">
        <v>1077</v>
      </c>
      <c r="M2342" s="357" t="s">
        <v>1078</v>
      </c>
      <c r="N2342" s="357" t="s">
        <v>5025</v>
      </c>
      <c r="O2342" s="358">
        <v>1</v>
      </c>
      <c r="P2342" s="357">
        <v>42</v>
      </c>
      <c r="Q2342" s="357">
        <v>32341.200000000004</v>
      </c>
      <c r="R2342" s="357">
        <v>23689.7</v>
      </c>
      <c r="S2342" s="357">
        <f t="shared" si="74"/>
        <v>8651.5000000000036</v>
      </c>
      <c r="T2342" s="359">
        <f t="shared" si="75"/>
        <v>0.26750708075148733</v>
      </c>
      <c r="U2342" s="357"/>
    </row>
    <row r="2343" spans="1:21" x14ac:dyDescent="0.25">
      <c r="A2343" s="357" t="s">
        <v>483</v>
      </c>
      <c r="B2343" s="357" t="s">
        <v>972</v>
      </c>
      <c r="C2343" s="357" t="s">
        <v>1268</v>
      </c>
      <c r="D2343" s="357" t="s">
        <v>1772</v>
      </c>
      <c r="E2343" s="357" t="s">
        <v>1630</v>
      </c>
      <c r="F2343" s="357">
        <v>4611133</v>
      </c>
      <c r="G2343" s="357" t="s">
        <v>1403</v>
      </c>
      <c r="H2343" s="357">
        <v>461113303</v>
      </c>
      <c r="I2343" s="357" t="s">
        <v>4027</v>
      </c>
      <c r="J2343" s="357">
        <v>18348481</v>
      </c>
      <c r="K2343" s="357">
        <v>100</v>
      </c>
      <c r="L2343" s="357" t="s">
        <v>1077</v>
      </c>
      <c r="M2343" s="357" t="s">
        <v>1078</v>
      </c>
      <c r="N2343" s="357" t="s">
        <v>5025</v>
      </c>
      <c r="O2343" s="358">
        <v>1</v>
      </c>
      <c r="P2343" s="357">
        <v>165</v>
      </c>
      <c r="Q2343" s="357">
        <v>79994.799999999988</v>
      </c>
      <c r="R2343" s="357">
        <v>73237.5</v>
      </c>
      <c r="S2343" s="357">
        <f t="shared" si="74"/>
        <v>6757.2999999999884</v>
      </c>
      <c r="T2343" s="359">
        <f t="shared" si="75"/>
        <v>8.4471740663142975E-2</v>
      </c>
      <c r="U2343" s="357"/>
    </row>
    <row r="2344" spans="1:21" x14ac:dyDescent="0.25">
      <c r="A2344" s="357" t="s">
        <v>483</v>
      </c>
      <c r="B2344" s="357" t="s">
        <v>972</v>
      </c>
      <c r="C2344" s="357" t="s">
        <v>1268</v>
      </c>
      <c r="D2344" s="357" t="s">
        <v>1772</v>
      </c>
      <c r="E2344" s="357" t="s">
        <v>1630</v>
      </c>
      <c r="F2344" s="357">
        <v>4611133</v>
      </c>
      <c r="G2344" s="357" t="s">
        <v>1157</v>
      </c>
      <c r="H2344" s="357">
        <v>461113301</v>
      </c>
      <c r="I2344" s="357" t="s">
        <v>4028</v>
      </c>
      <c r="J2344" s="357">
        <v>18348491</v>
      </c>
      <c r="K2344" s="357">
        <v>100</v>
      </c>
      <c r="L2344" s="357" t="s">
        <v>1077</v>
      </c>
      <c r="M2344" s="357" t="s">
        <v>1078</v>
      </c>
      <c r="N2344" s="357" t="s">
        <v>5025</v>
      </c>
      <c r="O2344" s="358">
        <v>1</v>
      </c>
      <c r="P2344" s="357">
        <v>90</v>
      </c>
      <c r="Q2344" s="357">
        <v>54731.600000000006</v>
      </c>
      <c r="R2344" s="357">
        <v>46909.06</v>
      </c>
      <c r="S2344" s="357">
        <f t="shared" si="74"/>
        <v>7822.5400000000081</v>
      </c>
      <c r="T2344" s="359">
        <f t="shared" si="75"/>
        <v>0.14292547632446351</v>
      </c>
      <c r="U2344" s="357"/>
    </row>
    <row r="2345" spans="1:21" x14ac:dyDescent="0.25">
      <c r="A2345" s="357" t="s">
        <v>483</v>
      </c>
      <c r="B2345" s="357" t="s">
        <v>972</v>
      </c>
      <c r="C2345" s="357" t="s">
        <v>1268</v>
      </c>
      <c r="D2345" s="357" t="s">
        <v>1772</v>
      </c>
      <c r="E2345" s="357" t="s">
        <v>1630</v>
      </c>
      <c r="F2345" s="357">
        <v>4611133</v>
      </c>
      <c r="G2345" s="357" t="s">
        <v>1403</v>
      </c>
      <c r="H2345" s="357">
        <v>461113303</v>
      </c>
      <c r="I2345" s="357" t="s">
        <v>4029</v>
      </c>
      <c r="J2345" s="357">
        <v>18348497</v>
      </c>
      <c r="K2345" s="357">
        <v>100</v>
      </c>
      <c r="L2345" s="357" t="s">
        <v>1077</v>
      </c>
      <c r="M2345" s="357" t="s">
        <v>1078</v>
      </c>
      <c r="N2345" s="357" t="s">
        <v>5025</v>
      </c>
      <c r="O2345" s="358">
        <v>1</v>
      </c>
      <c r="P2345" s="357">
        <v>58</v>
      </c>
      <c r="Q2345" s="357">
        <v>42292.4</v>
      </c>
      <c r="R2345" s="357">
        <v>33040.29</v>
      </c>
      <c r="S2345" s="357">
        <f t="shared" si="74"/>
        <v>9252.11</v>
      </c>
      <c r="T2345" s="359">
        <f t="shared" si="75"/>
        <v>0.21876531007935232</v>
      </c>
      <c r="U2345" s="357"/>
    </row>
    <row r="2346" spans="1:21" x14ac:dyDescent="0.25">
      <c r="A2346" s="357" t="s">
        <v>483</v>
      </c>
      <c r="B2346" s="357" t="s">
        <v>972</v>
      </c>
      <c r="C2346" s="357" t="s">
        <v>1268</v>
      </c>
      <c r="D2346" s="357" t="s">
        <v>1772</v>
      </c>
      <c r="E2346" s="357" t="s">
        <v>1630</v>
      </c>
      <c r="F2346" s="357">
        <v>4611133</v>
      </c>
      <c r="G2346" s="357" t="s">
        <v>1403</v>
      </c>
      <c r="H2346" s="357">
        <v>461113303</v>
      </c>
      <c r="I2346" s="357" t="s">
        <v>4030</v>
      </c>
      <c r="J2346" s="357">
        <v>18348503</v>
      </c>
      <c r="K2346" s="357">
        <v>400</v>
      </c>
      <c r="L2346" s="357" t="s">
        <v>1077</v>
      </c>
      <c r="M2346" s="357" t="s">
        <v>1078</v>
      </c>
      <c r="N2346" s="357" t="s">
        <v>5025</v>
      </c>
      <c r="O2346" s="358">
        <v>1</v>
      </c>
      <c r="P2346" s="357">
        <v>268</v>
      </c>
      <c r="Q2346" s="357">
        <v>176230.39999999999</v>
      </c>
      <c r="R2346" s="357">
        <v>149490.43</v>
      </c>
      <c r="S2346" s="357">
        <f t="shared" si="74"/>
        <v>26739.97</v>
      </c>
      <c r="T2346" s="359">
        <f t="shared" si="75"/>
        <v>0.15173301541618248</v>
      </c>
      <c r="U2346" s="357"/>
    </row>
    <row r="2347" spans="1:21" x14ac:dyDescent="0.25">
      <c r="A2347" s="357" t="s">
        <v>483</v>
      </c>
      <c r="B2347" s="357" t="s">
        <v>972</v>
      </c>
      <c r="C2347" s="357" t="s">
        <v>1268</v>
      </c>
      <c r="D2347" s="357" t="s">
        <v>1772</v>
      </c>
      <c r="E2347" s="357" t="s">
        <v>1632</v>
      </c>
      <c r="F2347" s="357" t="s">
        <v>5050</v>
      </c>
      <c r="G2347" s="357" t="s">
        <v>983</v>
      </c>
      <c r="H2347" s="357" t="s">
        <v>1455</v>
      </c>
      <c r="I2347" s="357" t="s">
        <v>4031</v>
      </c>
      <c r="J2347" s="357">
        <v>18348559</v>
      </c>
      <c r="K2347" s="357">
        <v>100</v>
      </c>
      <c r="L2347" s="357" t="s">
        <v>1077</v>
      </c>
      <c r="M2347" s="357" t="s">
        <v>1078</v>
      </c>
      <c r="N2347" s="357" t="s">
        <v>5025</v>
      </c>
      <c r="O2347" s="358">
        <v>1</v>
      </c>
      <c r="P2347" s="357">
        <v>97</v>
      </c>
      <c r="Q2347" s="357">
        <v>53094.799999999996</v>
      </c>
      <c r="R2347" s="357">
        <v>48768.480000000003</v>
      </c>
      <c r="S2347" s="357">
        <f t="shared" si="74"/>
        <v>4326.3199999999924</v>
      </c>
      <c r="T2347" s="359">
        <f t="shared" si="75"/>
        <v>8.1482932415226972E-2</v>
      </c>
      <c r="U2347" s="357"/>
    </row>
    <row r="2348" spans="1:21" x14ac:dyDescent="0.25">
      <c r="A2348" s="357" t="s">
        <v>483</v>
      </c>
      <c r="B2348" s="357" t="s">
        <v>972</v>
      </c>
      <c r="C2348" s="357" t="s">
        <v>1268</v>
      </c>
      <c r="D2348" s="357" t="s">
        <v>1772</v>
      </c>
      <c r="E2348" s="357" t="s">
        <v>1631</v>
      </c>
      <c r="F2348" s="357">
        <v>4611138</v>
      </c>
      <c r="G2348" s="357" t="s">
        <v>990</v>
      </c>
      <c r="H2348" s="357">
        <v>461113802</v>
      </c>
      <c r="I2348" s="357" t="s">
        <v>4032</v>
      </c>
      <c r="J2348" s="357">
        <v>18378369</v>
      </c>
      <c r="K2348" s="357">
        <v>100</v>
      </c>
      <c r="L2348" s="357" t="s">
        <v>1077</v>
      </c>
      <c r="M2348" s="357" t="s">
        <v>1078</v>
      </c>
      <c r="N2348" s="357" t="s">
        <v>5025</v>
      </c>
      <c r="O2348" s="358">
        <v>1</v>
      </c>
      <c r="P2348" s="357">
        <v>76</v>
      </c>
      <c r="Q2348" s="357">
        <v>51916.799999999996</v>
      </c>
      <c r="R2348" s="357">
        <v>35250.729999999996</v>
      </c>
      <c r="S2348" s="357">
        <f t="shared" si="74"/>
        <v>16666.07</v>
      </c>
      <c r="T2348" s="359">
        <f t="shared" si="75"/>
        <v>0.32101497010601582</v>
      </c>
      <c r="U2348" s="357"/>
    </row>
    <row r="2349" spans="1:21" x14ac:dyDescent="0.25">
      <c r="A2349" s="357" t="s">
        <v>483</v>
      </c>
      <c r="B2349" s="357" t="s">
        <v>972</v>
      </c>
      <c r="C2349" s="357" t="s">
        <v>1268</v>
      </c>
      <c r="D2349" s="357" t="s">
        <v>1772</v>
      </c>
      <c r="E2349" s="357" t="s">
        <v>1631</v>
      </c>
      <c r="F2349" s="357">
        <v>4611138</v>
      </c>
      <c r="G2349" s="357" t="s">
        <v>990</v>
      </c>
      <c r="H2349" s="357">
        <v>461113802</v>
      </c>
      <c r="I2349" s="357" t="s">
        <v>4033</v>
      </c>
      <c r="J2349" s="357">
        <v>18378375</v>
      </c>
      <c r="K2349" s="357">
        <v>100</v>
      </c>
      <c r="L2349" s="357" t="s">
        <v>1077</v>
      </c>
      <c r="M2349" s="357" t="s">
        <v>1078</v>
      </c>
      <c r="N2349" s="357" t="s">
        <v>5025</v>
      </c>
      <c r="O2349" s="358">
        <v>1</v>
      </c>
      <c r="P2349" s="357">
        <v>105</v>
      </c>
      <c r="Q2349" s="357">
        <v>62304</v>
      </c>
      <c r="R2349" s="357">
        <v>46995.259999999995</v>
      </c>
      <c r="S2349" s="357">
        <f t="shared" si="74"/>
        <v>15308.740000000005</v>
      </c>
      <c r="T2349" s="359">
        <f t="shared" si="75"/>
        <v>0.24571038777606583</v>
      </c>
      <c r="U2349" s="357"/>
    </row>
    <row r="2350" spans="1:21" x14ac:dyDescent="0.25">
      <c r="A2350" s="357" t="s">
        <v>483</v>
      </c>
      <c r="B2350" s="357" t="s">
        <v>972</v>
      </c>
      <c r="C2350" s="357" t="s">
        <v>1268</v>
      </c>
      <c r="D2350" s="357" t="s">
        <v>1772</v>
      </c>
      <c r="E2350" s="357" t="s">
        <v>1632</v>
      </c>
      <c r="F2350" s="357" t="s">
        <v>5050</v>
      </c>
      <c r="G2350" s="357" t="s">
        <v>983</v>
      </c>
      <c r="H2350" s="357" t="s">
        <v>1455</v>
      </c>
      <c r="I2350" s="357" t="s">
        <v>4034</v>
      </c>
      <c r="J2350" s="357">
        <v>18378397</v>
      </c>
      <c r="K2350" s="357">
        <v>100</v>
      </c>
      <c r="L2350" s="357" t="s">
        <v>1077</v>
      </c>
      <c r="M2350" s="357" t="s">
        <v>1078</v>
      </c>
      <c r="N2350" s="357" t="s">
        <v>5025</v>
      </c>
      <c r="O2350" s="358">
        <v>1</v>
      </c>
      <c r="P2350" s="357">
        <v>27</v>
      </c>
      <c r="Q2350" s="357">
        <v>18403.599999999999</v>
      </c>
      <c r="R2350" s="357">
        <v>11805.83</v>
      </c>
      <c r="S2350" s="357">
        <f t="shared" si="74"/>
        <v>6597.7699999999986</v>
      </c>
      <c r="T2350" s="359">
        <f t="shared" si="75"/>
        <v>0.35850431437327474</v>
      </c>
      <c r="U2350" s="357"/>
    </row>
    <row r="2351" spans="1:21" x14ac:dyDescent="0.25">
      <c r="A2351" s="357" t="s">
        <v>483</v>
      </c>
      <c r="B2351" s="357" t="s">
        <v>972</v>
      </c>
      <c r="C2351" s="357" t="s">
        <v>1268</v>
      </c>
      <c r="D2351" s="357" t="s">
        <v>1772</v>
      </c>
      <c r="E2351" s="357" t="s">
        <v>1632</v>
      </c>
      <c r="F2351" s="357" t="s">
        <v>5050</v>
      </c>
      <c r="G2351" s="357" t="s">
        <v>983</v>
      </c>
      <c r="H2351" s="357" t="s">
        <v>1455</v>
      </c>
      <c r="I2351" s="357" t="s">
        <v>4035</v>
      </c>
      <c r="J2351" s="357">
        <v>18378405</v>
      </c>
      <c r="K2351" s="357">
        <v>100</v>
      </c>
      <c r="L2351" s="357" t="s">
        <v>1077</v>
      </c>
      <c r="M2351" s="357" t="s">
        <v>1078</v>
      </c>
      <c r="N2351" s="357" t="s">
        <v>5025</v>
      </c>
      <c r="O2351" s="358">
        <v>1</v>
      </c>
      <c r="P2351" s="357">
        <v>70</v>
      </c>
      <c r="Q2351" s="357">
        <v>34384</v>
      </c>
      <c r="R2351" s="357">
        <v>29204.829999999998</v>
      </c>
      <c r="S2351" s="357">
        <f t="shared" si="74"/>
        <v>5179.1700000000019</v>
      </c>
      <c r="T2351" s="359">
        <f t="shared" si="75"/>
        <v>0.15062732666356451</v>
      </c>
      <c r="U2351" s="357"/>
    </row>
    <row r="2352" spans="1:21" x14ac:dyDescent="0.25">
      <c r="A2352" s="357" t="s">
        <v>483</v>
      </c>
      <c r="B2352" s="357" t="s">
        <v>972</v>
      </c>
      <c r="C2352" s="357" t="s">
        <v>1268</v>
      </c>
      <c r="D2352" s="357" t="s">
        <v>1772</v>
      </c>
      <c r="E2352" s="357" t="s">
        <v>1632</v>
      </c>
      <c r="F2352" s="357" t="s">
        <v>5050</v>
      </c>
      <c r="G2352" s="357" t="s">
        <v>983</v>
      </c>
      <c r="H2352" s="357" t="s">
        <v>1455</v>
      </c>
      <c r="I2352" s="357" t="s">
        <v>4036</v>
      </c>
      <c r="J2352" s="357">
        <v>18378409</v>
      </c>
      <c r="K2352" s="357">
        <v>100</v>
      </c>
      <c r="L2352" s="357" t="s">
        <v>1077</v>
      </c>
      <c r="M2352" s="357" t="s">
        <v>1078</v>
      </c>
      <c r="N2352" s="357" t="s">
        <v>5025</v>
      </c>
      <c r="O2352" s="358">
        <v>1</v>
      </c>
      <c r="P2352" s="357">
        <v>50</v>
      </c>
      <c r="Q2352" s="357">
        <v>34148.800000000003</v>
      </c>
      <c r="R2352" s="357">
        <v>23341.34</v>
      </c>
      <c r="S2352" s="357">
        <f t="shared" si="74"/>
        <v>10807.460000000003</v>
      </c>
      <c r="T2352" s="359">
        <f t="shared" si="75"/>
        <v>0.31648139905355394</v>
      </c>
      <c r="U2352" s="357"/>
    </row>
    <row r="2353" spans="1:21" x14ac:dyDescent="0.25">
      <c r="A2353" s="357" t="s">
        <v>483</v>
      </c>
      <c r="B2353" s="357" t="s">
        <v>972</v>
      </c>
      <c r="C2353" s="357" t="s">
        <v>1268</v>
      </c>
      <c r="D2353" s="357" t="s">
        <v>1772</v>
      </c>
      <c r="E2353" s="357" t="s">
        <v>1911</v>
      </c>
      <c r="F2353" s="357">
        <v>4611149</v>
      </c>
      <c r="G2353" s="357" t="s">
        <v>992</v>
      </c>
      <c r="H2353" s="357">
        <v>461114901</v>
      </c>
      <c r="I2353" s="357" t="s">
        <v>5236</v>
      </c>
      <c r="J2353" s="357">
        <v>24083204</v>
      </c>
      <c r="K2353" s="357">
        <v>100</v>
      </c>
      <c r="L2353" s="357" t="s">
        <v>1077</v>
      </c>
      <c r="M2353" s="357" t="s">
        <v>1078</v>
      </c>
      <c r="N2353" s="357" t="s">
        <v>5025</v>
      </c>
      <c r="O2353" s="358">
        <v>1</v>
      </c>
      <c r="P2353" s="357">
        <v>71</v>
      </c>
      <c r="Q2353" s="357">
        <v>67168</v>
      </c>
      <c r="R2353" s="357">
        <v>36509.410000000003</v>
      </c>
      <c r="S2353" s="357">
        <f t="shared" si="74"/>
        <v>30658.589999999997</v>
      </c>
      <c r="T2353" s="359">
        <f t="shared" si="75"/>
        <v>0.45644637327298709</v>
      </c>
      <c r="U2353" s="357"/>
    </row>
    <row r="2354" spans="1:21" x14ac:dyDescent="0.25">
      <c r="A2354" s="357" t="s">
        <v>483</v>
      </c>
      <c r="B2354" s="357" t="s">
        <v>972</v>
      </c>
      <c r="C2354" s="357" t="s">
        <v>1268</v>
      </c>
      <c r="D2354" s="357" t="s">
        <v>1772</v>
      </c>
      <c r="E2354" s="357" t="s">
        <v>1632</v>
      </c>
      <c r="F2354" s="357" t="s">
        <v>5050</v>
      </c>
      <c r="G2354" s="357" t="s">
        <v>983</v>
      </c>
      <c r="H2354" s="357" t="s">
        <v>1455</v>
      </c>
      <c r="I2354" s="357" t="s">
        <v>4037</v>
      </c>
      <c r="J2354" s="357">
        <v>18378413</v>
      </c>
      <c r="K2354" s="357">
        <v>100</v>
      </c>
      <c r="L2354" s="357" t="s">
        <v>1077</v>
      </c>
      <c r="M2354" s="357" t="s">
        <v>1078</v>
      </c>
      <c r="N2354" s="357" t="s">
        <v>5025</v>
      </c>
      <c r="O2354" s="358">
        <v>1</v>
      </c>
      <c r="P2354" s="357">
        <v>71</v>
      </c>
      <c r="Q2354" s="357">
        <v>34713.599999999999</v>
      </c>
      <c r="R2354" s="357">
        <v>22677.86</v>
      </c>
      <c r="S2354" s="357">
        <f t="shared" si="74"/>
        <v>12035.739999999998</v>
      </c>
      <c r="T2354" s="359">
        <f t="shared" si="75"/>
        <v>0.34671540837020642</v>
      </c>
      <c r="U2354" s="357"/>
    </row>
    <row r="2355" spans="1:21" x14ac:dyDescent="0.25">
      <c r="A2355" s="357" t="s">
        <v>483</v>
      </c>
      <c r="B2355" s="357" t="s">
        <v>972</v>
      </c>
      <c r="C2355" s="357" t="s">
        <v>1268</v>
      </c>
      <c r="D2355" s="357" t="s">
        <v>1772</v>
      </c>
      <c r="E2355" s="357" t="s">
        <v>1630</v>
      </c>
      <c r="F2355" s="357">
        <v>4611133</v>
      </c>
      <c r="G2355" s="357" t="s">
        <v>1403</v>
      </c>
      <c r="H2355" s="357">
        <v>461113303</v>
      </c>
      <c r="I2355" s="357" t="s">
        <v>4038</v>
      </c>
      <c r="J2355" s="357">
        <v>21070681</v>
      </c>
      <c r="K2355" s="357">
        <v>100</v>
      </c>
      <c r="L2355" s="357" t="s">
        <v>1077</v>
      </c>
      <c r="M2355" s="357" t="s">
        <v>1078</v>
      </c>
      <c r="N2355" s="357" t="s">
        <v>5025</v>
      </c>
      <c r="O2355" s="358">
        <v>1</v>
      </c>
      <c r="P2355" s="357">
        <v>84</v>
      </c>
      <c r="Q2355" s="357">
        <v>51878.8</v>
      </c>
      <c r="R2355" s="357">
        <v>39334.11</v>
      </c>
      <c r="S2355" s="357">
        <f t="shared" si="74"/>
        <v>12544.690000000002</v>
      </c>
      <c r="T2355" s="359">
        <f t="shared" si="75"/>
        <v>0.2418076362598981</v>
      </c>
      <c r="U2355" s="357"/>
    </row>
    <row r="2356" spans="1:21" x14ac:dyDescent="0.25">
      <c r="A2356" s="357" t="s">
        <v>483</v>
      </c>
      <c r="B2356" s="357" t="s">
        <v>972</v>
      </c>
      <c r="C2356" s="357" t="s">
        <v>1268</v>
      </c>
      <c r="D2356" s="357" t="s">
        <v>1772</v>
      </c>
      <c r="E2356" s="357" t="s">
        <v>1630</v>
      </c>
      <c r="F2356" s="357">
        <v>4611133</v>
      </c>
      <c r="G2356" s="357" t="s">
        <v>1157</v>
      </c>
      <c r="H2356" s="357">
        <v>461113301</v>
      </c>
      <c r="I2356" s="357" t="s">
        <v>4039</v>
      </c>
      <c r="J2356" s="357">
        <v>21070791</v>
      </c>
      <c r="K2356" s="357">
        <v>100</v>
      </c>
      <c r="L2356" s="357" t="s">
        <v>1077</v>
      </c>
      <c r="M2356" s="357" t="s">
        <v>1078</v>
      </c>
      <c r="N2356" s="357" t="s">
        <v>5025</v>
      </c>
      <c r="O2356" s="358">
        <v>1</v>
      </c>
      <c r="P2356" s="357">
        <v>42</v>
      </c>
      <c r="Q2356" s="357">
        <v>63790</v>
      </c>
      <c r="R2356" s="357">
        <v>37873.009999999995</v>
      </c>
      <c r="S2356" s="357">
        <f t="shared" si="74"/>
        <v>25916.990000000005</v>
      </c>
      <c r="T2356" s="359">
        <f t="shared" si="75"/>
        <v>0.40628609499921625</v>
      </c>
      <c r="U2356" s="357"/>
    </row>
    <row r="2357" spans="1:21" x14ac:dyDescent="0.25">
      <c r="A2357" s="357" t="s">
        <v>483</v>
      </c>
      <c r="B2357" s="357" t="s">
        <v>972</v>
      </c>
      <c r="C2357" s="357" t="s">
        <v>1268</v>
      </c>
      <c r="D2357" s="357" t="s">
        <v>1772</v>
      </c>
      <c r="E2357" s="357" t="s">
        <v>1630</v>
      </c>
      <c r="F2357" s="357">
        <v>4611133</v>
      </c>
      <c r="G2357" s="357" t="s">
        <v>1157</v>
      </c>
      <c r="H2357" s="357">
        <v>461113301</v>
      </c>
      <c r="I2357" s="357" t="s">
        <v>4040</v>
      </c>
      <c r="J2357" s="357">
        <v>21146791</v>
      </c>
      <c r="K2357" s="357">
        <v>100</v>
      </c>
      <c r="L2357" s="357" t="s">
        <v>1077</v>
      </c>
      <c r="M2357" s="357" t="s">
        <v>1078</v>
      </c>
      <c r="N2357" s="357" t="s">
        <v>5025</v>
      </c>
      <c r="O2357" s="358">
        <v>1</v>
      </c>
      <c r="P2357" s="357">
        <v>48</v>
      </c>
      <c r="Q2357" s="357">
        <v>56264.800000000003</v>
      </c>
      <c r="R2357" s="357">
        <v>44017.9</v>
      </c>
      <c r="S2357" s="357">
        <f t="shared" si="74"/>
        <v>12246.900000000001</v>
      </c>
      <c r="T2357" s="359">
        <f t="shared" si="75"/>
        <v>0.21766539648234778</v>
      </c>
      <c r="U2357" s="357"/>
    </row>
    <row r="2358" spans="1:21" x14ac:dyDescent="0.25">
      <c r="A2358" s="357" t="s">
        <v>483</v>
      </c>
      <c r="B2358" s="357" t="s">
        <v>972</v>
      </c>
      <c r="C2358" s="357" t="s">
        <v>1268</v>
      </c>
      <c r="D2358" s="357" t="s">
        <v>1772</v>
      </c>
      <c r="E2358" s="357" t="s">
        <v>1630</v>
      </c>
      <c r="F2358" s="357">
        <v>4611133</v>
      </c>
      <c r="G2358" s="357" t="s">
        <v>1157</v>
      </c>
      <c r="H2358" s="357">
        <v>461113301</v>
      </c>
      <c r="I2358" s="357" t="s">
        <v>4041</v>
      </c>
      <c r="J2358" s="357">
        <v>21146841</v>
      </c>
      <c r="K2358" s="357">
        <v>100</v>
      </c>
      <c r="L2358" s="357" t="s">
        <v>1077</v>
      </c>
      <c r="M2358" s="357" t="s">
        <v>1078</v>
      </c>
      <c r="N2358" s="357" t="s">
        <v>5025</v>
      </c>
      <c r="O2358" s="358">
        <v>1</v>
      </c>
      <c r="P2358" s="357">
        <v>36</v>
      </c>
      <c r="Q2358" s="357">
        <v>42118</v>
      </c>
      <c r="R2358" s="357">
        <v>38694.49</v>
      </c>
      <c r="S2358" s="357">
        <f t="shared" si="74"/>
        <v>3423.510000000002</v>
      </c>
      <c r="T2358" s="359">
        <f t="shared" si="75"/>
        <v>8.1283774158317154E-2</v>
      </c>
      <c r="U2358" s="357"/>
    </row>
    <row r="2359" spans="1:21" x14ac:dyDescent="0.25">
      <c r="A2359" s="357" t="s">
        <v>483</v>
      </c>
      <c r="B2359" s="357" t="s">
        <v>972</v>
      </c>
      <c r="C2359" s="357" t="s">
        <v>1268</v>
      </c>
      <c r="D2359" s="357" t="s">
        <v>1772</v>
      </c>
      <c r="E2359" s="357" t="s">
        <v>1630</v>
      </c>
      <c r="F2359" s="357">
        <v>4611133</v>
      </c>
      <c r="G2359" s="357" t="s">
        <v>1157</v>
      </c>
      <c r="H2359" s="357">
        <v>461113301</v>
      </c>
      <c r="I2359" s="357" t="s">
        <v>4042</v>
      </c>
      <c r="J2359" s="357">
        <v>21146893</v>
      </c>
      <c r="K2359" s="357">
        <v>250</v>
      </c>
      <c r="L2359" s="357" t="s">
        <v>1077</v>
      </c>
      <c r="M2359" s="357" t="s">
        <v>1078</v>
      </c>
      <c r="N2359" s="357" t="s">
        <v>5025</v>
      </c>
      <c r="O2359" s="358">
        <v>1</v>
      </c>
      <c r="P2359" s="357">
        <v>123</v>
      </c>
      <c r="Q2359" s="357">
        <v>160928</v>
      </c>
      <c r="R2359" s="357">
        <v>116913.18</v>
      </c>
      <c r="S2359" s="357">
        <f t="shared" si="74"/>
        <v>44014.820000000007</v>
      </c>
      <c r="T2359" s="359">
        <f t="shared" si="75"/>
        <v>0.27350628852654607</v>
      </c>
      <c r="U2359" s="357"/>
    </row>
    <row r="2360" spans="1:21" x14ac:dyDescent="0.25">
      <c r="A2360" s="357" t="s">
        <v>483</v>
      </c>
      <c r="B2360" s="357" t="s">
        <v>972</v>
      </c>
      <c r="C2360" s="357" t="s">
        <v>1268</v>
      </c>
      <c r="D2360" s="357" t="s">
        <v>1772</v>
      </c>
      <c r="E2360" s="357" t="s">
        <v>1630</v>
      </c>
      <c r="F2360" s="357">
        <v>4611133</v>
      </c>
      <c r="G2360" s="357" t="s">
        <v>1157</v>
      </c>
      <c r="H2360" s="357">
        <v>461113301</v>
      </c>
      <c r="I2360" s="357" t="s">
        <v>4043</v>
      </c>
      <c r="J2360" s="357">
        <v>21146899</v>
      </c>
      <c r="K2360" s="357">
        <v>100</v>
      </c>
      <c r="L2360" s="357" t="s">
        <v>1077</v>
      </c>
      <c r="M2360" s="357" t="s">
        <v>1078</v>
      </c>
      <c r="N2360" s="357" t="s">
        <v>5025</v>
      </c>
      <c r="O2360" s="358">
        <v>1</v>
      </c>
      <c r="P2360" s="357">
        <v>68</v>
      </c>
      <c r="Q2360" s="357">
        <v>43880</v>
      </c>
      <c r="R2360" s="357">
        <v>38436.29</v>
      </c>
      <c r="S2360" s="357">
        <f t="shared" si="74"/>
        <v>5443.7099999999991</v>
      </c>
      <c r="T2360" s="359">
        <f t="shared" si="75"/>
        <v>0.12405902461257974</v>
      </c>
      <c r="U2360" s="357"/>
    </row>
    <row r="2361" spans="1:21" x14ac:dyDescent="0.25">
      <c r="A2361" s="357" t="s">
        <v>483</v>
      </c>
      <c r="B2361" s="357" t="s">
        <v>972</v>
      </c>
      <c r="C2361" s="357" t="s">
        <v>1268</v>
      </c>
      <c r="D2361" s="357" t="s">
        <v>1772</v>
      </c>
      <c r="E2361" s="357" t="s">
        <v>1630</v>
      </c>
      <c r="F2361" s="357">
        <v>4611133</v>
      </c>
      <c r="G2361" s="357" t="s">
        <v>1157</v>
      </c>
      <c r="H2361" s="357">
        <v>461113301</v>
      </c>
      <c r="I2361" s="357" t="s">
        <v>4044</v>
      </c>
      <c r="J2361" s="357">
        <v>21146905</v>
      </c>
      <c r="K2361" s="357">
        <v>250</v>
      </c>
      <c r="L2361" s="357" t="s">
        <v>1077</v>
      </c>
      <c r="M2361" s="357" t="s">
        <v>1078</v>
      </c>
      <c r="N2361" s="357" t="s">
        <v>5025</v>
      </c>
      <c r="O2361" s="358">
        <v>1</v>
      </c>
      <c r="P2361" s="357">
        <v>57</v>
      </c>
      <c r="Q2361" s="357">
        <v>64944</v>
      </c>
      <c r="R2361" s="357">
        <v>50736.14</v>
      </c>
      <c r="S2361" s="357">
        <f t="shared" si="74"/>
        <v>14207.86</v>
      </c>
      <c r="T2361" s="359">
        <f t="shared" si="75"/>
        <v>0.21877094111850209</v>
      </c>
      <c r="U2361" s="357"/>
    </row>
    <row r="2362" spans="1:21" x14ac:dyDescent="0.25">
      <c r="A2362" s="357" t="s">
        <v>483</v>
      </c>
      <c r="B2362" s="357" t="s">
        <v>972</v>
      </c>
      <c r="C2362" s="357" t="s">
        <v>1268</v>
      </c>
      <c r="D2362" s="357" t="s">
        <v>1772</v>
      </c>
      <c r="E2362" s="357" t="s">
        <v>1630</v>
      </c>
      <c r="F2362" s="357">
        <v>4611133</v>
      </c>
      <c r="G2362" s="357" t="s">
        <v>1157</v>
      </c>
      <c r="H2362" s="357">
        <v>461113301</v>
      </c>
      <c r="I2362" s="357" t="s">
        <v>4045</v>
      </c>
      <c r="J2362" s="357">
        <v>21146909</v>
      </c>
      <c r="K2362" s="357">
        <v>250</v>
      </c>
      <c r="L2362" s="357" t="s">
        <v>1077</v>
      </c>
      <c r="M2362" s="357" t="s">
        <v>1078</v>
      </c>
      <c r="N2362" s="357" t="s">
        <v>5025</v>
      </c>
      <c r="O2362" s="358">
        <v>1</v>
      </c>
      <c r="P2362" s="357">
        <v>58</v>
      </c>
      <c r="Q2362" s="357">
        <v>100344</v>
      </c>
      <c r="R2362" s="357">
        <v>60251.619999999995</v>
      </c>
      <c r="S2362" s="357">
        <f t="shared" si="74"/>
        <v>40092.380000000005</v>
      </c>
      <c r="T2362" s="359">
        <f t="shared" si="75"/>
        <v>0.399549350235191</v>
      </c>
      <c r="U2362" s="357"/>
    </row>
    <row r="2363" spans="1:21" x14ac:dyDescent="0.25">
      <c r="A2363" s="357" t="s">
        <v>483</v>
      </c>
      <c r="B2363" s="357" t="s">
        <v>972</v>
      </c>
      <c r="C2363" s="357" t="s">
        <v>1268</v>
      </c>
      <c r="D2363" s="357" t="s">
        <v>1772</v>
      </c>
      <c r="E2363" s="357" t="s">
        <v>1630</v>
      </c>
      <c r="F2363" s="357">
        <v>4611133</v>
      </c>
      <c r="G2363" s="357" t="s">
        <v>1157</v>
      </c>
      <c r="H2363" s="357">
        <v>461113301</v>
      </c>
      <c r="I2363" s="357" t="s">
        <v>4046</v>
      </c>
      <c r="J2363" s="357">
        <v>21146939</v>
      </c>
      <c r="K2363" s="357">
        <v>100</v>
      </c>
      <c r="L2363" s="357" t="s">
        <v>1077</v>
      </c>
      <c r="M2363" s="357" t="s">
        <v>1078</v>
      </c>
      <c r="N2363" s="357" t="s">
        <v>5025</v>
      </c>
      <c r="O2363" s="358">
        <v>1</v>
      </c>
      <c r="P2363" s="357">
        <v>31</v>
      </c>
      <c r="Q2363" s="357">
        <v>38701.199999999997</v>
      </c>
      <c r="R2363" s="357">
        <v>27898.85</v>
      </c>
      <c r="S2363" s="357">
        <f t="shared" si="74"/>
        <v>10802.349999999999</v>
      </c>
      <c r="T2363" s="359">
        <f t="shared" si="75"/>
        <v>0.27912183601542068</v>
      </c>
      <c r="U2363" s="357"/>
    </row>
    <row r="2364" spans="1:21" x14ac:dyDescent="0.25">
      <c r="A2364" s="357" t="s">
        <v>483</v>
      </c>
      <c r="B2364" s="357" t="s">
        <v>972</v>
      </c>
      <c r="C2364" s="357" t="s">
        <v>1268</v>
      </c>
      <c r="D2364" s="357" t="s">
        <v>1772</v>
      </c>
      <c r="E2364" s="357" t="s">
        <v>1630</v>
      </c>
      <c r="F2364" s="357">
        <v>4611133</v>
      </c>
      <c r="G2364" s="357" t="s">
        <v>1157</v>
      </c>
      <c r="H2364" s="357">
        <v>461113301</v>
      </c>
      <c r="I2364" s="357" t="s">
        <v>4047</v>
      </c>
      <c r="J2364" s="357">
        <v>21146943</v>
      </c>
      <c r="K2364" s="357">
        <v>100</v>
      </c>
      <c r="L2364" s="357" t="s">
        <v>1077</v>
      </c>
      <c r="M2364" s="357" t="s">
        <v>1078</v>
      </c>
      <c r="N2364" s="357" t="s">
        <v>5025</v>
      </c>
      <c r="O2364" s="358">
        <v>1</v>
      </c>
      <c r="P2364" s="357">
        <v>50</v>
      </c>
      <c r="Q2364" s="357">
        <v>53188</v>
      </c>
      <c r="R2364" s="357">
        <v>49066.57</v>
      </c>
      <c r="S2364" s="357">
        <f t="shared" si="74"/>
        <v>4121.43</v>
      </c>
      <c r="T2364" s="359">
        <f t="shared" si="75"/>
        <v>7.7487967210649031E-2</v>
      </c>
      <c r="U2364" s="357"/>
    </row>
    <row r="2365" spans="1:21" x14ac:dyDescent="0.25">
      <c r="A2365" s="357" t="s">
        <v>483</v>
      </c>
      <c r="B2365" s="357" t="s">
        <v>972</v>
      </c>
      <c r="C2365" s="357" t="s">
        <v>1268</v>
      </c>
      <c r="D2365" s="357" t="s">
        <v>1772</v>
      </c>
      <c r="E2365" s="357" t="s">
        <v>1630</v>
      </c>
      <c r="F2365" s="357">
        <v>4611133</v>
      </c>
      <c r="G2365" s="357" t="s">
        <v>1157</v>
      </c>
      <c r="H2365" s="357">
        <v>461113301</v>
      </c>
      <c r="I2365" s="357" t="s">
        <v>4048</v>
      </c>
      <c r="J2365" s="357">
        <v>21146995</v>
      </c>
      <c r="K2365" s="357">
        <v>250</v>
      </c>
      <c r="L2365" s="357" t="s">
        <v>1077</v>
      </c>
      <c r="M2365" s="357" t="s">
        <v>1078</v>
      </c>
      <c r="N2365" s="357" t="s">
        <v>5025</v>
      </c>
      <c r="O2365" s="358">
        <v>1</v>
      </c>
      <c r="P2365" s="357">
        <v>123</v>
      </c>
      <c r="Q2365" s="357">
        <v>133915.20000000001</v>
      </c>
      <c r="R2365" s="357">
        <v>121593.65</v>
      </c>
      <c r="S2365" s="357">
        <f t="shared" si="74"/>
        <v>12321.550000000017</v>
      </c>
      <c r="T2365" s="359">
        <f t="shared" si="75"/>
        <v>9.2010092954347353E-2</v>
      </c>
      <c r="U2365" s="357"/>
    </row>
    <row r="2366" spans="1:21" x14ac:dyDescent="0.25">
      <c r="A2366" s="357" t="s">
        <v>483</v>
      </c>
      <c r="B2366" s="357" t="s">
        <v>972</v>
      </c>
      <c r="C2366" s="357" t="s">
        <v>1268</v>
      </c>
      <c r="D2366" s="357" t="s">
        <v>1772</v>
      </c>
      <c r="E2366" s="357" t="s">
        <v>1630</v>
      </c>
      <c r="F2366" s="357">
        <v>4611133</v>
      </c>
      <c r="G2366" s="357" t="s">
        <v>1157</v>
      </c>
      <c r="H2366" s="357">
        <v>461113301</v>
      </c>
      <c r="I2366" s="357" t="s">
        <v>4049</v>
      </c>
      <c r="J2366" s="357">
        <v>21146997</v>
      </c>
      <c r="K2366" s="357">
        <v>250</v>
      </c>
      <c r="L2366" s="357" t="s">
        <v>1077</v>
      </c>
      <c r="M2366" s="357" t="s">
        <v>1078</v>
      </c>
      <c r="N2366" s="357" t="s">
        <v>5025</v>
      </c>
      <c r="O2366" s="358">
        <v>1</v>
      </c>
      <c r="P2366" s="357">
        <v>92</v>
      </c>
      <c r="Q2366" s="357">
        <v>111603.20000000001</v>
      </c>
      <c r="R2366" s="357">
        <v>76978.739999999991</v>
      </c>
      <c r="S2366" s="357">
        <f t="shared" si="74"/>
        <v>34624.460000000021</v>
      </c>
      <c r="T2366" s="359">
        <f t="shared" si="75"/>
        <v>0.31024612197499729</v>
      </c>
      <c r="U2366" s="357"/>
    </row>
    <row r="2367" spans="1:21" x14ac:dyDescent="0.25">
      <c r="A2367" s="357" t="s">
        <v>483</v>
      </c>
      <c r="B2367" s="357" t="s">
        <v>972</v>
      </c>
      <c r="C2367" s="357" t="s">
        <v>1268</v>
      </c>
      <c r="D2367" s="357" t="s">
        <v>1772</v>
      </c>
      <c r="E2367" s="357" t="s">
        <v>1630</v>
      </c>
      <c r="F2367" s="357">
        <v>4611133</v>
      </c>
      <c r="G2367" s="357" t="s">
        <v>1157</v>
      </c>
      <c r="H2367" s="357">
        <v>461113301</v>
      </c>
      <c r="I2367" s="357" t="s">
        <v>4050</v>
      </c>
      <c r="J2367" s="357">
        <v>21146999</v>
      </c>
      <c r="K2367" s="357">
        <v>250</v>
      </c>
      <c r="L2367" s="357" t="s">
        <v>1077</v>
      </c>
      <c r="M2367" s="357" t="s">
        <v>1078</v>
      </c>
      <c r="N2367" s="357" t="s">
        <v>5025</v>
      </c>
      <c r="O2367" s="358">
        <v>1</v>
      </c>
      <c r="P2367" s="357">
        <v>106</v>
      </c>
      <c r="Q2367" s="357">
        <v>130261.59999999999</v>
      </c>
      <c r="R2367" s="357">
        <v>100440.69</v>
      </c>
      <c r="S2367" s="357">
        <f t="shared" si="74"/>
        <v>29820.909999999989</v>
      </c>
      <c r="T2367" s="359">
        <f t="shared" si="75"/>
        <v>0.22893093590129393</v>
      </c>
      <c r="U2367" s="357"/>
    </row>
    <row r="2368" spans="1:21" x14ac:dyDescent="0.25">
      <c r="A2368" s="357" t="s">
        <v>483</v>
      </c>
      <c r="B2368" s="357" t="s">
        <v>972</v>
      </c>
      <c r="C2368" s="357" t="s">
        <v>1268</v>
      </c>
      <c r="D2368" s="357" t="s">
        <v>1772</v>
      </c>
      <c r="E2368" s="357" t="s">
        <v>1630</v>
      </c>
      <c r="F2368" s="357">
        <v>4611133</v>
      </c>
      <c r="G2368" s="357" t="s">
        <v>1157</v>
      </c>
      <c r="H2368" s="357">
        <v>461113301</v>
      </c>
      <c r="I2368" s="357" t="s">
        <v>4051</v>
      </c>
      <c r="J2368" s="357">
        <v>21147021</v>
      </c>
      <c r="K2368" s="357">
        <v>100</v>
      </c>
      <c r="L2368" s="357" t="s">
        <v>1077</v>
      </c>
      <c r="M2368" s="357" t="s">
        <v>1078</v>
      </c>
      <c r="N2368" s="357" t="s">
        <v>5025</v>
      </c>
      <c r="O2368" s="358">
        <v>1</v>
      </c>
      <c r="P2368" s="357">
        <v>28</v>
      </c>
      <c r="Q2368" s="357">
        <v>43552.800000000003</v>
      </c>
      <c r="R2368" s="357">
        <v>30436.53</v>
      </c>
      <c r="S2368" s="357">
        <f t="shared" si="74"/>
        <v>13116.270000000004</v>
      </c>
      <c r="T2368" s="359">
        <f t="shared" si="75"/>
        <v>0.30115790488786032</v>
      </c>
      <c r="U2368" s="357"/>
    </row>
    <row r="2369" spans="1:21" x14ac:dyDescent="0.25">
      <c r="A2369" s="357" t="s">
        <v>483</v>
      </c>
      <c r="B2369" s="357" t="s">
        <v>972</v>
      </c>
      <c r="C2369" s="357" t="s">
        <v>1268</v>
      </c>
      <c r="D2369" s="357" t="s">
        <v>1772</v>
      </c>
      <c r="E2369" s="357" t="s">
        <v>1630</v>
      </c>
      <c r="F2369" s="357">
        <v>4611133</v>
      </c>
      <c r="G2369" s="357" t="s">
        <v>1157</v>
      </c>
      <c r="H2369" s="357">
        <v>461113301</v>
      </c>
      <c r="I2369" s="357" t="s">
        <v>4052</v>
      </c>
      <c r="J2369" s="357">
        <v>21147033</v>
      </c>
      <c r="K2369" s="357">
        <v>100</v>
      </c>
      <c r="L2369" s="357" t="s">
        <v>1077</v>
      </c>
      <c r="M2369" s="357" t="s">
        <v>1078</v>
      </c>
      <c r="N2369" s="357" t="s">
        <v>5025</v>
      </c>
      <c r="O2369" s="358">
        <v>1</v>
      </c>
      <c r="P2369" s="357">
        <v>51</v>
      </c>
      <c r="Q2369" s="357">
        <v>71054.8</v>
      </c>
      <c r="R2369" s="357">
        <v>58908.81</v>
      </c>
      <c r="S2369" s="357">
        <f t="shared" si="74"/>
        <v>12145.990000000005</v>
      </c>
      <c r="T2369" s="359">
        <f t="shared" si="75"/>
        <v>0.17093834617787967</v>
      </c>
      <c r="U2369" s="357"/>
    </row>
    <row r="2370" spans="1:21" x14ac:dyDescent="0.25">
      <c r="A2370" s="357" t="s">
        <v>483</v>
      </c>
      <c r="B2370" s="357" t="s">
        <v>972</v>
      </c>
      <c r="C2370" s="357" t="s">
        <v>1268</v>
      </c>
      <c r="D2370" s="357" t="s">
        <v>1772</v>
      </c>
      <c r="E2370" s="357" t="s">
        <v>1630</v>
      </c>
      <c r="F2370" s="357">
        <v>4611133</v>
      </c>
      <c r="G2370" s="357" t="s">
        <v>984</v>
      </c>
      <c r="H2370" s="357">
        <v>461113302</v>
      </c>
      <c r="I2370" s="357" t="s">
        <v>4053</v>
      </c>
      <c r="J2370" s="357">
        <v>11013651</v>
      </c>
      <c r="K2370" s="357">
        <v>100</v>
      </c>
      <c r="L2370" s="357" t="s">
        <v>1077</v>
      </c>
      <c r="M2370" s="357" t="s">
        <v>1078</v>
      </c>
      <c r="N2370" s="357" t="s">
        <v>5025</v>
      </c>
      <c r="O2370" s="358">
        <v>1</v>
      </c>
      <c r="P2370" s="357">
        <v>26</v>
      </c>
      <c r="Q2370" s="357">
        <v>16371.599999999999</v>
      </c>
      <c r="R2370" s="357">
        <v>14149.599999999999</v>
      </c>
      <c r="S2370" s="357">
        <f t="shared" si="74"/>
        <v>2222</v>
      </c>
      <c r="T2370" s="359">
        <f t="shared" si="75"/>
        <v>0.13572283710816294</v>
      </c>
      <c r="U2370" s="357"/>
    </row>
    <row r="2371" spans="1:21" x14ac:dyDescent="0.25">
      <c r="A2371" s="357" t="s">
        <v>483</v>
      </c>
      <c r="B2371" s="357" t="s">
        <v>972</v>
      </c>
      <c r="C2371" s="357" t="s">
        <v>1268</v>
      </c>
      <c r="D2371" s="357" t="s">
        <v>1772</v>
      </c>
      <c r="E2371" s="357" t="s">
        <v>1630</v>
      </c>
      <c r="F2371" s="357">
        <v>4611133</v>
      </c>
      <c r="G2371" s="357" t="s">
        <v>984</v>
      </c>
      <c r="H2371" s="357">
        <v>461113302</v>
      </c>
      <c r="I2371" s="357" t="s">
        <v>4054</v>
      </c>
      <c r="J2371" s="357">
        <v>11013767</v>
      </c>
      <c r="K2371" s="357">
        <v>100</v>
      </c>
      <c r="L2371" s="357" t="s">
        <v>1077</v>
      </c>
      <c r="M2371" s="357" t="s">
        <v>1078</v>
      </c>
      <c r="N2371" s="357" t="s">
        <v>5025</v>
      </c>
      <c r="O2371" s="358">
        <v>1</v>
      </c>
      <c r="P2371" s="357">
        <v>32</v>
      </c>
      <c r="Q2371" s="357">
        <v>25537.200000000001</v>
      </c>
      <c r="R2371" s="357">
        <v>22103.559999999998</v>
      </c>
      <c r="S2371" s="357">
        <f t="shared" si="74"/>
        <v>3433.6400000000031</v>
      </c>
      <c r="T2371" s="359">
        <f t="shared" si="75"/>
        <v>0.13445640085835578</v>
      </c>
      <c r="U2371" s="357"/>
    </row>
    <row r="2372" spans="1:21" x14ac:dyDescent="0.25">
      <c r="A2372" s="357" t="s">
        <v>483</v>
      </c>
      <c r="B2372" s="357" t="s">
        <v>972</v>
      </c>
      <c r="C2372" s="357" t="s">
        <v>1268</v>
      </c>
      <c r="D2372" s="357" t="s">
        <v>1772</v>
      </c>
      <c r="E2372" s="357" t="s">
        <v>1626</v>
      </c>
      <c r="F2372" s="357">
        <v>4611112</v>
      </c>
      <c r="G2372" s="357" t="s">
        <v>1164</v>
      </c>
      <c r="H2372" s="357">
        <v>461111205</v>
      </c>
      <c r="I2372" s="357" t="s">
        <v>3939</v>
      </c>
      <c r="J2372" s="357">
        <v>11013957</v>
      </c>
      <c r="K2372" s="357">
        <v>100</v>
      </c>
      <c r="L2372" s="357" t="s">
        <v>1077</v>
      </c>
      <c r="M2372" s="357" t="s">
        <v>1078</v>
      </c>
      <c r="N2372" s="357" t="s">
        <v>5025</v>
      </c>
      <c r="O2372" s="358">
        <v>1</v>
      </c>
      <c r="P2372" s="357">
        <v>48</v>
      </c>
      <c r="Q2372" s="357">
        <v>54714.8</v>
      </c>
      <c r="R2372" s="357">
        <v>37643.43</v>
      </c>
      <c r="S2372" s="357">
        <f t="shared" ref="S2372:S2428" si="76">Q2372-R2372</f>
        <v>17071.370000000003</v>
      </c>
      <c r="T2372" s="359">
        <f t="shared" ref="T2372:T2428" si="77">S2372/Q2372</f>
        <v>0.31200644067053157</v>
      </c>
      <c r="U2372" s="357"/>
    </row>
    <row r="2373" spans="1:21" x14ac:dyDescent="0.25">
      <c r="A2373" s="357" t="s">
        <v>483</v>
      </c>
      <c r="B2373" s="357" t="s">
        <v>972</v>
      </c>
      <c r="C2373" s="357" t="s">
        <v>1268</v>
      </c>
      <c r="D2373" s="357" t="s">
        <v>1772</v>
      </c>
      <c r="E2373" s="357" t="s">
        <v>1633</v>
      </c>
      <c r="F2373" s="357" t="s">
        <v>5027</v>
      </c>
      <c r="G2373" s="357" t="s">
        <v>1915</v>
      </c>
      <c r="H2373" s="357" t="s">
        <v>1914</v>
      </c>
      <c r="I2373" s="357" t="s">
        <v>4055</v>
      </c>
      <c r="J2373" s="357">
        <v>14105259</v>
      </c>
      <c r="K2373" s="357">
        <v>100</v>
      </c>
      <c r="L2373" s="357" t="s">
        <v>1077</v>
      </c>
      <c r="M2373" s="357" t="s">
        <v>1078</v>
      </c>
      <c r="N2373" s="357" t="s">
        <v>5025</v>
      </c>
      <c r="O2373" s="358">
        <v>1</v>
      </c>
      <c r="P2373" s="357">
        <v>14</v>
      </c>
      <c r="Q2373" s="357">
        <v>24874</v>
      </c>
      <c r="R2373" s="357">
        <v>13974.919999999998</v>
      </c>
      <c r="S2373" s="357">
        <f t="shared" si="76"/>
        <v>10899.080000000002</v>
      </c>
      <c r="T2373" s="359">
        <f t="shared" si="77"/>
        <v>0.43817158478732821</v>
      </c>
      <c r="U2373" s="357"/>
    </row>
    <row r="2374" spans="1:21" x14ac:dyDescent="0.25">
      <c r="A2374" s="357" t="s">
        <v>483</v>
      </c>
      <c r="B2374" s="357" t="s">
        <v>972</v>
      </c>
      <c r="C2374" s="357" t="s">
        <v>1268</v>
      </c>
      <c r="D2374" s="357" t="s">
        <v>1772</v>
      </c>
      <c r="E2374" s="357" t="s">
        <v>1633</v>
      </c>
      <c r="F2374" s="357" t="s">
        <v>5027</v>
      </c>
      <c r="G2374" s="357" t="s">
        <v>986</v>
      </c>
      <c r="H2374" s="357" t="s">
        <v>1457</v>
      </c>
      <c r="I2374" s="357" t="s">
        <v>4056</v>
      </c>
      <c r="J2374" s="357">
        <v>24083052</v>
      </c>
      <c r="K2374" s="357">
        <v>100</v>
      </c>
      <c r="L2374" s="357" t="s">
        <v>1077</v>
      </c>
      <c r="M2374" s="357" t="s">
        <v>1078</v>
      </c>
      <c r="N2374" s="357" t="s">
        <v>5025</v>
      </c>
      <c r="O2374" s="358">
        <v>1</v>
      </c>
      <c r="P2374" s="357">
        <v>97</v>
      </c>
      <c r="Q2374" s="357">
        <v>119423.2</v>
      </c>
      <c r="R2374" s="357">
        <v>107303.32999999999</v>
      </c>
      <c r="S2374" s="357">
        <f t="shared" si="76"/>
        <v>12119.87000000001</v>
      </c>
      <c r="T2374" s="359">
        <f t="shared" si="77"/>
        <v>0.10148672954668783</v>
      </c>
      <c r="U2374" s="357"/>
    </row>
    <row r="2375" spans="1:21" x14ac:dyDescent="0.25">
      <c r="A2375" s="357" t="s">
        <v>483</v>
      </c>
      <c r="B2375" s="357" t="s">
        <v>972</v>
      </c>
      <c r="C2375" s="357" t="s">
        <v>1268</v>
      </c>
      <c r="D2375" s="357" t="s">
        <v>1772</v>
      </c>
      <c r="E2375" s="357" t="s">
        <v>1909</v>
      </c>
      <c r="F2375" s="357" t="s">
        <v>5051</v>
      </c>
      <c r="G2375" s="357" t="s">
        <v>993</v>
      </c>
      <c r="H2375" s="357" t="s">
        <v>1912</v>
      </c>
      <c r="I2375" s="357" t="s">
        <v>4057</v>
      </c>
      <c r="J2375" s="357">
        <v>24477796</v>
      </c>
      <c r="K2375" s="357">
        <v>100</v>
      </c>
      <c r="L2375" s="357" t="s">
        <v>1077</v>
      </c>
      <c r="M2375" s="357" t="s">
        <v>1078</v>
      </c>
      <c r="N2375" s="357" t="s">
        <v>5025</v>
      </c>
      <c r="O2375" s="358">
        <v>1</v>
      </c>
      <c r="P2375" s="357">
        <v>38</v>
      </c>
      <c r="Q2375" s="357">
        <v>17091.2</v>
      </c>
      <c r="R2375" s="357">
        <v>14259.5</v>
      </c>
      <c r="S2375" s="357">
        <f t="shared" si="76"/>
        <v>2831.7000000000007</v>
      </c>
      <c r="T2375" s="359">
        <f t="shared" si="77"/>
        <v>0.16568175435311744</v>
      </c>
      <c r="U2375" s="357"/>
    </row>
    <row r="2376" spans="1:21" x14ac:dyDescent="0.25">
      <c r="A2376" s="357" t="s">
        <v>483</v>
      </c>
      <c r="B2376" s="357" t="s">
        <v>972</v>
      </c>
      <c r="C2376" s="357" t="s">
        <v>1268</v>
      </c>
      <c r="D2376" s="357" t="s">
        <v>1772</v>
      </c>
      <c r="E2376" s="357" t="s">
        <v>1909</v>
      </c>
      <c r="F2376" s="357" t="s">
        <v>5051</v>
      </c>
      <c r="G2376" s="357" t="s">
        <v>993</v>
      </c>
      <c r="H2376" s="357" t="s">
        <v>1912</v>
      </c>
      <c r="I2376" s="357" t="s">
        <v>4058</v>
      </c>
      <c r="J2376" s="357">
        <v>24477828</v>
      </c>
      <c r="K2376" s="357">
        <v>100</v>
      </c>
      <c r="L2376" s="357" t="s">
        <v>1077</v>
      </c>
      <c r="M2376" s="357" t="s">
        <v>1078</v>
      </c>
      <c r="N2376" s="357" t="s">
        <v>5025</v>
      </c>
      <c r="O2376" s="358">
        <v>1</v>
      </c>
      <c r="P2376" s="357">
        <v>43</v>
      </c>
      <c r="Q2376" s="357">
        <v>31485.600000000002</v>
      </c>
      <c r="R2376" s="357">
        <v>23247.67</v>
      </c>
      <c r="S2376" s="357">
        <f t="shared" si="76"/>
        <v>8237.9300000000039</v>
      </c>
      <c r="T2376" s="359">
        <f t="shared" si="77"/>
        <v>0.26164119470488106</v>
      </c>
      <c r="U2376" s="357"/>
    </row>
    <row r="2377" spans="1:21" x14ac:dyDescent="0.25">
      <c r="A2377" s="357" t="s">
        <v>483</v>
      </c>
      <c r="B2377" s="357" t="s">
        <v>972</v>
      </c>
      <c r="C2377" s="357" t="s">
        <v>1268</v>
      </c>
      <c r="D2377" s="357" t="s">
        <v>1772</v>
      </c>
      <c r="E2377" s="357" t="s">
        <v>1909</v>
      </c>
      <c r="F2377" s="357" t="s">
        <v>5051</v>
      </c>
      <c r="G2377" s="357" t="s">
        <v>993</v>
      </c>
      <c r="H2377" s="357" t="s">
        <v>1912</v>
      </c>
      <c r="I2377" s="357" t="s">
        <v>4059</v>
      </c>
      <c r="J2377" s="357">
        <v>24477832</v>
      </c>
      <c r="K2377" s="357">
        <v>100</v>
      </c>
      <c r="L2377" s="357" t="s">
        <v>1077</v>
      </c>
      <c r="M2377" s="357" t="s">
        <v>1078</v>
      </c>
      <c r="N2377" s="357" t="s">
        <v>5025</v>
      </c>
      <c r="O2377" s="358">
        <v>1</v>
      </c>
      <c r="P2377" s="357">
        <v>44</v>
      </c>
      <c r="Q2377" s="357">
        <v>22094.799999999999</v>
      </c>
      <c r="R2377" s="357">
        <v>19411.939999999999</v>
      </c>
      <c r="S2377" s="357">
        <f t="shared" si="76"/>
        <v>2682.8600000000006</v>
      </c>
      <c r="T2377" s="359">
        <f t="shared" si="77"/>
        <v>0.12142495066712533</v>
      </c>
      <c r="U2377" s="357"/>
    </row>
    <row r="2378" spans="1:21" x14ac:dyDescent="0.25">
      <c r="A2378" s="357" t="s">
        <v>483</v>
      </c>
      <c r="B2378" s="357" t="s">
        <v>972</v>
      </c>
      <c r="C2378" s="357" t="s">
        <v>1268</v>
      </c>
      <c r="D2378" s="357" t="s">
        <v>1772</v>
      </c>
      <c r="E2378" s="357" t="s">
        <v>1909</v>
      </c>
      <c r="F2378" s="357" t="s">
        <v>5051</v>
      </c>
      <c r="G2378" s="357" t="s">
        <v>993</v>
      </c>
      <c r="H2378" s="357" t="s">
        <v>1912</v>
      </c>
      <c r="I2378" s="357" t="s">
        <v>4060</v>
      </c>
      <c r="J2378" s="357">
        <v>24477842</v>
      </c>
      <c r="K2378" s="357">
        <v>100</v>
      </c>
      <c r="L2378" s="357" t="s">
        <v>1077</v>
      </c>
      <c r="M2378" s="357" t="s">
        <v>1078</v>
      </c>
      <c r="N2378" s="357" t="s">
        <v>5025</v>
      </c>
      <c r="O2378" s="358">
        <v>1</v>
      </c>
      <c r="P2378" s="357">
        <v>82</v>
      </c>
      <c r="Q2378" s="357">
        <v>41505.599999999999</v>
      </c>
      <c r="R2378" s="357">
        <v>28679.42</v>
      </c>
      <c r="S2378" s="357">
        <f t="shared" si="76"/>
        <v>12826.18</v>
      </c>
      <c r="T2378" s="359">
        <f t="shared" si="77"/>
        <v>0.30902287884044566</v>
      </c>
      <c r="U2378" s="357"/>
    </row>
    <row r="2379" spans="1:21" x14ac:dyDescent="0.25">
      <c r="A2379" s="357" t="s">
        <v>483</v>
      </c>
      <c r="B2379" s="357" t="s">
        <v>972</v>
      </c>
      <c r="C2379" s="357" t="s">
        <v>1268</v>
      </c>
      <c r="D2379" s="357" t="s">
        <v>1772</v>
      </c>
      <c r="E2379" s="357" t="s">
        <v>1909</v>
      </c>
      <c r="F2379" s="357" t="s">
        <v>5051</v>
      </c>
      <c r="G2379" s="357" t="s">
        <v>1405</v>
      </c>
      <c r="H2379" s="357" t="s">
        <v>1910</v>
      </c>
      <c r="I2379" s="357" t="s">
        <v>4054</v>
      </c>
      <c r="J2379" s="357">
        <v>24478850</v>
      </c>
      <c r="K2379" s="357">
        <v>100</v>
      </c>
      <c r="L2379" s="357" t="s">
        <v>1077</v>
      </c>
      <c r="M2379" s="357" t="s">
        <v>1078</v>
      </c>
      <c r="N2379" s="357" t="s">
        <v>5025</v>
      </c>
      <c r="O2379" s="358">
        <v>1</v>
      </c>
      <c r="P2379" s="357">
        <v>71</v>
      </c>
      <c r="Q2379" s="357">
        <v>49375.600000000006</v>
      </c>
      <c r="R2379" s="357">
        <v>43893.62</v>
      </c>
      <c r="S2379" s="357">
        <f t="shared" si="76"/>
        <v>5481.9800000000032</v>
      </c>
      <c r="T2379" s="359">
        <f t="shared" si="77"/>
        <v>0.1110260938601253</v>
      </c>
      <c r="U2379" s="357"/>
    </row>
    <row r="2380" spans="1:21" x14ac:dyDescent="0.25">
      <c r="A2380" s="357" t="s">
        <v>483</v>
      </c>
      <c r="B2380" s="357" t="s">
        <v>972</v>
      </c>
      <c r="C2380" s="357" t="s">
        <v>1268</v>
      </c>
      <c r="D2380" s="357" t="s">
        <v>1772</v>
      </c>
      <c r="E2380" s="357" t="s">
        <v>1909</v>
      </c>
      <c r="F2380" s="357" t="s">
        <v>5051</v>
      </c>
      <c r="G2380" s="357" t="s">
        <v>1405</v>
      </c>
      <c r="H2380" s="357" t="s">
        <v>1910</v>
      </c>
      <c r="I2380" s="357" t="s">
        <v>4061</v>
      </c>
      <c r="J2380" s="357">
        <v>24478880</v>
      </c>
      <c r="K2380" s="357">
        <v>100</v>
      </c>
      <c r="L2380" s="357" t="s">
        <v>1077</v>
      </c>
      <c r="M2380" s="357" t="s">
        <v>1078</v>
      </c>
      <c r="N2380" s="357" t="s">
        <v>5025</v>
      </c>
      <c r="O2380" s="358">
        <v>1</v>
      </c>
      <c r="P2380" s="357">
        <v>98</v>
      </c>
      <c r="Q2380" s="357">
        <v>57042.400000000009</v>
      </c>
      <c r="R2380" s="357">
        <v>35544.550000000003</v>
      </c>
      <c r="S2380" s="357">
        <f t="shared" si="76"/>
        <v>21497.850000000006</v>
      </c>
      <c r="T2380" s="359">
        <f t="shared" si="77"/>
        <v>0.37687492111131371</v>
      </c>
      <c r="U2380" s="357"/>
    </row>
    <row r="2381" spans="1:21" x14ac:dyDescent="0.25">
      <c r="A2381" s="357" t="s">
        <v>483</v>
      </c>
      <c r="B2381" s="357" t="s">
        <v>972</v>
      </c>
      <c r="C2381" s="357" t="s">
        <v>1268</v>
      </c>
      <c r="D2381" s="357" t="s">
        <v>1772</v>
      </c>
      <c r="E2381" s="357" t="s">
        <v>1909</v>
      </c>
      <c r="F2381" s="357" t="s">
        <v>5051</v>
      </c>
      <c r="G2381" s="357" t="s">
        <v>1405</v>
      </c>
      <c r="H2381" s="357" t="s">
        <v>1910</v>
      </c>
      <c r="I2381" s="357" t="s">
        <v>4062</v>
      </c>
      <c r="J2381" s="357">
        <v>24479034</v>
      </c>
      <c r="K2381" s="357">
        <v>100</v>
      </c>
      <c r="L2381" s="357" t="s">
        <v>1077</v>
      </c>
      <c r="M2381" s="357" t="s">
        <v>1078</v>
      </c>
      <c r="N2381" s="357" t="s">
        <v>5025</v>
      </c>
      <c r="O2381" s="358">
        <v>1</v>
      </c>
      <c r="P2381" s="357">
        <v>47</v>
      </c>
      <c r="Q2381" s="357">
        <v>40787.600000000006</v>
      </c>
      <c r="R2381" s="357">
        <v>32356.760000000002</v>
      </c>
      <c r="S2381" s="357">
        <f t="shared" si="76"/>
        <v>8430.8400000000038</v>
      </c>
      <c r="T2381" s="359">
        <f t="shared" si="77"/>
        <v>0.20670105620335599</v>
      </c>
      <c r="U2381" s="357"/>
    </row>
    <row r="2382" spans="1:21" x14ac:dyDescent="0.25">
      <c r="A2382" s="357" t="s">
        <v>483</v>
      </c>
      <c r="B2382" s="357" t="s">
        <v>972</v>
      </c>
      <c r="C2382" s="357" t="s">
        <v>1268</v>
      </c>
      <c r="D2382" s="357" t="s">
        <v>1772</v>
      </c>
      <c r="E2382" s="357" t="s">
        <v>1909</v>
      </c>
      <c r="F2382" s="357" t="s">
        <v>5051</v>
      </c>
      <c r="G2382" s="357" t="s">
        <v>1405</v>
      </c>
      <c r="H2382" s="357" t="s">
        <v>1910</v>
      </c>
      <c r="I2382" s="357" t="s">
        <v>4063</v>
      </c>
      <c r="J2382" s="357">
        <v>24479042</v>
      </c>
      <c r="K2382" s="357">
        <v>100</v>
      </c>
      <c r="L2382" s="357" t="s">
        <v>1077</v>
      </c>
      <c r="M2382" s="357" t="s">
        <v>1078</v>
      </c>
      <c r="N2382" s="357" t="s">
        <v>5025</v>
      </c>
      <c r="O2382" s="358">
        <v>1</v>
      </c>
      <c r="P2382" s="357">
        <v>100</v>
      </c>
      <c r="Q2382" s="357">
        <v>63335.200000000004</v>
      </c>
      <c r="R2382" s="357">
        <v>46399.5</v>
      </c>
      <c r="S2382" s="357">
        <f t="shared" si="76"/>
        <v>16935.700000000004</v>
      </c>
      <c r="T2382" s="359">
        <f t="shared" si="77"/>
        <v>0.2673979082721773</v>
      </c>
      <c r="U2382" s="357"/>
    </row>
    <row r="2383" spans="1:21" x14ac:dyDescent="0.25">
      <c r="A2383" s="357" t="s">
        <v>483</v>
      </c>
      <c r="B2383" s="357" t="s">
        <v>972</v>
      </c>
      <c r="C2383" s="357" t="s">
        <v>1268</v>
      </c>
      <c r="D2383" s="357" t="s">
        <v>1772</v>
      </c>
      <c r="E2383" s="357" t="s">
        <v>1909</v>
      </c>
      <c r="F2383" s="357" t="s">
        <v>5051</v>
      </c>
      <c r="G2383" s="357" t="s">
        <v>1405</v>
      </c>
      <c r="H2383" s="357" t="s">
        <v>1910</v>
      </c>
      <c r="I2383" s="357" t="s">
        <v>4064</v>
      </c>
      <c r="J2383" s="357">
        <v>24479052</v>
      </c>
      <c r="K2383" s="357">
        <v>100</v>
      </c>
      <c r="L2383" s="357" t="s">
        <v>1077</v>
      </c>
      <c r="M2383" s="357" t="s">
        <v>1078</v>
      </c>
      <c r="N2383" s="357" t="s">
        <v>5025</v>
      </c>
      <c r="O2383" s="358">
        <v>1</v>
      </c>
      <c r="P2383" s="357">
        <v>42</v>
      </c>
      <c r="Q2383" s="357">
        <v>33878.400000000001</v>
      </c>
      <c r="R2383" s="357">
        <v>27857.47</v>
      </c>
      <c r="S2383" s="357">
        <f t="shared" si="76"/>
        <v>6020.93</v>
      </c>
      <c r="T2383" s="359">
        <f t="shared" si="77"/>
        <v>0.17772179323698875</v>
      </c>
      <c r="U2383" s="357"/>
    </row>
    <row r="2384" spans="1:21" x14ac:dyDescent="0.25">
      <c r="A2384" s="357" t="s">
        <v>483</v>
      </c>
      <c r="B2384" s="357" t="s">
        <v>972</v>
      </c>
      <c r="C2384" s="357" t="s">
        <v>1268</v>
      </c>
      <c r="D2384" s="357" t="s">
        <v>1772</v>
      </c>
      <c r="E2384" s="357" t="s">
        <v>1909</v>
      </c>
      <c r="F2384" s="357" t="s">
        <v>5051</v>
      </c>
      <c r="G2384" s="357" t="s">
        <v>1405</v>
      </c>
      <c r="H2384" s="357" t="s">
        <v>1910</v>
      </c>
      <c r="I2384" s="357" t="s">
        <v>4065</v>
      </c>
      <c r="J2384" s="357">
        <v>24479092</v>
      </c>
      <c r="K2384" s="357">
        <v>100</v>
      </c>
      <c r="L2384" s="357" t="s">
        <v>1077</v>
      </c>
      <c r="M2384" s="357" t="s">
        <v>1078</v>
      </c>
      <c r="N2384" s="357" t="s">
        <v>5025</v>
      </c>
      <c r="O2384" s="358">
        <v>1</v>
      </c>
      <c r="P2384" s="357">
        <v>73</v>
      </c>
      <c r="Q2384" s="357">
        <v>46136.800000000003</v>
      </c>
      <c r="R2384" s="357">
        <v>40571.600000000006</v>
      </c>
      <c r="S2384" s="357">
        <f t="shared" si="76"/>
        <v>5565.1999999999971</v>
      </c>
      <c r="T2384" s="359">
        <f t="shared" si="77"/>
        <v>0.12062388375439989</v>
      </c>
      <c r="U2384" s="357"/>
    </row>
    <row r="2385" spans="1:21" x14ac:dyDescent="0.25">
      <c r="A2385" s="357" t="s">
        <v>483</v>
      </c>
      <c r="B2385" s="357" t="s">
        <v>972</v>
      </c>
      <c r="C2385" s="357" t="s">
        <v>1268</v>
      </c>
      <c r="D2385" s="357" t="s">
        <v>1772</v>
      </c>
      <c r="E2385" s="357" t="s">
        <v>1909</v>
      </c>
      <c r="F2385" s="357" t="s">
        <v>5051</v>
      </c>
      <c r="G2385" s="357" t="s">
        <v>1405</v>
      </c>
      <c r="H2385" s="357" t="s">
        <v>1910</v>
      </c>
      <c r="I2385" s="357" t="s">
        <v>4066</v>
      </c>
      <c r="J2385" s="357">
        <v>24479108</v>
      </c>
      <c r="K2385" s="357">
        <v>100</v>
      </c>
      <c r="L2385" s="357" t="s">
        <v>1077</v>
      </c>
      <c r="M2385" s="357" t="s">
        <v>1078</v>
      </c>
      <c r="N2385" s="357" t="s">
        <v>5025</v>
      </c>
      <c r="O2385" s="358">
        <v>1</v>
      </c>
      <c r="P2385" s="357">
        <v>65</v>
      </c>
      <c r="Q2385" s="357">
        <v>40656.800000000003</v>
      </c>
      <c r="R2385" s="357">
        <v>33900.58</v>
      </c>
      <c r="S2385" s="357">
        <f t="shared" si="76"/>
        <v>6756.2200000000012</v>
      </c>
      <c r="T2385" s="359">
        <f t="shared" si="77"/>
        <v>0.16617687570098977</v>
      </c>
      <c r="U2385" s="357"/>
    </row>
    <row r="2386" spans="1:21" x14ac:dyDescent="0.25">
      <c r="A2386" s="357" t="s">
        <v>483</v>
      </c>
      <c r="B2386" s="357" t="s">
        <v>972</v>
      </c>
      <c r="C2386" s="357" t="s">
        <v>1268</v>
      </c>
      <c r="D2386" s="357" t="s">
        <v>1772</v>
      </c>
      <c r="E2386" s="357" t="s">
        <v>1633</v>
      </c>
      <c r="F2386" s="357" t="s">
        <v>5027</v>
      </c>
      <c r="G2386" s="357" t="s">
        <v>1634</v>
      </c>
      <c r="H2386" s="357" t="s">
        <v>1456</v>
      </c>
      <c r="I2386" s="357" t="s">
        <v>4067</v>
      </c>
      <c r="J2386" s="357">
        <v>25046732</v>
      </c>
      <c r="K2386" s="357">
        <v>100</v>
      </c>
      <c r="L2386" s="357" t="s">
        <v>1077</v>
      </c>
      <c r="M2386" s="357" t="s">
        <v>1078</v>
      </c>
      <c r="N2386" s="357" t="s">
        <v>5025</v>
      </c>
      <c r="O2386" s="358">
        <v>1</v>
      </c>
      <c r="P2386" s="357">
        <v>19</v>
      </c>
      <c r="Q2386" s="357">
        <v>28224.799999999999</v>
      </c>
      <c r="R2386" s="357">
        <v>18285.629999999997</v>
      </c>
      <c r="S2386" s="357">
        <f t="shared" si="76"/>
        <v>9939.1700000000019</v>
      </c>
      <c r="T2386" s="359">
        <f t="shared" si="77"/>
        <v>0.35214315070434521</v>
      </c>
      <c r="U2386" s="357"/>
    </row>
    <row r="2387" spans="1:21" x14ac:dyDescent="0.25">
      <c r="A2387" s="357" t="s">
        <v>483</v>
      </c>
      <c r="B2387" s="357" t="s">
        <v>972</v>
      </c>
      <c r="C2387" s="357" t="s">
        <v>1268</v>
      </c>
      <c r="D2387" s="357" t="s">
        <v>1772</v>
      </c>
      <c r="E2387" s="357" t="s">
        <v>1911</v>
      </c>
      <c r="F2387" s="357">
        <v>4611149</v>
      </c>
      <c r="G2387" s="357" t="s">
        <v>991</v>
      </c>
      <c r="H2387" s="357">
        <v>461114902</v>
      </c>
      <c r="I2387" s="357" t="s">
        <v>4068</v>
      </c>
      <c r="J2387" s="357">
        <v>25046758</v>
      </c>
      <c r="K2387" s="357">
        <v>100</v>
      </c>
      <c r="L2387" s="357" t="s">
        <v>1077</v>
      </c>
      <c r="M2387" s="357" t="s">
        <v>1078</v>
      </c>
      <c r="N2387" s="357" t="s">
        <v>5025</v>
      </c>
      <c r="O2387" s="358">
        <v>1</v>
      </c>
      <c r="P2387" s="357">
        <v>31</v>
      </c>
      <c r="Q2387" s="357">
        <v>28376.400000000001</v>
      </c>
      <c r="R2387" s="357">
        <v>17660.809999999998</v>
      </c>
      <c r="S2387" s="357">
        <f t="shared" si="76"/>
        <v>10715.590000000004</v>
      </c>
      <c r="T2387" s="359">
        <f t="shared" si="77"/>
        <v>0.37762330669147615</v>
      </c>
      <c r="U2387" s="357"/>
    </row>
    <row r="2388" spans="1:21" x14ac:dyDescent="0.25">
      <c r="A2388" s="357" t="s">
        <v>483</v>
      </c>
      <c r="B2388" s="357" t="s">
        <v>972</v>
      </c>
      <c r="C2388" s="357" t="s">
        <v>1268</v>
      </c>
      <c r="D2388" s="357" t="s">
        <v>1772</v>
      </c>
      <c r="E2388" s="357" t="s">
        <v>1909</v>
      </c>
      <c r="F2388" s="357" t="s">
        <v>5051</v>
      </c>
      <c r="G2388" s="357" t="s">
        <v>1405</v>
      </c>
      <c r="H2388" s="357" t="s">
        <v>1910</v>
      </c>
      <c r="I2388" s="357" t="s">
        <v>4069</v>
      </c>
      <c r="J2388" s="357">
        <v>25046780</v>
      </c>
      <c r="K2388" s="357">
        <v>100</v>
      </c>
      <c r="L2388" s="357" t="s">
        <v>1077</v>
      </c>
      <c r="M2388" s="357" t="s">
        <v>1078</v>
      </c>
      <c r="N2388" s="357" t="s">
        <v>5025</v>
      </c>
      <c r="O2388" s="358">
        <v>1</v>
      </c>
      <c r="P2388" s="357">
        <v>54</v>
      </c>
      <c r="Q2388" s="357">
        <v>14349.600000000002</v>
      </c>
      <c r="R2388" s="357">
        <v>10767.29</v>
      </c>
      <c r="S2388" s="357">
        <f t="shared" si="76"/>
        <v>3582.3100000000013</v>
      </c>
      <c r="T2388" s="359">
        <f t="shared" si="77"/>
        <v>0.24964528627975699</v>
      </c>
      <c r="U2388" s="357"/>
    </row>
    <row r="2389" spans="1:21" x14ac:dyDescent="0.25">
      <c r="A2389" s="357" t="s">
        <v>483</v>
      </c>
      <c r="B2389" s="357" t="s">
        <v>972</v>
      </c>
      <c r="C2389" s="357" t="s">
        <v>1268</v>
      </c>
      <c r="D2389" s="357" t="s">
        <v>1772</v>
      </c>
      <c r="E2389" s="357" t="s">
        <v>1626</v>
      </c>
      <c r="F2389" s="357">
        <v>4611112</v>
      </c>
      <c r="G2389" s="357" t="s">
        <v>1164</v>
      </c>
      <c r="H2389" s="357">
        <v>461111205</v>
      </c>
      <c r="I2389" s="357" t="s">
        <v>4070</v>
      </c>
      <c r="J2389" s="357">
        <v>25046818</v>
      </c>
      <c r="K2389" s="357">
        <v>100</v>
      </c>
      <c r="L2389" s="357" t="s">
        <v>1077</v>
      </c>
      <c r="M2389" s="357" t="s">
        <v>1078</v>
      </c>
      <c r="N2389" s="357" t="s">
        <v>5025</v>
      </c>
      <c r="O2389" s="358">
        <v>1</v>
      </c>
      <c r="P2389" s="357">
        <v>40</v>
      </c>
      <c r="Q2389" s="357">
        <v>20044.800000000003</v>
      </c>
      <c r="R2389" s="357">
        <v>13601.32</v>
      </c>
      <c r="S2389" s="357">
        <f t="shared" si="76"/>
        <v>6443.4800000000032</v>
      </c>
      <c r="T2389" s="359">
        <f t="shared" si="77"/>
        <v>0.32145394316730536</v>
      </c>
      <c r="U2389" s="357"/>
    </row>
    <row r="2390" spans="1:21" x14ac:dyDescent="0.25">
      <c r="A2390" s="357" t="s">
        <v>483</v>
      </c>
      <c r="B2390" s="357" t="s">
        <v>972</v>
      </c>
      <c r="C2390" s="357" t="s">
        <v>1268</v>
      </c>
      <c r="D2390" s="357" t="s">
        <v>1772</v>
      </c>
      <c r="E2390" s="357" t="s">
        <v>1633</v>
      </c>
      <c r="F2390" s="357" t="s">
        <v>5027</v>
      </c>
      <c r="G2390" s="357" t="s">
        <v>1634</v>
      </c>
      <c r="H2390" s="357" t="s">
        <v>1456</v>
      </c>
      <c r="I2390" s="357" t="s">
        <v>4071</v>
      </c>
      <c r="J2390" s="357">
        <v>25046852</v>
      </c>
      <c r="K2390" s="357">
        <v>100</v>
      </c>
      <c r="L2390" s="357" t="s">
        <v>1077</v>
      </c>
      <c r="M2390" s="357" t="s">
        <v>1078</v>
      </c>
      <c r="N2390" s="357" t="s">
        <v>5025</v>
      </c>
      <c r="O2390" s="358">
        <v>1</v>
      </c>
      <c r="P2390" s="357">
        <v>34</v>
      </c>
      <c r="Q2390" s="357">
        <v>10557.2</v>
      </c>
      <c r="R2390" s="357">
        <v>9712.0300000000007</v>
      </c>
      <c r="S2390" s="357">
        <f t="shared" si="76"/>
        <v>845.17000000000007</v>
      </c>
      <c r="T2390" s="359">
        <f t="shared" si="77"/>
        <v>8.0056264918728456E-2</v>
      </c>
      <c r="U2390" s="357"/>
    </row>
    <row r="2391" spans="1:21" x14ac:dyDescent="0.25">
      <c r="A2391" s="357" t="s">
        <v>483</v>
      </c>
      <c r="B2391" s="357" t="s">
        <v>972</v>
      </c>
      <c r="C2391" s="357" t="s">
        <v>1268</v>
      </c>
      <c r="D2391" s="357" t="s">
        <v>1772</v>
      </c>
      <c r="E2391" s="357" t="s">
        <v>1911</v>
      </c>
      <c r="F2391" s="357">
        <v>4611149</v>
      </c>
      <c r="G2391" s="357" t="s">
        <v>991</v>
      </c>
      <c r="H2391" s="357">
        <v>461114902</v>
      </c>
      <c r="I2391" s="357" t="s">
        <v>4072</v>
      </c>
      <c r="J2391" s="357">
        <v>25046906</v>
      </c>
      <c r="K2391" s="357">
        <v>100</v>
      </c>
      <c r="L2391" s="357" t="s">
        <v>1077</v>
      </c>
      <c r="M2391" s="357" t="s">
        <v>1078</v>
      </c>
      <c r="N2391" s="357" t="s">
        <v>5025</v>
      </c>
      <c r="O2391" s="358">
        <v>1</v>
      </c>
      <c r="P2391" s="357">
        <v>93</v>
      </c>
      <c r="Q2391" s="357">
        <v>37142.400000000001</v>
      </c>
      <c r="R2391" s="357">
        <v>29698.199999999997</v>
      </c>
      <c r="S2391" s="357">
        <f t="shared" si="76"/>
        <v>7444.2000000000044</v>
      </c>
      <c r="T2391" s="359">
        <f t="shared" si="77"/>
        <v>0.20042323597828907</v>
      </c>
      <c r="U2391" s="357"/>
    </row>
    <row r="2392" spans="1:21" x14ac:dyDescent="0.25">
      <c r="A2392" s="357" t="s">
        <v>483</v>
      </c>
      <c r="B2392" s="357" t="s">
        <v>972</v>
      </c>
      <c r="C2392" s="357" t="s">
        <v>1268</v>
      </c>
      <c r="D2392" s="357" t="s">
        <v>1772</v>
      </c>
      <c r="E2392" s="357" t="s">
        <v>1911</v>
      </c>
      <c r="F2392" s="357">
        <v>4611149</v>
      </c>
      <c r="G2392" s="357" t="s">
        <v>991</v>
      </c>
      <c r="H2392" s="357">
        <v>461114902</v>
      </c>
      <c r="I2392" s="357" t="s">
        <v>4073</v>
      </c>
      <c r="J2392" s="357">
        <v>25046986</v>
      </c>
      <c r="K2392" s="357">
        <v>100</v>
      </c>
      <c r="L2392" s="357" t="s">
        <v>1077</v>
      </c>
      <c r="M2392" s="357" t="s">
        <v>1078</v>
      </c>
      <c r="N2392" s="357" t="s">
        <v>5025</v>
      </c>
      <c r="O2392" s="358">
        <v>1</v>
      </c>
      <c r="P2392" s="357">
        <v>36</v>
      </c>
      <c r="Q2392" s="357">
        <v>34721.199999999997</v>
      </c>
      <c r="R2392" s="357">
        <v>20746.29</v>
      </c>
      <c r="S2392" s="357">
        <f t="shared" si="76"/>
        <v>13974.909999999996</v>
      </c>
      <c r="T2392" s="359">
        <f t="shared" si="77"/>
        <v>0.40248925728373436</v>
      </c>
      <c r="U2392" s="357"/>
    </row>
    <row r="2393" spans="1:21" x14ac:dyDescent="0.25">
      <c r="A2393" s="357" t="s">
        <v>483</v>
      </c>
      <c r="B2393" s="357" t="s">
        <v>972</v>
      </c>
      <c r="C2393" s="357" t="s">
        <v>1268</v>
      </c>
      <c r="D2393" s="357" t="s">
        <v>1772</v>
      </c>
      <c r="E2393" s="357" t="s">
        <v>1911</v>
      </c>
      <c r="F2393" s="357">
        <v>4611149</v>
      </c>
      <c r="G2393" s="357" t="s">
        <v>991</v>
      </c>
      <c r="H2393" s="357">
        <v>461114902</v>
      </c>
      <c r="I2393" s="357" t="s">
        <v>4074</v>
      </c>
      <c r="J2393" s="357">
        <v>25047000</v>
      </c>
      <c r="K2393" s="357">
        <v>100</v>
      </c>
      <c r="L2393" s="357" t="s">
        <v>1077</v>
      </c>
      <c r="M2393" s="357" t="s">
        <v>1078</v>
      </c>
      <c r="N2393" s="357" t="s">
        <v>5025</v>
      </c>
      <c r="O2393" s="358">
        <v>1</v>
      </c>
      <c r="P2393" s="357">
        <v>70</v>
      </c>
      <c r="Q2393" s="357">
        <v>45706</v>
      </c>
      <c r="R2393" s="357">
        <v>37763.56</v>
      </c>
      <c r="S2393" s="357">
        <f t="shared" si="76"/>
        <v>7942.4400000000023</v>
      </c>
      <c r="T2393" s="359">
        <f t="shared" si="77"/>
        <v>0.17377237124228773</v>
      </c>
      <c r="U2393" s="357"/>
    </row>
    <row r="2394" spans="1:21" x14ac:dyDescent="0.25">
      <c r="A2394" s="357" t="s">
        <v>483</v>
      </c>
      <c r="B2394" s="357" t="s">
        <v>972</v>
      </c>
      <c r="C2394" s="357" t="s">
        <v>1268</v>
      </c>
      <c r="D2394" s="357" t="s">
        <v>1772</v>
      </c>
      <c r="E2394" s="357" t="s">
        <v>1909</v>
      </c>
      <c r="F2394" s="357" t="s">
        <v>5051</v>
      </c>
      <c r="G2394" s="357" t="s">
        <v>1156</v>
      </c>
      <c r="H2394" s="357" t="s">
        <v>1913</v>
      </c>
      <c r="I2394" s="357" t="s">
        <v>4075</v>
      </c>
      <c r="J2394" s="357">
        <v>26714032</v>
      </c>
      <c r="K2394" s="357">
        <v>100</v>
      </c>
      <c r="L2394" s="357" t="s">
        <v>1077</v>
      </c>
      <c r="M2394" s="357" t="s">
        <v>1078</v>
      </c>
      <c r="N2394" s="357" t="s">
        <v>5025</v>
      </c>
      <c r="O2394" s="358">
        <v>1</v>
      </c>
      <c r="P2394" s="357">
        <v>37</v>
      </c>
      <c r="Q2394" s="357">
        <v>16615.599999999999</v>
      </c>
      <c r="R2394" s="357">
        <v>11371.42</v>
      </c>
      <c r="S2394" s="357">
        <f t="shared" si="76"/>
        <v>5244.1799999999985</v>
      </c>
      <c r="T2394" s="359">
        <f t="shared" si="77"/>
        <v>0.31561785310190416</v>
      </c>
      <c r="U2394" s="357"/>
    </row>
    <row r="2395" spans="1:21" x14ac:dyDescent="0.25">
      <c r="A2395" s="357" t="s">
        <v>483</v>
      </c>
      <c r="B2395" s="357" t="s">
        <v>972</v>
      </c>
      <c r="C2395" s="357" t="s">
        <v>1268</v>
      </c>
      <c r="D2395" s="357" t="s">
        <v>1772</v>
      </c>
      <c r="E2395" s="357" t="s">
        <v>1909</v>
      </c>
      <c r="F2395" s="357" t="s">
        <v>5051</v>
      </c>
      <c r="G2395" s="357" t="s">
        <v>1156</v>
      </c>
      <c r="H2395" s="357" t="s">
        <v>1913</v>
      </c>
      <c r="I2395" s="357" t="s">
        <v>4076</v>
      </c>
      <c r="J2395" s="357">
        <v>26714142</v>
      </c>
      <c r="K2395" s="357">
        <v>100</v>
      </c>
      <c r="L2395" s="357" t="s">
        <v>1077</v>
      </c>
      <c r="M2395" s="357" t="s">
        <v>1078</v>
      </c>
      <c r="N2395" s="357" t="s">
        <v>5025</v>
      </c>
      <c r="O2395" s="358">
        <v>1</v>
      </c>
      <c r="P2395" s="357">
        <v>54</v>
      </c>
      <c r="Q2395" s="357">
        <v>26469.599999999999</v>
      </c>
      <c r="R2395" s="357">
        <v>18242.28</v>
      </c>
      <c r="S2395" s="357">
        <f t="shared" si="76"/>
        <v>8227.32</v>
      </c>
      <c r="T2395" s="359">
        <f t="shared" si="77"/>
        <v>0.31082147066823829</v>
      </c>
      <c r="U2395" s="357"/>
    </row>
    <row r="2396" spans="1:21" x14ac:dyDescent="0.25">
      <c r="A2396" s="357" t="s">
        <v>483</v>
      </c>
      <c r="B2396" s="357" t="s">
        <v>972</v>
      </c>
      <c r="C2396" s="357" t="s">
        <v>1268</v>
      </c>
      <c r="D2396" s="357" t="s">
        <v>1772</v>
      </c>
      <c r="E2396" s="357" t="s">
        <v>1909</v>
      </c>
      <c r="F2396" s="357" t="s">
        <v>5051</v>
      </c>
      <c r="G2396" s="357" t="s">
        <v>1156</v>
      </c>
      <c r="H2396" s="357" t="s">
        <v>1913</v>
      </c>
      <c r="I2396" s="357" t="s">
        <v>4077</v>
      </c>
      <c r="J2396" s="357">
        <v>26714160</v>
      </c>
      <c r="K2396" s="357">
        <v>100</v>
      </c>
      <c r="L2396" s="357" t="s">
        <v>1077</v>
      </c>
      <c r="M2396" s="357" t="s">
        <v>1078</v>
      </c>
      <c r="N2396" s="357" t="s">
        <v>5025</v>
      </c>
      <c r="O2396" s="358">
        <v>1</v>
      </c>
      <c r="P2396" s="357">
        <v>63</v>
      </c>
      <c r="Q2396" s="357">
        <v>31823.599999999999</v>
      </c>
      <c r="R2396" s="357">
        <v>21378.89</v>
      </c>
      <c r="S2396" s="357">
        <f t="shared" si="76"/>
        <v>10444.709999999999</v>
      </c>
      <c r="T2396" s="359">
        <f t="shared" si="77"/>
        <v>0.32820642542012846</v>
      </c>
      <c r="U2396" s="357"/>
    </row>
    <row r="2397" spans="1:21" x14ac:dyDescent="0.25">
      <c r="A2397" s="357" t="s">
        <v>483</v>
      </c>
      <c r="B2397" s="357" t="s">
        <v>972</v>
      </c>
      <c r="C2397" s="357" t="s">
        <v>1268</v>
      </c>
      <c r="D2397" s="357" t="s">
        <v>1773</v>
      </c>
      <c r="E2397" s="357" t="s">
        <v>1637</v>
      </c>
      <c r="F2397" s="357">
        <v>4611223</v>
      </c>
      <c r="G2397" s="357" t="s">
        <v>979</v>
      </c>
      <c r="H2397" s="357">
        <v>461122301</v>
      </c>
      <c r="I2397" s="357" t="s">
        <v>5237</v>
      </c>
      <c r="J2397" s="357">
        <v>26714508</v>
      </c>
      <c r="K2397" s="357">
        <v>63</v>
      </c>
      <c r="L2397" s="357" t="s">
        <v>1077</v>
      </c>
      <c r="M2397" s="357" t="s">
        <v>1078</v>
      </c>
      <c r="N2397" s="357" t="s">
        <v>5025</v>
      </c>
      <c r="O2397" s="358">
        <v>1</v>
      </c>
      <c r="P2397" s="357">
        <v>24</v>
      </c>
      <c r="Q2397" s="357">
        <v>20285.2</v>
      </c>
      <c r="R2397" s="357">
        <v>10726.98</v>
      </c>
      <c r="S2397" s="357">
        <f t="shared" si="76"/>
        <v>9558.2200000000012</v>
      </c>
      <c r="T2397" s="359">
        <f t="shared" si="77"/>
        <v>0.47119180486265855</v>
      </c>
      <c r="U2397" s="357"/>
    </row>
    <row r="2398" spans="1:21" x14ac:dyDescent="0.25">
      <c r="A2398" s="357" t="s">
        <v>483</v>
      </c>
      <c r="B2398" s="357" t="s">
        <v>972</v>
      </c>
      <c r="C2398" s="357" t="s">
        <v>1268</v>
      </c>
      <c r="D2398" s="357" t="s">
        <v>1773</v>
      </c>
      <c r="E2398" s="357" t="s">
        <v>978</v>
      </c>
      <c r="F2398" s="357">
        <v>4611212</v>
      </c>
      <c r="G2398" s="357" t="s">
        <v>978</v>
      </c>
      <c r="H2398" s="357">
        <v>461121202</v>
      </c>
      <c r="I2398" s="357" t="s">
        <v>4078</v>
      </c>
      <c r="J2398" s="357">
        <v>25047142</v>
      </c>
      <c r="K2398" s="357">
        <v>250</v>
      </c>
      <c r="L2398" s="357" t="s">
        <v>1077</v>
      </c>
      <c r="M2398" s="357" t="s">
        <v>1078</v>
      </c>
      <c r="N2398" s="357" t="s">
        <v>5025</v>
      </c>
      <c r="O2398" s="358">
        <v>1</v>
      </c>
      <c r="P2398" s="357">
        <v>240</v>
      </c>
      <c r="Q2398" s="357">
        <v>276028.80000000005</v>
      </c>
      <c r="R2398" s="357">
        <v>182626.72</v>
      </c>
      <c r="S2398" s="357">
        <f t="shared" si="76"/>
        <v>93402.080000000045</v>
      </c>
      <c r="T2398" s="359">
        <f t="shared" si="77"/>
        <v>0.33837802432209985</v>
      </c>
      <c r="U2398" s="357"/>
    </row>
    <row r="2399" spans="1:21" x14ac:dyDescent="0.25">
      <c r="A2399" s="357" t="s">
        <v>483</v>
      </c>
      <c r="B2399" s="357" t="s">
        <v>972</v>
      </c>
      <c r="C2399" s="357" t="s">
        <v>1268</v>
      </c>
      <c r="D2399" s="357" t="s">
        <v>1773</v>
      </c>
      <c r="E2399" s="357" t="s">
        <v>1637</v>
      </c>
      <c r="F2399" s="357">
        <v>4611223</v>
      </c>
      <c r="G2399" s="357" t="s">
        <v>979</v>
      </c>
      <c r="H2399" s="357">
        <v>461122301</v>
      </c>
      <c r="I2399" s="357" t="s">
        <v>5238</v>
      </c>
      <c r="J2399" s="357">
        <v>26714654</v>
      </c>
      <c r="K2399" s="357">
        <v>100</v>
      </c>
      <c r="L2399" s="357" t="s">
        <v>1077</v>
      </c>
      <c r="M2399" s="357" t="s">
        <v>1078</v>
      </c>
      <c r="N2399" s="357" t="s">
        <v>5025</v>
      </c>
      <c r="O2399" s="358">
        <v>1</v>
      </c>
      <c r="P2399" s="357">
        <v>50</v>
      </c>
      <c r="Q2399" s="357">
        <v>50318</v>
      </c>
      <c r="R2399" s="357">
        <v>25486.720000000001</v>
      </c>
      <c r="S2399" s="357">
        <f t="shared" si="76"/>
        <v>24831.279999999999</v>
      </c>
      <c r="T2399" s="359">
        <f t="shared" si="77"/>
        <v>0.49348702253666676</v>
      </c>
      <c r="U2399" s="357"/>
    </row>
    <row r="2400" spans="1:21" x14ac:dyDescent="0.25">
      <c r="A2400" s="357" t="s">
        <v>483</v>
      </c>
      <c r="B2400" s="357" t="s">
        <v>972</v>
      </c>
      <c r="C2400" s="357" t="s">
        <v>1268</v>
      </c>
      <c r="D2400" s="357" t="s">
        <v>1773</v>
      </c>
      <c r="E2400" s="357" t="s">
        <v>5052</v>
      </c>
      <c r="F2400" s="357">
        <v>4611215</v>
      </c>
      <c r="G2400" s="357" t="s">
        <v>977</v>
      </c>
      <c r="H2400" s="357">
        <v>461121502</v>
      </c>
      <c r="I2400" s="357" t="s">
        <v>4079</v>
      </c>
      <c r="J2400" s="357">
        <v>26570468</v>
      </c>
      <c r="K2400" s="357">
        <v>100</v>
      </c>
      <c r="L2400" s="357" t="s">
        <v>1077</v>
      </c>
      <c r="M2400" s="357" t="s">
        <v>1078</v>
      </c>
      <c r="N2400" s="357" t="s">
        <v>5025</v>
      </c>
      <c r="O2400" s="358">
        <v>1</v>
      </c>
      <c r="P2400" s="357">
        <v>119</v>
      </c>
      <c r="Q2400" s="357">
        <v>49192</v>
      </c>
      <c r="R2400" s="357">
        <v>37025.009999999995</v>
      </c>
      <c r="S2400" s="357">
        <f t="shared" si="76"/>
        <v>12166.990000000005</v>
      </c>
      <c r="T2400" s="359">
        <f t="shared" si="77"/>
        <v>0.24733676207513428</v>
      </c>
      <c r="U2400" s="357"/>
    </row>
    <row r="2401" spans="1:21" x14ac:dyDescent="0.25">
      <c r="A2401" s="357" t="s">
        <v>483</v>
      </c>
      <c r="B2401" s="357" t="s">
        <v>972</v>
      </c>
      <c r="C2401" s="357" t="s">
        <v>1268</v>
      </c>
      <c r="D2401" s="357" t="s">
        <v>1773</v>
      </c>
      <c r="E2401" s="357" t="s">
        <v>5052</v>
      </c>
      <c r="F2401" s="357">
        <v>4611215</v>
      </c>
      <c r="G2401" s="357" t="s">
        <v>977</v>
      </c>
      <c r="H2401" s="357">
        <v>461121502</v>
      </c>
      <c r="I2401" s="357" t="s">
        <v>4080</v>
      </c>
      <c r="J2401" s="357">
        <v>26570470</v>
      </c>
      <c r="K2401" s="357">
        <v>100</v>
      </c>
      <c r="L2401" s="357" t="s">
        <v>1077</v>
      </c>
      <c r="M2401" s="357" t="s">
        <v>1078</v>
      </c>
      <c r="N2401" s="357" t="s">
        <v>5025</v>
      </c>
      <c r="O2401" s="358">
        <v>1</v>
      </c>
      <c r="P2401" s="357">
        <v>93</v>
      </c>
      <c r="Q2401" s="357">
        <v>57809.599999999999</v>
      </c>
      <c r="R2401" s="357">
        <v>35454.460000000006</v>
      </c>
      <c r="S2401" s="357">
        <f t="shared" si="76"/>
        <v>22355.139999999992</v>
      </c>
      <c r="T2401" s="359">
        <f t="shared" si="77"/>
        <v>0.38670290055630885</v>
      </c>
      <c r="U2401" s="357"/>
    </row>
    <row r="2402" spans="1:21" x14ac:dyDescent="0.25">
      <c r="A2402" s="357" t="s">
        <v>483</v>
      </c>
      <c r="B2402" s="357" t="s">
        <v>972</v>
      </c>
      <c r="C2402" s="357" t="s">
        <v>1268</v>
      </c>
      <c r="D2402" s="357" t="s">
        <v>1773</v>
      </c>
      <c r="E2402" s="357" t="s">
        <v>5052</v>
      </c>
      <c r="F2402" s="357">
        <v>4611215</v>
      </c>
      <c r="G2402" s="357" t="s">
        <v>977</v>
      </c>
      <c r="H2402" s="357">
        <v>461121502</v>
      </c>
      <c r="I2402" s="357" t="s">
        <v>4081</v>
      </c>
      <c r="J2402" s="357">
        <v>26570562</v>
      </c>
      <c r="K2402" s="357">
        <v>100</v>
      </c>
      <c r="L2402" s="357" t="s">
        <v>1077</v>
      </c>
      <c r="M2402" s="357" t="s">
        <v>1078</v>
      </c>
      <c r="N2402" s="357" t="s">
        <v>5025</v>
      </c>
      <c r="O2402" s="358">
        <v>1</v>
      </c>
      <c r="P2402" s="357">
        <v>99</v>
      </c>
      <c r="Q2402" s="357">
        <v>50487.600000000006</v>
      </c>
      <c r="R2402" s="357">
        <v>32855.200000000004</v>
      </c>
      <c r="S2402" s="357">
        <f t="shared" si="76"/>
        <v>17632.400000000001</v>
      </c>
      <c r="T2402" s="359">
        <f t="shared" si="77"/>
        <v>0.34924219016154462</v>
      </c>
      <c r="U2402" s="357"/>
    </row>
    <row r="2403" spans="1:21" x14ac:dyDescent="0.25">
      <c r="A2403" s="357" t="s">
        <v>483</v>
      </c>
      <c r="B2403" s="357" t="s">
        <v>972</v>
      </c>
      <c r="C2403" s="357" t="s">
        <v>1268</v>
      </c>
      <c r="D2403" s="357" t="s">
        <v>1773</v>
      </c>
      <c r="E2403" s="357" t="s">
        <v>5052</v>
      </c>
      <c r="F2403" s="357">
        <v>4611215</v>
      </c>
      <c r="G2403" s="357" t="s">
        <v>977</v>
      </c>
      <c r="H2403" s="357">
        <v>461121502</v>
      </c>
      <c r="I2403" s="357" t="s">
        <v>4082</v>
      </c>
      <c r="J2403" s="357">
        <v>26570568</v>
      </c>
      <c r="K2403" s="357">
        <v>100</v>
      </c>
      <c r="L2403" s="357" t="s">
        <v>1077</v>
      </c>
      <c r="M2403" s="357" t="s">
        <v>1078</v>
      </c>
      <c r="N2403" s="357" t="s">
        <v>5025</v>
      </c>
      <c r="O2403" s="358">
        <v>1</v>
      </c>
      <c r="P2403" s="357">
        <v>80</v>
      </c>
      <c r="Q2403" s="357">
        <v>35858</v>
      </c>
      <c r="R2403" s="357">
        <v>24876.7</v>
      </c>
      <c r="S2403" s="357">
        <f t="shared" si="76"/>
        <v>10981.3</v>
      </c>
      <c r="T2403" s="359">
        <f t="shared" si="77"/>
        <v>0.30624407384684027</v>
      </c>
      <c r="U2403" s="357"/>
    </row>
    <row r="2404" spans="1:21" x14ac:dyDescent="0.25">
      <c r="A2404" s="357" t="s">
        <v>483</v>
      </c>
      <c r="B2404" s="357" t="s">
        <v>972</v>
      </c>
      <c r="C2404" s="357" t="s">
        <v>1268</v>
      </c>
      <c r="D2404" s="357" t="s">
        <v>1773</v>
      </c>
      <c r="E2404" s="357" t="s">
        <v>5052</v>
      </c>
      <c r="F2404" s="357">
        <v>4611215</v>
      </c>
      <c r="G2404" s="357" t="s">
        <v>977</v>
      </c>
      <c r="H2404" s="357">
        <v>461121502</v>
      </c>
      <c r="I2404" s="357" t="s">
        <v>4083</v>
      </c>
      <c r="J2404" s="357">
        <v>26570576</v>
      </c>
      <c r="K2404" s="357">
        <v>100</v>
      </c>
      <c r="L2404" s="357" t="s">
        <v>1077</v>
      </c>
      <c r="M2404" s="357" t="s">
        <v>1078</v>
      </c>
      <c r="N2404" s="357" t="s">
        <v>5025</v>
      </c>
      <c r="O2404" s="358">
        <v>1</v>
      </c>
      <c r="P2404" s="357">
        <v>92</v>
      </c>
      <c r="Q2404" s="357">
        <v>52652</v>
      </c>
      <c r="R2404" s="357">
        <v>32819.67</v>
      </c>
      <c r="S2404" s="357">
        <f t="shared" si="76"/>
        <v>19832.330000000002</v>
      </c>
      <c r="T2404" s="359">
        <f t="shared" si="77"/>
        <v>0.37666812276836592</v>
      </c>
      <c r="U2404" s="357"/>
    </row>
    <row r="2405" spans="1:21" x14ac:dyDescent="0.25">
      <c r="A2405" s="357" t="s">
        <v>483</v>
      </c>
      <c r="B2405" s="357" t="s">
        <v>972</v>
      </c>
      <c r="C2405" s="357" t="s">
        <v>1268</v>
      </c>
      <c r="D2405" s="357" t="s">
        <v>1773</v>
      </c>
      <c r="E2405" s="357" t="s">
        <v>5052</v>
      </c>
      <c r="F2405" s="357">
        <v>4611215</v>
      </c>
      <c r="G2405" s="357" t="s">
        <v>977</v>
      </c>
      <c r="H2405" s="357">
        <v>461121502</v>
      </c>
      <c r="I2405" s="357" t="s">
        <v>4084</v>
      </c>
      <c r="J2405" s="357">
        <v>26570578</v>
      </c>
      <c r="K2405" s="357">
        <v>100</v>
      </c>
      <c r="L2405" s="357" t="s">
        <v>1077</v>
      </c>
      <c r="M2405" s="357" t="s">
        <v>1078</v>
      </c>
      <c r="N2405" s="357" t="s">
        <v>5025</v>
      </c>
      <c r="O2405" s="358">
        <v>1</v>
      </c>
      <c r="P2405" s="357">
        <v>74</v>
      </c>
      <c r="Q2405" s="357">
        <v>33946.400000000001</v>
      </c>
      <c r="R2405" s="357">
        <v>26220.57</v>
      </c>
      <c r="S2405" s="357">
        <f t="shared" si="76"/>
        <v>7725.8300000000017</v>
      </c>
      <c r="T2405" s="359">
        <f t="shared" si="77"/>
        <v>0.22758908161101035</v>
      </c>
      <c r="U2405" s="357"/>
    </row>
    <row r="2406" spans="1:21" x14ac:dyDescent="0.25">
      <c r="A2406" s="357" t="s">
        <v>483</v>
      </c>
      <c r="B2406" s="357" t="s">
        <v>972</v>
      </c>
      <c r="C2406" s="357" t="s">
        <v>1268</v>
      </c>
      <c r="D2406" s="357" t="s">
        <v>1773</v>
      </c>
      <c r="E2406" s="357" t="s">
        <v>5052</v>
      </c>
      <c r="F2406" s="357">
        <v>4611215</v>
      </c>
      <c r="G2406" s="357" t="s">
        <v>977</v>
      </c>
      <c r="H2406" s="357">
        <v>461121502</v>
      </c>
      <c r="I2406" s="357" t="s">
        <v>4085</v>
      </c>
      <c r="J2406" s="357">
        <v>26570810</v>
      </c>
      <c r="K2406" s="357">
        <v>100</v>
      </c>
      <c r="L2406" s="357" t="s">
        <v>1077</v>
      </c>
      <c r="M2406" s="357" t="s">
        <v>1078</v>
      </c>
      <c r="N2406" s="357" t="s">
        <v>5025</v>
      </c>
      <c r="O2406" s="358">
        <v>1</v>
      </c>
      <c r="P2406" s="357">
        <v>86</v>
      </c>
      <c r="Q2406" s="357">
        <v>54646</v>
      </c>
      <c r="R2406" s="357">
        <v>45470.369999999995</v>
      </c>
      <c r="S2406" s="357">
        <f t="shared" si="76"/>
        <v>9175.6300000000047</v>
      </c>
      <c r="T2406" s="359">
        <f t="shared" si="77"/>
        <v>0.1679103685539656</v>
      </c>
      <c r="U2406" s="357"/>
    </row>
    <row r="2407" spans="1:21" x14ac:dyDescent="0.25">
      <c r="A2407" s="357" t="s">
        <v>483</v>
      </c>
      <c r="B2407" s="357" t="s">
        <v>972</v>
      </c>
      <c r="C2407" s="357" t="s">
        <v>1268</v>
      </c>
      <c r="D2407" s="357" t="s">
        <v>1773</v>
      </c>
      <c r="E2407" s="357" t="s">
        <v>5052</v>
      </c>
      <c r="F2407" s="357">
        <v>4611215</v>
      </c>
      <c r="G2407" s="357" t="s">
        <v>977</v>
      </c>
      <c r="H2407" s="357">
        <v>461121502</v>
      </c>
      <c r="I2407" s="357" t="s">
        <v>4086</v>
      </c>
      <c r="J2407" s="357">
        <v>26570854</v>
      </c>
      <c r="K2407" s="357">
        <v>100</v>
      </c>
      <c r="L2407" s="357" t="s">
        <v>1077</v>
      </c>
      <c r="M2407" s="357" t="s">
        <v>1078</v>
      </c>
      <c r="N2407" s="357" t="s">
        <v>5025</v>
      </c>
      <c r="O2407" s="358">
        <v>1</v>
      </c>
      <c r="P2407" s="357">
        <v>153</v>
      </c>
      <c r="Q2407" s="357">
        <v>60699.199999999997</v>
      </c>
      <c r="R2407" s="357">
        <v>57290.03</v>
      </c>
      <c r="S2407" s="357">
        <f t="shared" si="76"/>
        <v>3409.1699999999983</v>
      </c>
      <c r="T2407" s="359">
        <f t="shared" si="77"/>
        <v>5.6164990642380765E-2</v>
      </c>
      <c r="U2407" s="357"/>
    </row>
    <row r="2408" spans="1:21" x14ac:dyDescent="0.25">
      <c r="A2408" s="357" t="s">
        <v>483</v>
      </c>
      <c r="B2408" s="357" t="s">
        <v>972</v>
      </c>
      <c r="C2408" s="357" t="s">
        <v>1268</v>
      </c>
      <c r="D2408" s="357" t="s">
        <v>1773</v>
      </c>
      <c r="E2408" s="357" t="s">
        <v>5052</v>
      </c>
      <c r="F2408" s="357">
        <v>4611215</v>
      </c>
      <c r="G2408" s="357" t="s">
        <v>977</v>
      </c>
      <c r="H2408" s="357">
        <v>461121502</v>
      </c>
      <c r="I2408" s="357" t="s">
        <v>4087</v>
      </c>
      <c r="J2408" s="357">
        <v>26570928</v>
      </c>
      <c r="K2408" s="357">
        <v>100</v>
      </c>
      <c r="L2408" s="357" t="s">
        <v>1077</v>
      </c>
      <c r="M2408" s="357" t="s">
        <v>1078</v>
      </c>
      <c r="N2408" s="357" t="s">
        <v>5025</v>
      </c>
      <c r="O2408" s="358">
        <v>1</v>
      </c>
      <c r="P2408" s="357">
        <v>85</v>
      </c>
      <c r="Q2408" s="357">
        <v>62879.199999999997</v>
      </c>
      <c r="R2408" s="357">
        <v>41829.410000000003</v>
      </c>
      <c r="S2408" s="357">
        <f t="shared" si="76"/>
        <v>21049.789999999994</v>
      </c>
      <c r="T2408" s="359">
        <f t="shared" si="77"/>
        <v>0.33476555045229572</v>
      </c>
      <c r="U2408" s="357"/>
    </row>
    <row r="2409" spans="1:21" x14ac:dyDescent="0.25">
      <c r="A2409" s="357" t="s">
        <v>483</v>
      </c>
      <c r="B2409" s="357" t="s">
        <v>972</v>
      </c>
      <c r="C2409" s="357" t="s">
        <v>1239</v>
      </c>
      <c r="D2409" s="357" t="s">
        <v>1749</v>
      </c>
      <c r="E2409" s="357" t="s">
        <v>1498</v>
      </c>
      <c r="F2409" s="357">
        <v>4325113</v>
      </c>
      <c r="G2409" s="357" t="s">
        <v>1160</v>
      </c>
      <c r="H2409" s="357">
        <v>432511303</v>
      </c>
      <c r="I2409" s="357" t="s">
        <v>4088</v>
      </c>
      <c r="J2409" s="357">
        <v>11013373</v>
      </c>
      <c r="K2409" s="357">
        <v>100</v>
      </c>
      <c r="L2409" s="357" t="s">
        <v>1077</v>
      </c>
      <c r="M2409" s="357" t="s">
        <v>1078</v>
      </c>
      <c r="N2409" s="357" t="s">
        <v>5025</v>
      </c>
      <c r="O2409" s="358">
        <v>1</v>
      </c>
      <c r="P2409" s="357">
        <v>120</v>
      </c>
      <c r="Q2409" s="357">
        <v>35748.400000000001</v>
      </c>
      <c r="R2409" s="357">
        <v>32630.29</v>
      </c>
      <c r="S2409" s="357">
        <f t="shared" si="76"/>
        <v>3118.1100000000006</v>
      </c>
      <c r="T2409" s="359">
        <f t="shared" si="77"/>
        <v>8.7223763860760209E-2</v>
      </c>
      <c r="U2409" s="357"/>
    </row>
    <row r="2410" spans="1:21" x14ac:dyDescent="0.25">
      <c r="A2410" s="357" t="s">
        <v>483</v>
      </c>
      <c r="B2410" s="357" t="s">
        <v>972</v>
      </c>
      <c r="C2410" s="357" t="s">
        <v>1268</v>
      </c>
      <c r="D2410" s="357" t="s">
        <v>1773</v>
      </c>
      <c r="E2410" s="357" t="s">
        <v>1636</v>
      </c>
      <c r="F2410" s="357">
        <v>4611221</v>
      </c>
      <c r="G2410" s="357" t="s">
        <v>975</v>
      </c>
      <c r="H2410" s="357">
        <v>461122103</v>
      </c>
      <c r="I2410" s="357" t="s">
        <v>4089</v>
      </c>
      <c r="J2410" s="357">
        <v>11014157</v>
      </c>
      <c r="K2410" s="357">
        <v>100</v>
      </c>
      <c r="L2410" s="357" t="s">
        <v>1077</v>
      </c>
      <c r="M2410" s="357" t="s">
        <v>1078</v>
      </c>
      <c r="N2410" s="357" t="s">
        <v>5025</v>
      </c>
      <c r="O2410" s="358">
        <v>1</v>
      </c>
      <c r="P2410" s="357">
        <v>68</v>
      </c>
      <c r="Q2410" s="357">
        <v>16024.400000000001</v>
      </c>
      <c r="R2410" s="357">
        <v>10011.280000000001</v>
      </c>
      <c r="S2410" s="357">
        <f t="shared" si="76"/>
        <v>6013.1200000000008</v>
      </c>
      <c r="T2410" s="359">
        <f t="shared" si="77"/>
        <v>0.37524774718554205</v>
      </c>
      <c r="U2410" s="357"/>
    </row>
    <row r="2411" spans="1:21" ht="30" x14ac:dyDescent="0.25">
      <c r="A2411" s="357" t="s">
        <v>483</v>
      </c>
      <c r="B2411" s="357" t="s">
        <v>972</v>
      </c>
      <c r="C2411" s="357" t="s">
        <v>1268</v>
      </c>
      <c r="D2411" s="357" t="s">
        <v>1773</v>
      </c>
      <c r="E2411" s="357" t="s">
        <v>980</v>
      </c>
      <c r="F2411" s="357">
        <v>4611224</v>
      </c>
      <c r="G2411" s="357" t="s">
        <v>5053</v>
      </c>
      <c r="H2411" s="357">
        <v>461122403</v>
      </c>
      <c r="I2411" s="357" t="s">
        <v>4090</v>
      </c>
      <c r="J2411" s="357">
        <v>12568162</v>
      </c>
      <c r="K2411" s="357">
        <v>100</v>
      </c>
      <c r="L2411" s="357" t="s">
        <v>1077</v>
      </c>
      <c r="M2411" s="357" t="s">
        <v>1078</v>
      </c>
      <c r="N2411" s="357" t="s">
        <v>5025</v>
      </c>
      <c r="O2411" s="358">
        <v>1</v>
      </c>
      <c r="P2411" s="357">
        <v>10</v>
      </c>
      <c r="Q2411" s="357">
        <v>11035.2</v>
      </c>
      <c r="R2411" s="357">
        <v>8582.7099999999991</v>
      </c>
      <c r="S2411" s="357">
        <f t="shared" si="76"/>
        <v>2452.4900000000016</v>
      </c>
      <c r="T2411" s="359">
        <f t="shared" si="77"/>
        <v>0.22224246049006827</v>
      </c>
      <c r="U2411" s="357"/>
    </row>
    <row r="2412" spans="1:21" x14ac:dyDescent="0.25">
      <c r="A2412" s="357" t="s">
        <v>483</v>
      </c>
      <c r="B2412" s="357" t="s">
        <v>972</v>
      </c>
      <c r="C2412" s="357" t="s">
        <v>1268</v>
      </c>
      <c r="D2412" s="357" t="s">
        <v>1773</v>
      </c>
      <c r="E2412" s="357" t="s">
        <v>5052</v>
      </c>
      <c r="F2412" s="357">
        <v>4611215</v>
      </c>
      <c r="G2412" s="357" t="s">
        <v>977</v>
      </c>
      <c r="H2412" s="357">
        <v>461121502</v>
      </c>
      <c r="I2412" s="357" t="s">
        <v>4091</v>
      </c>
      <c r="J2412" s="357">
        <v>12568784</v>
      </c>
      <c r="K2412" s="357">
        <v>100</v>
      </c>
      <c r="L2412" s="357" t="s">
        <v>1077</v>
      </c>
      <c r="M2412" s="357" t="s">
        <v>1078</v>
      </c>
      <c r="N2412" s="357" t="s">
        <v>5025</v>
      </c>
      <c r="O2412" s="358">
        <v>1</v>
      </c>
      <c r="P2412" s="357">
        <v>85</v>
      </c>
      <c r="Q2412" s="357">
        <v>20421.2</v>
      </c>
      <c r="R2412" s="357">
        <v>13615.84</v>
      </c>
      <c r="S2412" s="357">
        <f t="shared" si="76"/>
        <v>6805.3600000000006</v>
      </c>
      <c r="T2412" s="359">
        <f t="shared" si="77"/>
        <v>0.333249760053278</v>
      </c>
      <c r="U2412" s="357"/>
    </row>
    <row r="2413" spans="1:21" x14ac:dyDescent="0.25">
      <c r="A2413" s="357" t="s">
        <v>483</v>
      </c>
      <c r="B2413" s="357" t="s">
        <v>972</v>
      </c>
      <c r="C2413" s="357" t="s">
        <v>1268</v>
      </c>
      <c r="D2413" s="357" t="s">
        <v>1773</v>
      </c>
      <c r="E2413" s="357" t="s">
        <v>1637</v>
      </c>
      <c r="F2413" s="357">
        <v>4611223</v>
      </c>
      <c r="G2413" s="357" t="s">
        <v>979</v>
      </c>
      <c r="H2413" s="357">
        <v>461122301</v>
      </c>
      <c r="I2413" s="357" t="s">
        <v>4092</v>
      </c>
      <c r="J2413" s="357">
        <v>24082440</v>
      </c>
      <c r="K2413" s="357">
        <v>100</v>
      </c>
      <c r="L2413" s="357" t="s">
        <v>1077</v>
      </c>
      <c r="M2413" s="357" t="s">
        <v>1078</v>
      </c>
      <c r="N2413" s="357" t="s">
        <v>5025</v>
      </c>
      <c r="O2413" s="358">
        <v>1</v>
      </c>
      <c r="P2413" s="357">
        <v>99</v>
      </c>
      <c r="Q2413" s="357">
        <v>32414.800000000003</v>
      </c>
      <c r="R2413" s="357">
        <v>22448.639999999999</v>
      </c>
      <c r="S2413" s="357">
        <f t="shared" si="76"/>
        <v>9966.1600000000035</v>
      </c>
      <c r="T2413" s="359">
        <f t="shared" si="77"/>
        <v>0.30745708750323936</v>
      </c>
      <c r="U2413" s="357"/>
    </row>
    <row r="2414" spans="1:21" x14ac:dyDescent="0.25">
      <c r="A2414" s="357" t="s">
        <v>483</v>
      </c>
      <c r="B2414" s="357" t="s">
        <v>972</v>
      </c>
      <c r="C2414" s="357" t="s">
        <v>1268</v>
      </c>
      <c r="D2414" s="357" t="s">
        <v>1773</v>
      </c>
      <c r="E2414" s="357" t="s">
        <v>980</v>
      </c>
      <c r="F2414" s="357">
        <v>4611224</v>
      </c>
      <c r="G2414" s="357" t="s">
        <v>5054</v>
      </c>
      <c r="H2414" s="357">
        <v>461122402</v>
      </c>
      <c r="I2414" s="357" t="s">
        <v>4093</v>
      </c>
      <c r="J2414" s="357">
        <v>26571106</v>
      </c>
      <c r="K2414" s="357">
        <v>100</v>
      </c>
      <c r="L2414" s="357" t="s">
        <v>1077</v>
      </c>
      <c r="M2414" s="357" t="s">
        <v>1078</v>
      </c>
      <c r="N2414" s="357" t="s">
        <v>5025</v>
      </c>
      <c r="O2414" s="358">
        <v>1</v>
      </c>
      <c r="P2414" s="357">
        <v>48</v>
      </c>
      <c r="Q2414" s="357">
        <v>27879.599999999999</v>
      </c>
      <c r="R2414" s="357">
        <v>17786.59</v>
      </c>
      <c r="S2414" s="357">
        <f t="shared" si="76"/>
        <v>10093.009999999998</v>
      </c>
      <c r="T2414" s="359">
        <f t="shared" si="77"/>
        <v>0.36202133459590519</v>
      </c>
      <c r="U2414" s="357"/>
    </row>
    <row r="2415" spans="1:21" x14ac:dyDescent="0.25">
      <c r="A2415" s="357" t="s">
        <v>483</v>
      </c>
      <c r="B2415" s="357" t="s">
        <v>972</v>
      </c>
      <c r="C2415" s="357" t="s">
        <v>1268</v>
      </c>
      <c r="D2415" s="357" t="s">
        <v>1773</v>
      </c>
      <c r="E2415" s="357" t="s">
        <v>980</v>
      </c>
      <c r="F2415" s="357">
        <v>4611224</v>
      </c>
      <c r="G2415" s="357" t="s">
        <v>5054</v>
      </c>
      <c r="H2415" s="357">
        <v>461122402</v>
      </c>
      <c r="I2415" s="357" t="s">
        <v>4094</v>
      </c>
      <c r="J2415" s="357">
        <v>26571110</v>
      </c>
      <c r="K2415" s="357">
        <v>100</v>
      </c>
      <c r="L2415" s="357" t="s">
        <v>1077</v>
      </c>
      <c r="M2415" s="357" t="s">
        <v>1078</v>
      </c>
      <c r="N2415" s="357" t="s">
        <v>5025</v>
      </c>
      <c r="O2415" s="358">
        <v>1</v>
      </c>
      <c r="P2415" s="357">
        <v>46</v>
      </c>
      <c r="Q2415" s="357">
        <v>27594.400000000001</v>
      </c>
      <c r="R2415" s="357">
        <v>20184.449999999997</v>
      </c>
      <c r="S2415" s="357">
        <f t="shared" si="76"/>
        <v>7409.9500000000044</v>
      </c>
      <c r="T2415" s="359">
        <f t="shared" si="77"/>
        <v>0.2685309338126578</v>
      </c>
      <c r="U2415" s="357"/>
    </row>
    <row r="2416" spans="1:21" x14ac:dyDescent="0.25">
      <c r="A2416" s="357" t="s">
        <v>483</v>
      </c>
      <c r="B2416" s="357" t="s">
        <v>972</v>
      </c>
      <c r="C2416" s="357" t="s">
        <v>1268</v>
      </c>
      <c r="D2416" s="357" t="s">
        <v>1773</v>
      </c>
      <c r="E2416" s="357" t="s">
        <v>1637</v>
      </c>
      <c r="F2416" s="357">
        <v>4611223</v>
      </c>
      <c r="G2416" s="357" t="s">
        <v>979</v>
      </c>
      <c r="H2416" s="357">
        <v>461122301</v>
      </c>
      <c r="I2416" s="357" t="s">
        <v>4095</v>
      </c>
      <c r="J2416" s="357">
        <v>26714552</v>
      </c>
      <c r="K2416" s="357">
        <v>100</v>
      </c>
      <c r="L2416" s="357" t="s">
        <v>1077</v>
      </c>
      <c r="M2416" s="357" t="s">
        <v>1078</v>
      </c>
      <c r="N2416" s="357" t="s">
        <v>5025</v>
      </c>
      <c r="O2416" s="358">
        <v>1</v>
      </c>
      <c r="P2416" s="357">
        <v>78</v>
      </c>
      <c r="Q2416" s="357">
        <v>35940.800000000003</v>
      </c>
      <c r="R2416" s="357">
        <v>27910.26</v>
      </c>
      <c r="S2416" s="357">
        <f t="shared" si="76"/>
        <v>8030.5400000000045</v>
      </c>
      <c r="T2416" s="359">
        <f t="shared" si="77"/>
        <v>0.22343798691181063</v>
      </c>
      <c r="U2416" s="357"/>
    </row>
    <row r="2417" spans="1:21" x14ac:dyDescent="0.25">
      <c r="A2417" s="357" t="s">
        <v>483</v>
      </c>
      <c r="B2417" s="357" t="s">
        <v>972</v>
      </c>
      <c r="C2417" s="357" t="s">
        <v>1268</v>
      </c>
      <c r="D2417" s="357" t="s">
        <v>1773</v>
      </c>
      <c r="E2417" s="357" t="s">
        <v>1637</v>
      </c>
      <c r="F2417" s="357">
        <v>4611223</v>
      </c>
      <c r="G2417" s="357" t="s">
        <v>979</v>
      </c>
      <c r="H2417" s="357">
        <v>461122301</v>
      </c>
      <c r="I2417" s="357" t="s">
        <v>4096</v>
      </c>
      <c r="J2417" s="357">
        <v>26714586</v>
      </c>
      <c r="K2417" s="357">
        <v>100</v>
      </c>
      <c r="L2417" s="357" t="s">
        <v>1077</v>
      </c>
      <c r="M2417" s="357" t="s">
        <v>1078</v>
      </c>
      <c r="N2417" s="357" t="s">
        <v>5025</v>
      </c>
      <c r="O2417" s="358">
        <v>1</v>
      </c>
      <c r="P2417" s="357">
        <v>53</v>
      </c>
      <c r="Q2417" s="357">
        <v>35509.199999999997</v>
      </c>
      <c r="R2417" s="357">
        <v>20976.68</v>
      </c>
      <c r="S2417" s="357">
        <f t="shared" si="76"/>
        <v>14532.519999999997</v>
      </c>
      <c r="T2417" s="359">
        <f t="shared" si="77"/>
        <v>0.40926069863584641</v>
      </c>
      <c r="U2417" s="357"/>
    </row>
    <row r="2418" spans="1:21" x14ac:dyDescent="0.25">
      <c r="A2418" s="357" t="s">
        <v>483</v>
      </c>
      <c r="B2418" s="357" t="s">
        <v>972</v>
      </c>
      <c r="C2418" s="357" t="s">
        <v>1268</v>
      </c>
      <c r="D2418" s="357" t="s">
        <v>1773</v>
      </c>
      <c r="E2418" s="357" t="s">
        <v>1637</v>
      </c>
      <c r="F2418" s="357">
        <v>4611223</v>
      </c>
      <c r="G2418" s="357" t="s">
        <v>979</v>
      </c>
      <c r="H2418" s="357">
        <v>461122301</v>
      </c>
      <c r="I2418" s="357" t="s">
        <v>4097</v>
      </c>
      <c r="J2418" s="357">
        <v>26714588</v>
      </c>
      <c r="K2418" s="357">
        <v>100</v>
      </c>
      <c r="L2418" s="357" t="s">
        <v>1077</v>
      </c>
      <c r="M2418" s="357" t="s">
        <v>1078</v>
      </c>
      <c r="N2418" s="357" t="s">
        <v>5025</v>
      </c>
      <c r="O2418" s="358">
        <v>1</v>
      </c>
      <c r="P2418" s="357">
        <v>80</v>
      </c>
      <c r="Q2418" s="357">
        <v>35034</v>
      </c>
      <c r="R2418" s="357">
        <v>31256.629999999997</v>
      </c>
      <c r="S2418" s="357">
        <f t="shared" si="76"/>
        <v>3777.3700000000026</v>
      </c>
      <c r="T2418" s="359">
        <f t="shared" si="77"/>
        <v>0.10782011760004574</v>
      </c>
      <c r="U2418" s="357"/>
    </row>
    <row r="2419" spans="1:21" x14ac:dyDescent="0.25">
      <c r="A2419" s="357" t="s">
        <v>483</v>
      </c>
      <c r="B2419" s="357" t="s">
        <v>972</v>
      </c>
      <c r="C2419" s="357" t="s">
        <v>1268</v>
      </c>
      <c r="D2419" s="357" t="s">
        <v>1773</v>
      </c>
      <c r="E2419" s="357" t="s">
        <v>1637</v>
      </c>
      <c r="F2419" s="357">
        <v>4611223</v>
      </c>
      <c r="G2419" s="357" t="s">
        <v>979</v>
      </c>
      <c r="H2419" s="357">
        <v>461122301</v>
      </c>
      <c r="I2419" s="357" t="s">
        <v>4098</v>
      </c>
      <c r="J2419" s="357">
        <v>26714662</v>
      </c>
      <c r="K2419" s="357">
        <v>100</v>
      </c>
      <c r="L2419" s="357" t="s">
        <v>1077</v>
      </c>
      <c r="M2419" s="357" t="s">
        <v>1078</v>
      </c>
      <c r="N2419" s="357" t="s">
        <v>5025</v>
      </c>
      <c r="O2419" s="358">
        <v>1</v>
      </c>
      <c r="P2419" s="357">
        <v>57</v>
      </c>
      <c r="Q2419" s="357">
        <v>38937.600000000006</v>
      </c>
      <c r="R2419" s="357">
        <v>23274.61</v>
      </c>
      <c r="S2419" s="357">
        <f t="shared" si="76"/>
        <v>15662.990000000005</v>
      </c>
      <c r="T2419" s="359">
        <f t="shared" si="77"/>
        <v>0.40225874219263652</v>
      </c>
      <c r="U2419" s="357"/>
    </row>
    <row r="2420" spans="1:21" x14ac:dyDescent="0.25">
      <c r="A2420" s="357" t="s">
        <v>483</v>
      </c>
      <c r="B2420" s="357" t="s">
        <v>972</v>
      </c>
      <c r="C2420" s="357" t="s">
        <v>1229</v>
      </c>
      <c r="D2420" s="357" t="s">
        <v>1740</v>
      </c>
      <c r="E2420" s="357" t="s">
        <v>1458</v>
      </c>
      <c r="F2420" s="357">
        <v>4321115</v>
      </c>
      <c r="G2420" s="357" t="s">
        <v>974</v>
      </c>
      <c r="H2420" s="357">
        <v>432111504</v>
      </c>
      <c r="I2420" s="357" t="s">
        <v>4099</v>
      </c>
      <c r="J2420" s="357">
        <v>26714792</v>
      </c>
      <c r="K2420" s="357">
        <v>100</v>
      </c>
      <c r="L2420" s="357" t="s">
        <v>1077</v>
      </c>
      <c r="M2420" s="357" t="s">
        <v>1078</v>
      </c>
      <c r="N2420" s="357" t="s">
        <v>5025</v>
      </c>
      <c r="O2420" s="358">
        <v>1</v>
      </c>
      <c r="P2420" s="357">
        <v>74</v>
      </c>
      <c r="Q2420" s="357">
        <v>20044.800000000003</v>
      </c>
      <c r="R2420" s="357">
        <v>12240.970000000001</v>
      </c>
      <c r="S2420" s="357">
        <f t="shared" si="76"/>
        <v>7803.8300000000017</v>
      </c>
      <c r="T2420" s="359">
        <f t="shared" si="77"/>
        <v>0.38931942448914436</v>
      </c>
      <c r="U2420" s="357"/>
    </row>
    <row r="2421" spans="1:21" x14ac:dyDescent="0.25">
      <c r="A2421" s="357" t="s">
        <v>483</v>
      </c>
      <c r="B2421" s="357" t="s">
        <v>972</v>
      </c>
      <c r="C2421" s="357" t="s">
        <v>1268</v>
      </c>
      <c r="D2421" s="357" t="s">
        <v>1773</v>
      </c>
      <c r="E2421" s="357" t="s">
        <v>1636</v>
      </c>
      <c r="F2421" s="357">
        <v>4611221</v>
      </c>
      <c r="G2421" s="357" t="s">
        <v>976</v>
      </c>
      <c r="H2421" s="357">
        <v>461122102</v>
      </c>
      <c r="I2421" s="357" t="s">
        <v>4100</v>
      </c>
      <c r="J2421" s="357">
        <v>26714872</v>
      </c>
      <c r="K2421" s="357">
        <v>100</v>
      </c>
      <c r="L2421" s="357" t="s">
        <v>1077</v>
      </c>
      <c r="M2421" s="357" t="s">
        <v>1078</v>
      </c>
      <c r="N2421" s="357" t="s">
        <v>5025</v>
      </c>
      <c r="O2421" s="358">
        <v>1</v>
      </c>
      <c r="P2421" s="357">
        <v>9</v>
      </c>
      <c r="Q2421" s="357">
        <v>9480.7999999999993</v>
      </c>
      <c r="R2421" s="357">
        <v>7048.13</v>
      </c>
      <c r="S2421" s="357">
        <f t="shared" si="76"/>
        <v>2432.6699999999992</v>
      </c>
      <c r="T2421" s="359">
        <f t="shared" si="77"/>
        <v>0.25658910640452276</v>
      </c>
      <c r="U2421" s="357"/>
    </row>
    <row r="2422" spans="1:21" x14ac:dyDescent="0.25">
      <c r="A2422" s="357" t="s">
        <v>483</v>
      </c>
      <c r="B2422" s="357" t="s">
        <v>972</v>
      </c>
      <c r="C2422" s="357" t="s">
        <v>1268</v>
      </c>
      <c r="D2422" s="357" t="s">
        <v>1772</v>
      </c>
      <c r="E2422" s="357" t="s">
        <v>1909</v>
      </c>
      <c r="F2422" s="357" t="s">
        <v>5051</v>
      </c>
      <c r="G2422" s="357" t="s">
        <v>1156</v>
      </c>
      <c r="H2422" s="357" t="s">
        <v>1913</v>
      </c>
      <c r="I2422" s="357" t="s">
        <v>4101</v>
      </c>
      <c r="J2422" s="357">
        <v>26713918</v>
      </c>
      <c r="K2422" s="357">
        <v>250</v>
      </c>
      <c r="L2422" s="357" t="s">
        <v>1077</v>
      </c>
      <c r="M2422" s="357" t="s">
        <v>1078</v>
      </c>
      <c r="N2422" s="357" t="s">
        <v>5025</v>
      </c>
      <c r="O2422" s="358">
        <v>1</v>
      </c>
      <c r="P2422" s="357">
        <v>183</v>
      </c>
      <c r="Q2422" s="357">
        <v>131631.20000000001</v>
      </c>
      <c r="R2422" s="357">
        <v>114502.10999999999</v>
      </c>
      <c r="S2422" s="357">
        <f t="shared" si="76"/>
        <v>17129.090000000026</v>
      </c>
      <c r="T2422" s="359">
        <f t="shared" si="77"/>
        <v>0.13012940700988843</v>
      </c>
      <c r="U2422" s="357"/>
    </row>
    <row r="2423" spans="1:21" x14ac:dyDescent="0.25">
      <c r="A2423" s="357" t="s">
        <v>483</v>
      </c>
      <c r="B2423" s="357" t="s">
        <v>972</v>
      </c>
      <c r="C2423" s="357" t="s">
        <v>1268</v>
      </c>
      <c r="D2423" s="357" t="s">
        <v>1772</v>
      </c>
      <c r="E2423" s="357" t="s">
        <v>1909</v>
      </c>
      <c r="F2423" s="357" t="s">
        <v>5051</v>
      </c>
      <c r="G2423" s="357" t="s">
        <v>1156</v>
      </c>
      <c r="H2423" s="357" t="s">
        <v>1913</v>
      </c>
      <c r="I2423" s="357" t="s">
        <v>4102</v>
      </c>
      <c r="J2423" s="357">
        <v>26713932</v>
      </c>
      <c r="K2423" s="357">
        <v>100</v>
      </c>
      <c r="L2423" s="357" t="s">
        <v>1077</v>
      </c>
      <c r="M2423" s="357" t="s">
        <v>1078</v>
      </c>
      <c r="N2423" s="357" t="s">
        <v>5025</v>
      </c>
      <c r="O2423" s="358">
        <v>1</v>
      </c>
      <c r="P2423" s="357">
        <v>83</v>
      </c>
      <c r="Q2423" s="357">
        <v>36136</v>
      </c>
      <c r="R2423" s="357">
        <v>26936.13</v>
      </c>
      <c r="S2423" s="357">
        <f t="shared" si="76"/>
        <v>9199.869999999999</v>
      </c>
      <c r="T2423" s="359">
        <f t="shared" si="77"/>
        <v>0.25459015939783042</v>
      </c>
      <c r="U2423" s="357"/>
    </row>
    <row r="2424" spans="1:21" x14ac:dyDescent="0.25">
      <c r="A2424" s="357" t="s">
        <v>483</v>
      </c>
      <c r="B2424" s="357" t="s">
        <v>972</v>
      </c>
      <c r="C2424" s="357" t="s">
        <v>1268</v>
      </c>
      <c r="D2424" s="357" t="s">
        <v>1772</v>
      </c>
      <c r="E2424" s="357" t="s">
        <v>1909</v>
      </c>
      <c r="F2424" s="357" t="s">
        <v>5051</v>
      </c>
      <c r="G2424" s="357" t="s">
        <v>1156</v>
      </c>
      <c r="H2424" s="357" t="s">
        <v>1913</v>
      </c>
      <c r="I2424" s="357" t="s">
        <v>4103</v>
      </c>
      <c r="J2424" s="357">
        <v>26713948</v>
      </c>
      <c r="K2424" s="357">
        <v>100</v>
      </c>
      <c r="L2424" s="357" t="s">
        <v>1077</v>
      </c>
      <c r="M2424" s="357" t="s">
        <v>1078</v>
      </c>
      <c r="N2424" s="357" t="s">
        <v>5025</v>
      </c>
      <c r="O2424" s="358">
        <v>1</v>
      </c>
      <c r="P2424" s="357">
        <v>63</v>
      </c>
      <c r="Q2424" s="357">
        <v>32822.400000000001</v>
      </c>
      <c r="R2424" s="357">
        <v>21120.85</v>
      </c>
      <c r="S2424" s="357">
        <f t="shared" si="76"/>
        <v>11701.550000000003</v>
      </c>
      <c r="T2424" s="359">
        <f t="shared" si="77"/>
        <v>0.35651110217412507</v>
      </c>
      <c r="U2424" s="357"/>
    </row>
    <row r="2425" spans="1:21" x14ac:dyDescent="0.25">
      <c r="A2425" s="357" t="s">
        <v>483</v>
      </c>
      <c r="B2425" s="357" t="s">
        <v>972</v>
      </c>
      <c r="C2425" s="357" t="s">
        <v>1268</v>
      </c>
      <c r="D2425" s="357" t="s">
        <v>1772</v>
      </c>
      <c r="E2425" s="357" t="s">
        <v>1909</v>
      </c>
      <c r="F2425" s="357" t="s">
        <v>5051</v>
      </c>
      <c r="G2425" s="357" t="s">
        <v>1156</v>
      </c>
      <c r="H2425" s="357" t="s">
        <v>1913</v>
      </c>
      <c r="I2425" s="357" t="s">
        <v>4104</v>
      </c>
      <c r="J2425" s="357">
        <v>26713972</v>
      </c>
      <c r="K2425" s="357">
        <v>100</v>
      </c>
      <c r="L2425" s="357" t="s">
        <v>1077</v>
      </c>
      <c r="M2425" s="357" t="s">
        <v>1078</v>
      </c>
      <c r="N2425" s="357" t="s">
        <v>5025</v>
      </c>
      <c r="O2425" s="358">
        <v>1</v>
      </c>
      <c r="P2425" s="357">
        <v>58</v>
      </c>
      <c r="Q2425" s="357">
        <v>17262.400000000001</v>
      </c>
      <c r="R2425" s="357">
        <v>15385.26</v>
      </c>
      <c r="S2425" s="357">
        <f t="shared" si="76"/>
        <v>1877.1400000000012</v>
      </c>
      <c r="T2425" s="359">
        <f t="shared" si="77"/>
        <v>0.10874154231161375</v>
      </c>
      <c r="U2425" s="357"/>
    </row>
    <row r="2426" spans="1:21" x14ac:dyDescent="0.25">
      <c r="A2426" s="357" t="s">
        <v>483</v>
      </c>
      <c r="B2426" s="357" t="s">
        <v>972</v>
      </c>
      <c r="C2426" s="357" t="s">
        <v>1268</v>
      </c>
      <c r="D2426" s="357" t="s">
        <v>1772</v>
      </c>
      <c r="E2426" s="357" t="s">
        <v>1909</v>
      </c>
      <c r="F2426" s="357" t="s">
        <v>5051</v>
      </c>
      <c r="G2426" s="357" t="s">
        <v>1156</v>
      </c>
      <c r="H2426" s="357" t="s">
        <v>1913</v>
      </c>
      <c r="I2426" s="357" t="s">
        <v>4105</v>
      </c>
      <c r="J2426" s="357">
        <v>26714092</v>
      </c>
      <c r="K2426" s="357">
        <v>100</v>
      </c>
      <c r="L2426" s="357" t="s">
        <v>1077</v>
      </c>
      <c r="M2426" s="357" t="s">
        <v>1078</v>
      </c>
      <c r="N2426" s="357" t="s">
        <v>5025</v>
      </c>
      <c r="O2426" s="358">
        <v>1</v>
      </c>
      <c r="P2426" s="357">
        <v>47</v>
      </c>
      <c r="Q2426" s="357">
        <v>25424</v>
      </c>
      <c r="R2426" s="357">
        <v>22943.199999999997</v>
      </c>
      <c r="S2426" s="357">
        <f t="shared" si="76"/>
        <v>2480.8000000000029</v>
      </c>
      <c r="T2426" s="359">
        <f t="shared" si="77"/>
        <v>9.7577092511013333E-2</v>
      </c>
      <c r="U2426" s="357"/>
    </row>
    <row r="2427" spans="1:21" x14ac:dyDescent="0.25">
      <c r="A2427" s="357" t="s">
        <v>483</v>
      </c>
      <c r="B2427" s="357" t="s">
        <v>972</v>
      </c>
      <c r="C2427" s="357" t="s">
        <v>1268</v>
      </c>
      <c r="D2427" s="357" t="s">
        <v>1772</v>
      </c>
      <c r="E2427" s="357" t="s">
        <v>1909</v>
      </c>
      <c r="F2427" s="357" t="s">
        <v>5051</v>
      </c>
      <c r="G2427" s="357" t="s">
        <v>1156</v>
      </c>
      <c r="H2427" s="357" t="s">
        <v>1913</v>
      </c>
      <c r="I2427" s="357" t="s">
        <v>4106</v>
      </c>
      <c r="J2427" s="357">
        <v>26714110</v>
      </c>
      <c r="K2427" s="357">
        <v>100</v>
      </c>
      <c r="L2427" s="357" t="s">
        <v>1077</v>
      </c>
      <c r="M2427" s="357" t="s">
        <v>1078</v>
      </c>
      <c r="N2427" s="357" t="s">
        <v>5025</v>
      </c>
      <c r="O2427" s="358">
        <v>1</v>
      </c>
      <c r="P2427" s="357">
        <v>13</v>
      </c>
      <c r="Q2427" s="357">
        <v>10986.400000000001</v>
      </c>
      <c r="R2427" s="357">
        <v>6652.57</v>
      </c>
      <c r="S2427" s="357">
        <f t="shared" si="76"/>
        <v>4333.8300000000017</v>
      </c>
      <c r="T2427" s="359">
        <f t="shared" si="77"/>
        <v>0.3944722566081702</v>
      </c>
      <c r="U2427" s="357"/>
    </row>
    <row r="2428" spans="1:21" x14ac:dyDescent="0.25">
      <c r="A2428" s="357" t="s">
        <v>483</v>
      </c>
      <c r="B2428" s="357" t="s">
        <v>972</v>
      </c>
      <c r="C2428" s="357" t="s">
        <v>1268</v>
      </c>
      <c r="D2428" s="357" t="s">
        <v>1772</v>
      </c>
      <c r="E2428" s="357" t="s">
        <v>1909</v>
      </c>
      <c r="F2428" s="357" t="s">
        <v>5051</v>
      </c>
      <c r="G2428" s="357" t="s">
        <v>1156</v>
      </c>
      <c r="H2428" s="357" t="s">
        <v>1913</v>
      </c>
      <c r="I2428" s="357" t="s">
        <v>4107</v>
      </c>
      <c r="J2428" s="357">
        <v>26714258</v>
      </c>
      <c r="K2428" s="357">
        <v>100</v>
      </c>
      <c r="L2428" s="357" t="s">
        <v>1077</v>
      </c>
      <c r="M2428" s="357" t="s">
        <v>1078</v>
      </c>
      <c r="N2428" s="357" t="s">
        <v>5025</v>
      </c>
      <c r="O2428" s="358">
        <v>1</v>
      </c>
      <c r="P2428" s="357">
        <v>75</v>
      </c>
      <c r="Q2428" s="357">
        <v>33818.800000000003</v>
      </c>
      <c r="R2428" s="357">
        <v>23693.879999999997</v>
      </c>
      <c r="S2428" s="357">
        <f t="shared" si="76"/>
        <v>10124.920000000006</v>
      </c>
      <c r="T2428" s="359">
        <f t="shared" si="77"/>
        <v>0.29938732302742865</v>
      </c>
      <c r="U2428" s="357"/>
    </row>
    <row r="2429" spans="1:21" x14ac:dyDescent="0.25">
      <c r="A2429" s="357" t="s">
        <v>483</v>
      </c>
      <c r="B2429" s="357" t="s">
        <v>972</v>
      </c>
      <c r="C2429" s="357" t="s">
        <v>1268</v>
      </c>
      <c r="D2429" s="357" t="s">
        <v>1772</v>
      </c>
      <c r="E2429" s="357" t="s">
        <v>1909</v>
      </c>
      <c r="F2429" s="357" t="s">
        <v>5051</v>
      </c>
      <c r="G2429" s="357" t="s">
        <v>1156</v>
      </c>
      <c r="H2429" s="357" t="s">
        <v>1913</v>
      </c>
      <c r="I2429" s="357" t="s">
        <v>4108</v>
      </c>
      <c r="J2429" s="357">
        <v>26714300</v>
      </c>
      <c r="K2429" s="357">
        <v>100</v>
      </c>
      <c r="L2429" s="357" t="s">
        <v>1077</v>
      </c>
      <c r="M2429" s="357" t="s">
        <v>1078</v>
      </c>
      <c r="N2429" s="357" t="s">
        <v>5025</v>
      </c>
      <c r="O2429" s="358">
        <v>1</v>
      </c>
      <c r="P2429" s="357">
        <v>55</v>
      </c>
      <c r="Q2429" s="357">
        <v>21141.599999999999</v>
      </c>
      <c r="R2429" s="357">
        <v>17043.510000000002</v>
      </c>
      <c r="S2429" s="357">
        <f t="shared" ref="S2429:S2492" si="78">Q2429-R2429</f>
        <v>4098.0899999999965</v>
      </c>
      <c r="T2429" s="359">
        <f t="shared" ref="T2429:T2492" si="79">S2429/Q2429</f>
        <v>0.19384010670904742</v>
      </c>
      <c r="U2429" s="357"/>
    </row>
    <row r="2430" spans="1:21" x14ac:dyDescent="0.25">
      <c r="A2430" s="357" t="s">
        <v>483</v>
      </c>
      <c r="B2430" s="357" t="s">
        <v>972</v>
      </c>
      <c r="C2430" s="357" t="s">
        <v>1268</v>
      </c>
      <c r="D2430" s="357" t="s">
        <v>1772</v>
      </c>
      <c r="E2430" s="357" t="s">
        <v>1909</v>
      </c>
      <c r="F2430" s="357" t="s">
        <v>5051</v>
      </c>
      <c r="G2430" s="357" t="s">
        <v>1156</v>
      </c>
      <c r="H2430" s="357" t="s">
        <v>1913</v>
      </c>
      <c r="I2430" s="357" t="s">
        <v>4109</v>
      </c>
      <c r="J2430" s="357">
        <v>26714354</v>
      </c>
      <c r="K2430" s="357">
        <v>100</v>
      </c>
      <c r="L2430" s="357" t="s">
        <v>1077</v>
      </c>
      <c r="M2430" s="357" t="s">
        <v>1078</v>
      </c>
      <c r="N2430" s="357" t="s">
        <v>5025</v>
      </c>
      <c r="O2430" s="358">
        <v>1</v>
      </c>
      <c r="P2430" s="357">
        <v>36</v>
      </c>
      <c r="Q2430" s="357">
        <v>19368</v>
      </c>
      <c r="R2430" s="357">
        <v>15924.5</v>
      </c>
      <c r="S2430" s="357">
        <f t="shared" si="78"/>
        <v>3443.5</v>
      </c>
      <c r="T2430" s="359">
        <f t="shared" si="79"/>
        <v>0.1777932672449401</v>
      </c>
      <c r="U2430" s="357"/>
    </row>
    <row r="2431" spans="1:21" x14ac:dyDescent="0.25">
      <c r="A2431" s="357" t="s">
        <v>483</v>
      </c>
      <c r="B2431" s="357" t="s">
        <v>972</v>
      </c>
      <c r="C2431" s="357" t="s">
        <v>1268</v>
      </c>
      <c r="D2431" s="357" t="s">
        <v>1772</v>
      </c>
      <c r="E2431" s="357" t="s">
        <v>1909</v>
      </c>
      <c r="F2431" s="357" t="s">
        <v>5051</v>
      </c>
      <c r="G2431" s="357" t="s">
        <v>1156</v>
      </c>
      <c r="H2431" s="357" t="s">
        <v>1913</v>
      </c>
      <c r="I2431" s="357" t="s">
        <v>4110</v>
      </c>
      <c r="J2431" s="357">
        <v>26714452</v>
      </c>
      <c r="K2431" s="357">
        <v>100</v>
      </c>
      <c r="L2431" s="357" t="s">
        <v>1077</v>
      </c>
      <c r="M2431" s="357" t="s">
        <v>1078</v>
      </c>
      <c r="N2431" s="357" t="s">
        <v>5025</v>
      </c>
      <c r="O2431" s="358">
        <v>1</v>
      </c>
      <c r="P2431" s="357">
        <v>53</v>
      </c>
      <c r="Q2431" s="357">
        <v>40615.199999999997</v>
      </c>
      <c r="R2431" s="357">
        <v>25948.2</v>
      </c>
      <c r="S2431" s="357">
        <f t="shared" si="78"/>
        <v>14666.999999999996</v>
      </c>
      <c r="T2431" s="359">
        <f t="shared" si="79"/>
        <v>0.3611209596407256</v>
      </c>
      <c r="U2431" s="357"/>
    </row>
    <row r="2432" spans="1:21" x14ac:dyDescent="0.25">
      <c r="A2432" s="357" t="s">
        <v>483</v>
      </c>
      <c r="B2432" s="357" t="s">
        <v>972</v>
      </c>
      <c r="C2432" s="357" t="s">
        <v>1268</v>
      </c>
      <c r="D2432" s="357" t="s">
        <v>1772</v>
      </c>
      <c r="E2432" s="357" t="s">
        <v>1909</v>
      </c>
      <c r="F2432" s="357" t="s">
        <v>5051</v>
      </c>
      <c r="G2432" s="357" t="s">
        <v>1156</v>
      </c>
      <c r="H2432" s="357" t="s">
        <v>1913</v>
      </c>
      <c r="I2432" s="357" t="s">
        <v>4111</v>
      </c>
      <c r="J2432" s="357">
        <v>26714462</v>
      </c>
      <c r="K2432" s="357">
        <v>100</v>
      </c>
      <c r="L2432" s="357" t="s">
        <v>1077</v>
      </c>
      <c r="M2432" s="357" t="s">
        <v>1078</v>
      </c>
      <c r="N2432" s="357" t="s">
        <v>5025</v>
      </c>
      <c r="O2432" s="358">
        <v>1</v>
      </c>
      <c r="P2432" s="357">
        <v>77</v>
      </c>
      <c r="Q2432" s="357">
        <v>51150.8</v>
      </c>
      <c r="R2432" s="357">
        <v>32237.21</v>
      </c>
      <c r="S2432" s="357">
        <f t="shared" si="78"/>
        <v>18913.590000000004</v>
      </c>
      <c r="T2432" s="359">
        <f t="shared" si="79"/>
        <v>0.36976137225615247</v>
      </c>
      <c r="U2432" s="357"/>
    </row>
    <row r="2433" spans="1:21" x14ac:dyDescent="0.25">
      <c r="A2433" s="357" t="s">
        <v>483</v>
      </c>
      <c r="B2433" s="357" t="s">
        <v>972</v>
      </c>
      <c r="C2433" s="357" t="s">
        <v>1269</v>
      </c>
      <c r="D2433" s="357" t="s">
        <v>1775</v>
      </c>
      <c r="E2433" s="357" t="s">
        <v>1641</v>
      </c>
      <c r="F2433" s="357">
        <v>4612112</v>
      </c>
      <c r="G2433" s="357" t="s">
        <v>1409</v>
      </c>
      <c r="H2433" s="357">
        <v>461211203</v>
      </c>
      <c r="I2433" s="357" t="s">
        <v>5239</v>
      </c>
      <c r="J2433" s="357">
        <v>21677256</v>
      </c>
      <c r="K2433" s="357">
        <v>100</v>
      </c>
      <c r="L2433" s="357" t="s">
        <v>1077</v>
      </c>
      <c r="M2433" s="357" t="s">
        <v>1078</v>
      </c>
      <c r="N2433" s="357" t="s">
        <v>5025</v>
      </c>
      <c r="O2433" s="358">
        <v>1</v>
      </c>
      <c r="P2433" s="357">
        <v>77</v>
      </c>
      <c r="Q2433" s="357">
        <v>103896</v>
      </c>
      <c r="R2433" s="357">
        <v>53208.040000000008</v>
      </c>
      <c r="S2433" s="357">
        <f t="shared" si="78"/>
        <v>50687.959999999992</v>
      </c>
      <c r="T2433" s="359">
        <f t="shared" si="79"/>
        <v>0.48787210287210281</v>
      </c>
      <c r="U2433" s="357"/>
    </row>
    <row r="2434" spans="1:21" x14ac:dyDescent="0.25">
      <c r="A2434" s="357" t="s">
        <v>483</v>
      </c>
      <c r="B2434" s="357" t="s">
        <v>972</v>
      </c>
      <c r="C2434" s="357" t="s">
        <v>1269</v>
      </c>
      <c r="D2434" s="357" t="s">
        <v>1775</v>
      </c>
      <c r="E2434" s="357" t="s">
        <v>1641</v>
      </c>
      <c r="F2434" s="357">
        <v>4612112</v>
      </c>
      <c r="G2434" s="357" t="s">
        <v>1008</v>
      </c>
      <c r="H2434" s="357">
        <v>461211202</v>
      </c>
      <c r="I2434" s="357" t="s">
        <v>5240</v>
      </c>
      <c r="J2434" s="357">
        <v>21677270</v>
      </c>
      <c r="K2434" s="357">
        <v>250</v>
      </c>
      <c r="L2434" s="357" t="s">
        <v>1077</v>
      </c>
      <c r="M2434" s="357" t="s">
        <v>1078</v>
      </c>
      <c r="N2434" s="357" t="s">
        <v>5025</v>
      </c>
      <c r="O2434" s="358">
        <v>1</v>
      </c>
      <c r="P2434" s="357">
        <v>186</v>
      </c>
      <c r="Q2434" s="357">
        <v>236300.79999999999</v>
      </c>
      <c r="R2434" s="357">
        <v>119485.19</v>
      </c>
      <c r="S2434" s="357">
        <f t="shared" si="78"/>
        <v>116815.60999999999</v>
      </c>
      <c r="T2434" s="359">
        <f t="shared" si="79"/>
        <v>0.49435130985591241</v>
      </c>
      <c r="U2434" s="357"/>
    </row>
    <row r="2435" spans="1:21" x14ac:dyDescent="0.25">
      <c r="A2435" s="357" t="s">
        <v>483</v>
      </c>
      <c r="B2435" s="357" t="s">
        <v>972</v>
      </c>
      <c r="C2435" s="357" t="s">
        <v>1268</v>
      </c>
      <c r="D2435" s="357" t="s">
        <v>1772</v>
      </c>
      <c r="E2435" s="357" t="s">
        <v>1628</v>
      </c>
      <c r="F2435" s="357">
        <v>4611126</v>
      </c>
      <c r="G2435" s="357" t="s">
        <v>1166</v>
      </c>
      <c r="H2435" s="357">
        <v>461112604</v>
      </c>
      <c r="I2435" s="357" t="s">
        <v>4112</v>
      </c>
      <c r="J2435" s="357">
        <v>30215096</v>
      </c>
      <c r="K2435" s="357">
        <v>100</v>
      </c>
      <c r="L2435" s="357" t="s">
        <v>1077</v>
      </c>
      <c r="M2435" s="357" t="s">
        <v>1078</v>
      </c>
      <c r="N2435" s="357" t="s">
        <v>5025</v>
      </c>
      <c r="O2435" s="358">
        <v>1</v>
      </c>
      <c r="P2435" s="357">
        <v>57</v>
      </c>
      <c r="Q2435" s="357">
        <v>27125.200000000001</v>
      </c>
      <c r="R2435" s="357">
        <v>22237.9</v>
      </c>
      <c r="S2435" s="357">
        <f t="shared" si="78"/>
        <v>4887.2999999999993</v>
      </c>
      <c r="T2435" s="359">
        <f t="shared" si="79"/>
        <v>0.18017563004143744</v>
      </c>
      <c r="U2435" s="357"/>
    </row>
    <row r="2436" spans="1:21" x14ac:dyDescent="0.25">
      <c r="A2436" s="357" t="s">
        <v>483</v>
      </c>
      <c r="B2436" s="357" t="s">
        <v>972</v>
      </c>
      <c r="C2436" s="357" t="s">
        <v>1268</v>
      </c>
      <c r="D2436" s="357" t="s">
        <v>1772</v>
      </c>
      <c r="E2436" s="357" t="s">
        <v>1630</v>
      </c>
      <c r="F2436" s="357">
        <v>4611133</v>
      </c>
      <c r="G2436" s="357" t="s">
        <v>984</v>
      </c>
      <c r="H2436" s="357">
        <v>461113302</v>
      </c>
      <c r="I2436" s="357" t="s">
        <v>4113</v>
      </c>
      <c r="J2436" s="357">
        <v>11013551</v>
      </c>
      <c r="K2436" s="357">
        <v>100</v>
      </c>
      <c r="L2436" s="357" t="s">
        <v>1077</v>
      </c>
      <c r="M2436" s="357" t="s">
        <v>1078</v>
      </c>
      <c r="N2436" s="357" t="s">
        <v>5025</v>
      </c>
      <c r="O2436" s="358">
        <v>1</v>
      </c>
      <c r="P2436" s="357">
        <v>73</v>
      </c>
      <c r="Q2436" s="357">
        <v>55604.4</v>
      </c>
      <c r="R2436" s="357">
        <v>45447.08</v>
      </c>
      <c r="S2436" s="357">
        <f t="shared" si="78"/>
        <v>10157.32</v>
      </c>
      <c r="T2436" s="359">
        <f t="shared" si="79"/>
        <v>0.18267115552006674</v>
      </c>
      <c r="U2436" s="357"/>
    </row>
    <row r="2437" spans="1:21" x14ac:dyDescent="0.25">
      <c r="A2437" s="357" t="s">
        <v>483</v>
      </c>
      <c r="B2437" s="357" t="s">
        <v>972</v>
      </c>
      <c r="C2437" s="357" t="s">
        <v>1268</v>
      </c>
      <c r="D2437" s="357" t="s">
        <v>1772</v>
      </c>
      <c r="E2437" s="357" t="s">
        <v>1633</v>
      </c>
      <c r="F2437" s="357" t="s">
        <v>5027</v>
      </c>
      <c r="G2437" s="357" t="s">
        <v>1634</v>
      </c>
      <c r="H2437" s="357" t="s">
        <v>1456</v>
      </c>
      <c r="I2437" s="357" t="s">
        <v>4114</v>
      </c>
      <c r="J2437" s="357">
        <v>15837104</v>
      </c>
      <c r="K2437" s="357">
        <v>100</v>
      </c>
      <c r="L2437" s="357" t="s">
        <v>1077</v>
      </c>
      <c r="M2437" s="357" t="s">
        <v>1078</v>
      </c>
      <c r="N2437" s="357" t="s">
        <v>5025</v>
      </c>
      <c r="O2437" s="358">
        <v>1</v>
      </c>
      <c r="P2437" s="357">
        <v>57</v>
      </c>
      <c r="Q2437" s="357">
        <v>62744.799999999996</v>
      </c>
      <c r="R2437" s="357">
        <v>45089.479999999996</v>
      </c>
      <c r="S2437" s="357">
        <f t="shared" si="78"/>
        <v>17655.32</v>
      </c>
      <c r="T2437" s="359">
        <f t="shared" si="79"/>
        <v>0.28138299906924558</v>
      </c>
      <c r="U2437" s="357"/>
    </row>
    <row r="2438" spans="1:21" x14ac:dyDescent="0.25">
      <c r="A2438" s="357" t="s">
        <v>483</v>
      </c>
      <c r="B2438" s="357" t="s">
        <v>972</v>
      </c>
      <c r="C2438" s="357" t="s">
        <v>1268</v>
      </c>
      <c r="D2438" s="357" t="s">
        <v>1772</v>
      </c>
      <c r="E2438" s="357" t="s">
        <v>1632</v>
      </c>
      <c r="F2438" s="357" t="s">
        <v>5050</v>
      </c>
      <c r="G2438" s="357" t="s">
        <v>1161</v>
      </c>
      <c r="H2438" s="357" t="s">
        <v>1917</v>
      </c>
      <c r="I2438" s="357" t="s">
        <v>4115</v>
      </c>
      <c r="J2438" s="357">
        <v>18348253</v>
      </c>
      <c r="K2438" s="357">
        <v>63</v>
      </c>
      <c r="L2438" s="357" t="s">
        <v>1077</v>
      </c>
      <c r="M2438" s="357" t="s">
        <v>1078</v>
      </c>
      <c r="N2438" s="357" t="s">
        <v>5025</v>
      </c>
      <c r="O2438" s="358">
        <v>1</v>
      </c>
      <c r="P2438" s="357">
        <v>68</v>
      </c>
      <c r="Q2438" s="357">
        <v>81747.599999999991</v>
      </c>
      <c r="R2438" s="357">
        <v>68896.11</v>
      </c>
      <c r="S2438" s="357">
        <f t="shared" si="78"/>
        <v>12851.489999999991</v>
      </c>
      <c r="T2438" s="359">
        <f t="shared" si="79"/>
        <v>0.15720938596362452</v>
      </c>
      <c r="U2438" s="357"/>
    </row>
    <row r="2439" spans="1:21" x14ac:dyDescent="0.25">
      <c r="A2439" s="357" t="s">
        <v>483</v>
      </c>
      <c r="B2439" s="357" t="s">
        <v>972</v>
      </c>
      <c r="C2439" s="357" t="s">
        <v>1268</v>
      </c>
      <c r="D2439" s="357" t="s">
        <v>1772</v>
      </c>
      <c r="E2439" s="357" t="s">
        <v>1631</v>
      </c>
      <c r="F2439" s="357">
        <v>4611138</v>
      </c>
      <c r="G2439" s="357" t="s">
        <v>990</v>
      </c>
      <c r="H2439" s="357">
        <v>461113802</v>
      </c>
      <c r="I2439" s="357" t="s">
        <v>4116</v>
      </c>
      <c r="J2439" s="357">
        <v>18378385</v>
      </c>
      <c r="K2439" s="357">
        <v>63</v>
      </c>
      <c r="L2439" s="357" t="s">
        <v>1077</v>
      </c>
      <c r="M2439" s="357" t="s">
        <v>1078</v>
      </c>
      <c r="N2439" s="357" t="s">
        <v>5025</v>
      </c>
      <c r="O2439" s="358">
        <v>1</v>
      </c>
      <c r="P2439" s="357">
        <v>52</v>
      </c>
      <c r="Q2439" s="357">
        <v>28916.799999999996</v>
      </c>
      <c r="R2439" s="357">
        <v>21395.75</v>
      </c>
      <c r="S2439" s="357">
        <f t="shared" si="78"/>
        <v>7521.0499999999956</v>
      </c>
      <c r="T2439" s="359">
        <f t="shared" si="79"/>
        <v>0.26009274885187839</v>
      </c>
      <c r="U2439" s="357"/>
    </row>
    <row r="2440" spans="1:21" x14ac:dyDescent="0.25">
      <c r="A2440" s="357" t="s">
        <v>483</v>
      </c>
      <c r="B2440" s="357" t="s">
        <v>972</v>
      </c>
      <c r="C2440" s="357" t="s">
        <v>1268</v>
      </c>
      <c r="D2440" s="357" t="s">
        <v>1772</v>
      </c>
      <c r="E2440" s="357" t="s">
        <v>1631</v>
      </c>
      <c r="F2440" s="357">
        <v>4611138</v>
      </c>
      <c r="G2440" s="357" t="s">
        <v>990</v>
      </c>
      <c r="H2440" s="357">
        <v>461113802</v>
      </c>
      <c r="I2440" s="357" t="s">
        <v>4117</v>
      </c>
      <c r="J2440" s="357">
        <v>18378391</v>
      </c>
      <c r="K2440" s="357">
        <v>63</v>
      </c>
      <c r="L2440" s="357" t="s">
        <v>1077</v>
      </c>
      <c r="M2440" s="357" t="s">
        <v>1078</v>
      </c>
      <c r="N2440" s="357" t="s">
        <v>5025</v>
      </c>
      <c r="O2440" s="358">
        <v>1</v>
      </c>
      <c r="P2440" s="357">
        <v>60</v>
      </c>
      <c r="Q2440" s="357">
        <v>29320.400000000001</v>
      </c>
      <c r="R2440" s="357">
        <v>27847.09</v>
      </c>
      <c r="S2440" s="357">
        <f t="shared" si="78"/>
        <v>1473.3100000000013</v>
      </c>
      <c r="T2440" s="359">
        <f t="shared" si="79"/>
        <v>5.0248632351536857E-2</v>
      </c>
      <c r="U2440" s="357"/>
    </row>
    <row r="2441" spans="1:21" x14ac:dyDescent="0.25">
      <c r="A2441" s="357" t="s">
        <v>483</v>
      </c>
      <c r="B2441" s="357" t="s">
        <v>972</v>
      </c>
      <c r="C2441" s="357" t="s">
        <v>1268</v>
      </c>
      <c r="D2441" s="357" t="s">
        <v>1772</v>
      </c>
      <c r="E2441" s="357" t="s">
        <v>1630</v>
      </c>
      <c r="F2441" s="357">
        <v>4611133</v>
      </c>
      <c r="G2441" s="357" t="s">
        <v>1157</v>
      </c>
      <c r="H2441" s="357">
        <v>461113301</v>
      </c>
      <c r="I2441" s="357" t="s">
        <v>4118</v>
      </c>
      <c r="J2441" s="357">
        <v>21146915</v>
      </c>
      <c r="K2441" s="357">
        <v>63</v>
      </c>
      <c r="L2441" s="357" t="s">
        <v>1077</v>
      </c>
      <c r="M2441" s="357" t="s">
        <v>1078</v>
      </c>
      <c r="N2441" s="357" t="s">
        <v>5025</v>
      </c>
      <c r="O2441" s="358">
        <v>1</v>
      </c>
      <c r="P2441" s="357">
        <v>50</v>
      </c>
      <c r="Q2441" s="357">
        <v>43768</v>
      </c>
      <c r="R2441" s="357">
        <v>40215.69</v>
      </c>
      <c r="S2441" s="357">
        <f t="shared" si="78"/>
        <v>3552.3099999999977</v>
      </c>
      <c r="T2441" s="359">
        <f t="shared" si="79"/>
        <v>8.116226466825073E-2</v>
      </c>
      <c r="U2441" s="357"/>
    </row>
    <row r="2442" spans="1:21" x14ac:dyDescent="0.25">
      <c r="A2442" s="357" t="s">
        <v>483</v>
      </c>
      <c r="B2442" s="357" t="s">
        <v>972</v>
      </c>
      <c r="C2442" s="357" t="s">
        <v>1268</v>
      </c>
      <c r="D2442" s="357" t="s">
        <v>1772</v>
      </c>
      <c r="E2442" s="357" t="s">
        <v>1630</v>
      </c>
      <c r="F2442" s="357">
        <v>4611133</v>
      </c>
      <c r="G2442" s="357" t="s">
        <v>1157</v>
      </c>
      <c r="H2442" s="357">
        <v>461113301</v>
      </c>
      <c r="I2442" s="357" t="s">
        <v>4119</v>
      </c>
      <c r="J2442" s="357">
        <v>21146953</v>
      </c>
      <c r="K2442" s="357">
        <v>63</v>
      </c>
      <c r="L2442" s="357" t="s">
        <v>1077</v>
      </c>
      <c r="M2442" s="357" t="s">
        <v>1078</v>
      </c>
      <c r="N2442" s="357" t="s">
        <v>5025</v>
      </c>
      <c r="O2442" s="358">
        <v>1</v>
      </c>
      <c r="P2442" s="357">
        <v>69</v>
      </c>
      <c r="Q2442" s="357">
        <v>57468</v>
      </c>
      <c r="R2442" s="357">
        <v>46449.67</v>
      </c>
      <c r="S2442" s="357">
        <f t="shared" si="78"/>
        <v>11018.330000000002</v>
      </c>
      <c r="T2442" s="359">
        <f t="shared" si="79"/>
        <v>0.19172983225447207</v>
      </c>
      <c r="U2442" s="357"/>
    </row>
    <row r="2443" spans="1:21" x14ac:dyDescent="0.25">
      <c r="A2443" s="357" t="s">
        <v>483</v>
      </c>
      <c r="B2443" s="357" t="s">
        <v>972</v>
      </c>
      <c r="C2443" s="357" t="s">
        <v>1269</v>
      </c>
      <c r="D2443" s="357" t="s">
        <v>1775</v>
      </c>
      <c r="E2443" s="357" t="s">
        <v>1641</v>
      </c>
      <c r="F2443" s="357">
        <v>4612112</v>
      </c>
      <c r="G2443" s="357" t="s">
        <v>1409</v>
      </c>
      <c r="H2443" s="357">
        <v>461211203</v>
      </c>
      <c r="I2443" s="357" t="s">
        <v>5241</v>
      </c>
      <c r="J2443" s="357">
        <v>21677228</v>
      </c>
      <c r="K2443" s="357">
        <v>500</v>
      </c>
      <c r="L2443" s="357" t="s">
        <v>1077</v>
      </c>
      <c r="M2443" s="357" t="s">
        <v>1078</v>
      </c>
      <c r="N2443" s="357" t="s">
        <v>5025</v>
      </c>
      <c r="O2443" s="358">
        <v>1</v>
      </c>
      <c r="P2443" s="357">
        <v>122</v>
      </c>
      <c r="Q2443" s="357">
        <v>171632</v>
      </c>
      <c r="R2443" s="357">
        <v>86672.24</v>
      </c>
      <c r="S2443" s="357">
        <f t="shared" si="78"/>
        <v>84959.76</v>
      </c>
      <c r="T2443" s="359">
        <f t="shared" si="79"/>
        <v>0.49501118672508621</v>
      </c>
      <c r="U2443" s="357"/>
    </row>
    <row r="2444" spans="1:21" x14ac:dyDescent="0.25">
      <c r="A2444" s="357" t="s">
        <v>483</v>
      </c>
      <c r="B2444" s="357" t="s">
        <v>972</v>
      </c>
      <c r="C2444" s="357" t="s">
        <v>1268</v>
      </c>
      <c r="D2444" s="357" t="s">
        <v>1772</v>
      </c>
      <c r="E2444" s="357" t="s">
        <v>1911</v>
      </c>
      <c r="F2444" s="357">
        <v>4611149</v>
      </c>
      <c r="G2444" s="357" t="s">
        <v>992</v>
      </c>
      <c r="H2444" s="357">
        <v>461114901</v>
      </c>
      <c r="I2444" s="357" t="s">
        <v>4120</v>
      </c>
      <c r="J2444" s="357">
        <v>24083112</v>
      </c>
      <c r="K2444" s="357">
        <v>63</v>
      </c>
      <c r="L2444" s="357" t="s">
        <v>1077</v>
      </c>
      <c r="M2444" s="357" t="s">
        <v>1078</v>
      </c>
      <c r="N2444" s="357" t="s">
        <v>5025</v>
      </c>
      <c r="O2444" s="358">
        <v>1</v>
      </c>
      <c r="P2444" s="357">
        <v>23</v>
      </c>
      <c r="Q2444" s="357">
        <v>17881.2</v>
      </c>
      <c r="R2444" s="357">
        <v>11340.8</v>
      </c>
      <c r="S2444" s="357">
        <f t="shared" si="78"/>
        <v>6540.4000000000015</v>
      </c>
      <c r="T2444" s="359">
        <f t="shared" si="79"/>
        <v>0.3657696351475293</v>
      </c>
      <c r="U2444" s="357"/>
    </row>
    <row r="2445" spans="1:21" x14ac:dyDescent="0.25">
      <c r="A2445" s="357" t="s">
        <v>483</v>
      </c>
      <c r="B2445" s="357" t="s">
        <v>972</v>
      </c>
      <c r="C2445" s="357" t="s">
        <v>1268</v>
      </c>
      <c r="D2445" s="357" t="s">
        <v>1772</v>
      </c>
      <c r="E2445" s="357" t="s">
        <v>1911</v>
      </c>
      <c r="F2445" s="357">
        <v>4611149</v>
      </c>
      <c r="G2445" s="357" t="s">
        <v>992</v>
      </c>
      <c r="H2445" s="357">
        <v>461114901</v>
      </c>
      <c r="I2445" s="357" t="s">
        <v>4121</v>
      </c>
      <c r="J2445" s="357">
        <v>24083138</v>
      </c>
      <c r="K2445" s="357">
        <v>63</v>
      </c>
      <c r="L2445" s="357" t="s">
        <v>1077</v>
      </c>
      <c r="M2445" s="357" t="s">
        <v>1078</v>
      </c>
      <c r="N2445" s="357" t="s">
        <v>5025</v>
      </c>
      <c r="O2445" s="358">
        <v>1</v>
      </c>
      <c r="P2445" s="357">
        <v>57</v>
      </c>
      <c r="Q2445" s="357">
        <v>24998.799999999999</v>
      </c>
      <c r="R2445" s="357">
        <v>23530.739999999998</v>
      </c>
      <c r="S2445" s="357">
        <f t="shared" si="78"/>
        <v>1468.0600000000013</v>
      </c>
      <c r="T2445" s="359">
        <f t="shared" si="79"/>
        <v>5.8725218810502959E-2</v>
      </c>
      <c r="U2445" s="357"/>
    </row>
    <row r="2446" spans="1:21" x14ac:dyDescent="0.25">
      <c r="A2446" s="357" t="s">
        <v>483</v>
      </c>
      <c r="B2446" s="357" t="s">
        <v>972</v>
      </c>
      <c r="C2446" s="357" t="s">
        <v>1268</v>
      </c>
      <c r="D2446" s="357" t="s">
        <v>1772</v>
      </c>
      <c r="E2446" s="357" t="s">
        <v>1909</v>
      </c>
      <c r="F2446" s="357" t="s">
        <v>5051</v>
      </c>
      <c r="G2446" s="357" t="s">
        <v>993</v>
      </c>
      <c r="H2446" s="357" t="s">
        <v>1912</v>
      </c>
      <c r="I2446" s="357" t="s">
        <v>4122</v>
      </c>
      <c r="J2446" s="357">
        <v>24477744</v>
      </c>
      <c r="K2446" s="357">
        <v>63</v>
      </c>
      <c r="L2446" s="357" t="s">
        <v>1077</v>
      </c>
      <c r="M2446" s="357" t="s">
        <v>1078</v>
      </c>
      <c r="N2446" s="357" t="s">
        <v>5025</v>
      </c>
      <c r="O2446" s="358">
        <v>1</v>
      </c>
      <c r="P2446" s="357">
        <v>77</v>
      </c>
      <c r="Q2446" s="357">
        <v>40499.599999999999</v>
      </c>
      <c r="R2446" s="357">
        <v>34322.630000000005</v>
      </c>
      <c r="S2446" s="357">
        <f t="shared" si="78"/>
        <v>6176.9699999999939</v>
      </c>
      <c r="T2446" s="359">
        <f t="shared" si="79"/>
        <v>0.15251928414107779</v>
      </c>
      <c r="U2446" s="357"/>
    </row>
    <row r="2447" spans="1:21" x14ac:dyDescent="0.25">
      <c r="A2447" s="357" t="s">
        <v>483</v>
      </c>
      <c r="B2447" s="357" t="s">
        <v>972</v>
      </c>
      <c r="C2447" s="357" t="s">
        <v>1269</v>
      </c>
      <c r="D2447" s="357" t="s">
        <v>1775</v>
      </c>
      <c r="E2447" s="357" t="s">
        <v>1641</v>
      </c>
      <c r="F2447" s="357">
        <v>4612112</v>
      </c>
      <c r="G2447" s="357" t="s">
        <v>1418</v>
      </c>
      <c r="H2447" s="357">
        <v>461211204</v>
      </c>
      <c r="I2447" s="357" t="s">
        <v>5242</v>
      </c>
      <c r="J2447" s="357">
        <v>12568948</v>
      </c>
      <c r="K2447" s="357">
        <v>100</v>
      </c>
      <c r="L2447" s="357" t="s">
        <v>1077</v>
      </c>
      <c r="M2447" s="357" t="s">
        <v>1078</v>
      </c>
      <c r="N2447" s="357" t="s">
        <v>5025</v>
      </c>
      <c r="O2447" s="358">
        <v>1</v>
      </c>
      <c r="P2447" s="357">
        <v>70</v>
      </c>
      <c r="Q2447" s="357">
        <v>49176</v>
      </c>
      <c r="R2447" s="357">
        <v>26995.55</v>
      </c>
      <c r="S2447" s="357">
        <f t="shared" si="78"/>
        <v>22180.45</v>
      </c>
      <c r="T2447" s="359">
        <f t="shared" si="79"/>
        <v>0.45104217504473726</v>
      </c>
      <c r="U2447" s="357"/>
    </row>
    <row r="2448" spans="1:21" x14ac:dyDescent="0.25">
      <c r="A2448" s="357" t="s">
        <v>483</v>
      </c>
      <c r="B2448" s="357" t="s">
        <v>972</v>
      </c>
      <c r="C2448" s="357" t="s">
        <v>1268</v>
      </c>
      <c r="D2448" s="357" t="s">
        <v>1772</v>
      </c>
      <c r="E2448" s="357" t="s">
        <v>1911</v>
      </c>
      <c r="F2448" s="357">
        <v>4611149</v>
      </c>
      <c r="G2448" s="357" t="s">
        <v>991</v>
      </c>
      <c r="H2448" s="357">
        <v>461114902</v>
      </c>
      <c r="I2448" s="357" t="s">
        <v>4123</v>
      </c>
      <c r="J2448" s="357">
        <v>25046928</v>
      </c>
      <c r="K2448" s="357">
        <v>63</v>
      </c>
      <c r="L2448" s="357" t="s">
        <v>1077</v>
      </c>
      <c r="M2448" s="357" t="s">
        <v>1078</v>
      </c>
      <c r="N2448" s="357" t="s">
        <v>5025</v>
      </c>
      <c r="O2448" s="358">
        <v>1</v>
      </c>
      <c r="P2448" s="357">
        <v>49</v>
      </c>
      <c r="Q2448" s="357">
        <v>14776.8</v>
      </c>
      <c r="R2448" s="357">
        <v>8755.23</v>
      </c>
      <c r="S2448" s="357">
        <f t="shared" si="78"/>
        <v>6021.57</v>
      </c>
      <c r="T2448" s="359">
        <f t="shared" si="79"/>
        <v>0.4075016241676141</v>
      </c>
      <c r="U2448" s="357"/>
    </row>
    <row r="2449" spans="1:21" x14ac:dyDescent="0.25">
      <c r="A2449" s="357" t="s">
        <v>483</v>
      </c>
      <c r="B2449" s="357" t="s">
        <v>972</v>
      </c>
      <c r="C2449" s="357" t="s">
        <v>1268</v>
      </c>
      <c r="D2449" s="357" t="s">
        <v>1774</v>
      </c>
      <c r="E2449" s="357" t="s">
        <v>5026</v>
      </c>
      <c r="F2449" s="357">
        <v>4611413</v>
      </c>
      <c r="G2449" s="357" t="s">
        <v>1007</v>
      </c>
      <c r="H2449" s="357">
        <v>461141304</v>
      </c>
      <c r="I2449" s="357" t="s">
        <v>5243</v>
      </c>
      <c r="J2449" s="357">
        <v>26005632</v>
      </c>
      <c r="K2449" s="357">
        <v>100</v>
      </c>
      <c r="L2449" s="357" t="s">
        <v>1077</v>
      </c>
      <c r="M2449" s="357" t="s">
        <v>1078</v>
      </c>
      <c r="N2449" s="357" t="s">
        <v>5025</v>
      </c>
      <c r="O2449" s="358">
        <v>1</v>
      </c>
      <c r="P2449" s="357">
        <v>86</v>
      </c>
      <c r="Q2449" s="357">
        <v>59795.600000000006</v>
      </c>
      <c r="R2449" s="357">
        <v>30757.78</v>
      </c>
      <c r="S2449" s="357">
        <f t="shared" si="78"/>
        <v>29037.820000000007</v>
      </c>
      <c r="T2449" s="359">
        <f t="shared" si="79"/>
        <v>0.4856180053381855</v>
      </c>
      <c r="U2449" s="357"/>
    </row>
    <row r="2450" spans="1:21" x14ac:dyDescent="0.25">
      <c r="A2450" s="357" t="s">
        <v>483</v>
      </c>
      <c r="B2450" s="357" t="s">
        <v>972</v>
      </c>
      <c r="C2450" s="357" t="s">
        <v>1268</v>
      </c>
      <c r="D2450" s="357" t="s">
        <v>1773</v>
      </c>
      <c r="E2450" s="357" t="s">
        <v>978</v>
      </c>
      <c r="F2450" s="357">
        <v>4611212</v>
      </c>
      <c r="G2450" s="357" t="s">
        <v>978</v>
      </c>
      <c r="H2450" s="357">
        <v>461121202</v>
      </c>
      <c r="I2450" s="357" t="s">
        <v>4124</v>
      </c>
      <c r="J2450" s="357">
        <v>25047360</v>
      </c>
      <c r="K2450" s="357">
        <v>63</v>
      </c>
      <c r="L2450" s="357" t="s">
        <v>1077</v>
      </c>
      <c r="M2450" s="357" t="s">
        <v>1078</v>
      </c>
      <c r="N2450" s="357" t="s">
        <v>5025</v>
      </c>
      <c r="O2450" s="358">
        <v>1</v>
      </c>
      <c r="P2450" s="357">
        <v>91</v>
      </c>
      <c r="Q2450" s="357">
        <v>24299.200000000001</v>
      </c>
      <c r="R2450" s="357">
        <v>21855.370000000003</v>
      </c>
      <c r="S2450" s="357">
        <f t="shared" si="78"/>
        <v>2443.8299999999981</v>
      </c>
      <c r="T2450" s="359">
        <f t="shared" si="79"/>
        <v>0.10057244682952517</v>
      </c>
      <c r="U2450" s="357"/>
    </row>
    <row r="2451" spans="1:21" x14ac:dyDescent="0.25">
      <c r="A2451" s="357" t="s">
        <v>483</v>
      </c>
      <c r="B2451" s="357" t="s">
        <v>972</v>
      </c>
      <c r="C2451" s="357" t="s">
        <v>1268</v>
      </c>
      <c r="D2451" s="357" t="s">
        <v>1773</v>
      </c>
      <c r="E2451" s="357" t="s">
        <v>5052</v>
      </c>
      <c r="F2451" s="357">
        <v>4611215</v>
      </c>
      <c r="G2451" s="357" t="s">
        <v>977</v>
      </c>
      <c r="H2451" s="357">
        <v>461121502</v>
      </c>
      <c r="I2451" s="357" t="s">
        <v>4125</v>
      </c>
      <c r="J2451" s="357">
        <v>26570632</v>
      </c>
      <c r="K2451" s="357">
        <v>63</v>
      </c>
      <c r="L2451" s="357" t="s">
        <v>1077</v>
      </c>
      <c r="M2451" s="357" t="s">
        <v>1078</v>
      </c>
      <c r="N2451" s="357" t="s">
        <v>5025</v>
      </c>
      <c r="O2451" s="358">
        <v>1</v>
      </c>
      <c r="P2451" s="357">
        <v>79</v>
      </c>
      <c r="Q2451" s="357">
        <v>28750.800000000003</v>
      </c>
      <c r="R2451" s="357">
        <v>21511.51</v>
      </c>
      <c r="S2451" s="357">
        <f t="shared" si="78"/>
        <v>7239.2900000000045</v>
      </c>
      <c r="T2451" s="359">
        <f t="shared" si="79"/>
        <v>0.25179438485189992</v>
      </c>
      <c r="U2451" s="357"/>
    </row>
    <row r="2452" spans="1:21" x14ac:dyDescent="0.25">
      <c r="A2452" s="357" t="s">
        <v>483</v>
      </c>
      <c r="B2452" s="357" t="s">
        <v>972</v>
      </c>
      <c r="C2452" s="357" t="s">
        <v>1268</v>
      </c>
      <c r="D2452" s="357" t="s">
        <v>1773</v>
      </c>
      <c r="E2452" s="357" t="s">
        <v>5052</v>
      </c>
      <c r="F2452" s="357">
        <v>4611215</v>
      </c>
      <c r="G2452" s="357" t="s">
        <v>977</v>
      </c>
      <c r="H2452" s="357">
        <v>461121502</v>
      </c>
      <c r="I2452" s="357" t="s">
        <v>4126</v>
      </c>
      <c r="J2452" s="357">
        <v>26570680</v>
      </c>
      <c r="K2452" s="357">
        <v>63</v>
      </c>
      <c r="L2452" s="357" t="s">
        <v>1077</v>
      </c>
      <c r="M2452" s="357" t="s">
        <v>1078</v>
      </c>
      <c r="N2452" s="357" t="s">
        <v>5025</v>
      </c>
      <c r="O2452" s="358">
        <v>1</v>
      </c>
      <c r="P2452" s="357">
        <v>52</v>
      </c>
      <c r="Q2452" s="357">
        <v>23000</v>
      </c>
      <c r="R2452" s="357">
        <v>15760.79</v>
      </c>
      <c r="S2452" s="357">
        <f t="shared" si="78"/>
        <v>7239.2099999999991</v>
      </c>
      <c r="T2452" s="359">
        <f t="shared" si="79"/>
        <v>0.3147482608695652</v>
      </c>
      <c r="U2452" s="357"/>
    </row>
    <row r="2453" spans="1:21" x14ac:dyDescent="0.25">
      <c r="A2453" s="357" t="s">
        <v>483</v>
      </c>
      <c r="B2453" s="357" t="s">
        <v>972</v>
      </c>
      <c r="C2453" s="357" t="s">
        <v>1268</v>
      </c>
      <c r="D2453" s="357" t="s">
        <v>1773</v>
      </c>
      <c r="E2453" s="357" t="s">
        <v>5052</v>
      </c>
      <c r="F2453" s="357">
        <v>4611215</v>
      </c>
      <c r="G2453" s="357" t="s">
        <v>977</v>
      </c>
      <c r="H2453" s="357">
        <v>461121502</v>
      </c>
      <c r="I2453" s="357" t="s">
        <v>4127</v>
      </c>
      <c r="J2453" s="357">
        <v>26570788</v>
      </c>
      <c r="K2453" s="357">
        <v>100</v>
      </c>
      <c r="L2453" s="357" t="s">
        <v>1077</v>
      </c>
      <c r="M2453" s="357" t="s">
        <v>1078</v>
      </c>
      <c r="N2453" s="357" t="s">
        <v>5025</v>
      </c>
      <c r="O2453" s="358">
        <v>1</v>
      </c>
      <c r="P2453" s="357">
        <v>74</v>
      </c>
      <c r="Q2453" s="357">
        <v>47804.800000000003</v>
      </c>
      <c r="R2453" s="357">
        <v>29438.17</v>
      </c>
      <c r="S2453" s="357">
        <f t="shared" si="78"/>
        <v>18366.630000000005</v>
      </c>
      <c r="T2453" s="359">
        <f t="shared" si="79"/>
        <v>0.38420054053149483</v>
      </c>
      <c r="U2453" s="357"/>
    </row>
    <row r="2454" spans="1:21" x14ac:dyDescent="0.25">
      <c r="A2454" s="357" t="s">
        <v>483</v>
      </c>
      <c r="B2454" s="357" t="s">
        <v>972</v>
      </c>
      <c r="C2454" s="357" t="s">
        <v>1268</v>
      </c>
      <c r="D2454" s="357" t="s">
        <v>1773</v>
      </c>
      <c r="E2454" s="357" t="s">
        <v>5052</v>
      </c>
      <c r="F2454" s="357">
        <v>4611215</v>
      </c>
      <c r="G2454" s="357" t="s">
        <v>977</v>
      </c>
      <c r="H2454" s="357">
        <v>461121502</v>
      </c>
      <c r="I2454" s="357" t="s">
        <v>4128</v>
      </c>
      <c r="J2454" s="357">
        <v>26570790</v>
      </c>
      <c r="K2454" s="357">
        <v>63</v>
      </c>
      <c r="L2454" s="357" t="s">
        <v>1077</v>
      </c>
      <c r="M2454" s="357" t="s">
        <v>1078</v>
      </c>
      <c r="N2454" s="357" t="s">
        <v>5025</v>
      </c>
      <c r="O2454" s="358">
        <v>1</v>
      </c>
      <c r="P2454" s="357">
        <v>44</v>
      </c>
      <c r="Q2454" s="357">
        <v>37771.600000000006</v>
      </c>
      <c r="R2454" s="357">
        <v>28833.78</v>
      </c>
      <c r="S2454" s="357">
        <f t="shared" si="78"/>
        <v>8937.820000000007</v>
      </c>
      <c r="T2454" s="359">
        <f t="shared" si="79"/>
        <v>0.23662804858676903</v>
      </c>
      <c r="U2454" s="357"/>
    </row>
    <row r="2455" spans="1:21" x14ac:dyDescent="0.25">
      <c r="A2455" s="357" t="s">
        <v>483</v>
      </c>
      <c r="B2455" s="357" t="s">
        <v>972</v>
      </c>
      <c r="C2455" s="357" t="s">
        <v>1274</v>
      </c>
      <c r="D2455" s="357" t="s">
        <v>1787</v>
      </c>
      <c r="E2455" s="357" t="s">
        <v>1699</v>
      </c>
      <c r="F2455" s="357">
        <v>4623147</v>
      </c>
      <c r="G2455" s="357" t="s">
        <v>1034</v>
      </c>
      <c r="H2455" s="357">
        <v>462314701</v>
      </c>
      <c r="I2455" s="357" t="s">
        <v>4129</v>
      </c>
      <c r="J2455" s="357">
        <v>30953183</v>
      </c>
      <c r="K2455" s="357">
        <v>100</v>
      </c>
      <c r="L2455" s="357" t="s">
        <v>1077</v>
      </c>
      <c r="M2455" s="357" t="s">
        <v>1078</v>
      </c>
      <c r="N2455" s="357" t="s">
        <v>5025</v>
      </c>
      <c r="O2455" s="358">
        <v>1</v>
      </c>
      <c r="P2455" s="357">
        <v>24</v>
      </c>
      <c r="Q2455" s="357">
        <v>10845.2</v>
      </c>
      <c r="R2455" s="357">
        <v>6650.3600000000006</v>
      </c>
      <c r="S2455" s="357">
        <f t="shared" si="78"/>
        <v>4194.84</v>
      </c>
      <c r="T2455" s="359">
        <f t="shared" si="79"/>
        <v>0.38679231365027844</v>
      </c>
      <c r="U2455" s="357"/>
    </row>
    <row r="2456" spans="1:21" x14ac:dyDescent="0.25">
      <c r="A2456" s="357" t="s">
        <v>483</v>
      </c>
      <c r="B2456" s="357" t="s">
        <v>972</v>
      </c>
      <c r="C2456" s="357" t="s">
        <v>1274</v>
      </c>
      <c r="D2456" s="357" t="s">
        <v>1787</v>
      </c>
      <c r="E2456" s="357" t="s">
        <v>1699</v>
      </c>
      <c r="F2456" s="357">
        <v>4623147</v>
      </c>
      <c r="G2456" s="357" t="s">
        <v>1034</v>
      </c>
      <c r="H2456" s="357">
        <v>462314701</v>
      </c>
      <c r="I2456" s="357" t="s">
        <v>4130</v>
      </c>
      <c r="J2456" s="357">
        <v>30953191</v>
      </c>
      <c r="K2456" s="357">
        <v>63</v>
      </c>
      <c r="L2456" s="357" t="s">
        <v>1077</v>
      </c>
      <c r="M2456" s="357" t="s">
        <v>1078</v>
      </c>
      <c r="N2456" s="357" t="s">
        <v>5025</v>
      </c>
      <c r="O2456" s="358">
        <v>1</v>
      </c>
      <c r="P2456" s="357">
        <v>74</v>
      </c>
      <c r="Q2456" s="357">
        <v>22140</v>
      </c>
      <c r="R2456" s="357">
        <v>17717.420000000002</v>
      </c>
      <c r="S2456" s="357">
        <f t="shared" si="78"/>
        <v>4422.5799999999981</v>
      </c>
      <c r="T2456" s="359">
        <f t="shared" si="79"/>
        <v>0.19975519421860877</v>
      </c>
      <c r="U2456" s="357"/>
    </row>
    <row r="2457" spans="1:21" x14ac:dyDescent="0.25">
      <c r="A2457" s="357" t="s">
        <v>483</v>
      </c>
      <c r="B2457" s="357" t="s">
        <v>972</v>
      </c>
      <c r="C2457" s="357" t="s">
        <v>1268</v>
      </c>
      <c r="D2457" s="357" t="s">
        <v>1773</v>
      </c>
      <c r="E2457" s="357" t="s">
        <v>978</v>
      </c>
      <c r="F2457" s="357">
        <v>4611212</v>
      </c>
      <c r="G2457" s="357" t="s">
        <v>978</v>
      </c>
      <c r="H2457" s="357">
        <v>461121202</v>
      </c>
      <c r="I2457" s="357" t="s">
        <v>4131</v>
      </c>
      <c r="J2457" s="357">
        <v>31432299</v>
      </c>
      <c r="K2457" s="357">
        <v>250</v>
      </c>
      <c r="L2457" s="357" t="s">
        <v>1077</v>
      </c>
      <c r="M2457" s="357" t="s">
        <v>1078</v>
      </c>
      <c r="N2457" s="357" t="s">
        <v>5025</v>
      </c>
      <c r="O2457" s="358">
        <v>1</v>
      </c>
      <c r="P2457" s="357">
        <v>45</v>
      </c>
      <c r="Q2457" s="357">
        <v>38301.600000000006</v>
      </c>
      <c r="R2457" s="357">
        <v>34747.56</v>
      </c>
      <c r="S2457" s="357">
        <f t="shared" si="78"/>
        <v>3554.0400000000081</v>
      </c>
      <c r="T2457" s="359">
        <f t="shared" si="79"/>
        <v>9.2790901685569471E-2</v>
      </c>
      <c r="U2457" s="357"/>
    </row>
    <row r="2458" spans="1:21" x14ac:dyDescent="0.25">
      <c r="A2458" s="357" t="s">
        <v>483</v>
      </c>
      <c r="B2458" s="357" t="s">
        <v>972</v>
      </c>
      <c r="C2458" s="357" t="s">
        <v>1269</v>
      </c>
      <c r="D2458" s="357" t="s">
        <v>1776</v>
      </c>
      <c r="E2458" s="357" t="s">
        <v>1647</v>
      </c>
      <c r="F2458" s="357">
        <v>4612291</v>
      </c>
      <c r="G2458" s="357" t="s">
        <v>1414</v>
      </c>
      <c r="H2458" s="357">
        <v>461229106</v>
      </c>
      <c r="I2458" s="357" t="s">
        <v>4132</v>
      </c>
      <c r="J2458" s="357">
        <v>13871939</v>
      </c>
      <c r="K2458" s="357">
        <v>100</v>
      </c>
      <c r="L2458" s="357" t="s">
        <v>1077</v>
      </c>
      <c r="M2458" s="357" t="s">
        <v>1078</v>
      </c>
      <c r="N2458" s="357" t="s">
        <v>5025</v>
      </c>
      <c r="O2458" s="358">
        <v>1</v>
      </c>
      <c r="P2458" s="357">
        <v>34</v>
      </c>
      <c r="Q2458" s="357">
        <v>17029.599999999999</v>
      </c>
      <c r="R2458" s="357">
        <v>14673.86</v>
      </c>
      <c r="S2458" s="357">
        <f t="shared" si="78"/>
        <v>2355.739999999998</v>
      </c>
      <c r="T2458" s="359">
        <f t="shared" si="79"/>
        <v>0.13833208061258034</v>
      </c>
      <c r="U2458" s="357"/>
    </row>
    <row r="2459" spans="1:21" x14ac:dyDescent="0.25">
      <c r="A2459" s="357" t="s">
        <v>483</v>
      </c>
      <c r="B2459" s="357" t="s">
        <v>972</v>
      </c>
      <c r="C2459" s="357" t="s">
        <v>1269</v>
      </c>
      <c r="D2459" s="357" t="s">
        <v>1776</v>
      </c>
      <c r="E2459" s="357" t="s">
        <v>1647</v>
      </c>
      <c r="F2459" s="357">
        <v>4612291</v>
      </c>
      <c r="G2459" s="357" t="s">
        <v>1414</v>
      </c>
      <c r="H2459" s="357">
        <v>461229106</v>
      </c>
      <c r="I2459" s="357" t="s">
        <v>4133</v>
      </c>
      <c r="J2459" s="357">
        <v>13871985</v>
      </c>
      <c r="K2459" s="357">
        <v>100</v>
      </c>
      <c r="L2459" s="357" t="s">
        <v>1077</v>
      </c>
      <c r="M2459" s="357" t="s">
        <v>1078</v>
      </c>
      <c r="N2459" s="357" t="s">
        <v>5025</v>
      </c>
      <c r="O2459" s="358">
        <v>1</v>
      </c>
      <c r="P2459" s="357">
        <v>49</v>
      </c>
      <c r="Q2459" s="357">
        <v>23958.400000000001</v>
      </c>
      <c r="R2459" s="357">
        <v>16870.89</v>
      </c>
      <c r="S2459" s="357">
        <f t="shared" si="78"/>
        <v>7087.510000000002</v>
      </c>
      <c r="T2459" s="359">
        <f t="shared" si="79"/>
        <v>0.29582568118071328</v>
      </c>
      <c r="U2459" s="357"/>
    </row>
    <row r="2460" spans="1:21" x14ac:dyDescent="0.25">
      <c r="A2460" s="357" t="s">
        <v>483</v>
      </c>
      <c r="B2460" s="357" t="s">
        <v>972</v>
      </c>
      <c r="C2460" s="357" t="s">
        <v>1269</v>
      </c>
      <c r="D2460" s="357" t="s">
        <v>1776</v>
      </c>
      <c r="E2460" s="357" t="s">
        <v>1647</v>
      </c>
      <c r="F2460" s="357">
        <v>4612291</v>
      </c>
      <c r="G2460" s="357" t="s">
        <v>1414</v>
      </c>
      <c r="H2460" s="357">
        <v>461229106</v>
      </c>
      <c r="I2460" s="357" t="s">
        <v>4134</v>
      </c>
      <c r="J2460" s="357">
        <v>13871991</v>
      </c>
      <c r="K2460" s="357">
        <v>100</v>
      </c>
      <c r="L2460" s="357" t="s">
        <v>1077</v>
      </c>
      <c r="M2460" s="357" t="s">
        <v>1078</v>
      </c>
      <c r="N2460" s="357" t="s">
        <v>5025</v>
      </c>
      <c r="O2460" s="358">
        <v>1</v>
      </c>
      <c r="P2460" s="357">
        <v>60</v>
      </c>
      <c r="Q2460" s="357">
        <v>33724.800000000003</v>
      </c>
      <c r="R2460" s="357">
        <v>20046.150000000001</v>
      </c>
      <c r="S2460" s="357">
        <f t="shared" si="78"/>
        <v>13678.650000000001</v>
      </c>
      <c r="T2460" s="359">
        <f t="shared" si="79"/>
        <v>0.40559617847993168</v>
      </c>
      <c r="U2460" s="357"/>
    </row>
    <row r="2461" spans="1:21" x14ac:dyDescent="0.25">
      <c r="A2461" s="357" t="s">
        <v>483</v>
      </c>
      <c r="B2461" s="357" t="s">
        <v>972</v>
      </c>
      <c r="C2461" s="357" t="s">
        <v>1269</v>
      </c>
      <c r="D2461" s="357" t="s">
        <v>1776</v>
      </c>
      <c r="E2461" s="357" t="s">
        <v>1647</v>
      </c>
      <c r="F2461" s="357">
        <v>4612291</v>
      </c>
      <c r="G2461" s="357" t="s">
        <v>1414</v>
      </c>
      <c r="H2461" s="357">
        <v>461229106</v>
      </c>
      <c r="I2461" s="357" t="s">
        <v>4135</v>
      </c>
      <c r="J2461" s="357">
        <v>13872005</v>
      </c>
      <c r="K2461" s="357">
        <v>100</v>
      </c>
      <c r="L2461" s="357" t="s">
        <v>1077</v>
      </c>
      <c r="M2461" s="357" t="s">
        <v>1078</v>
      </c>
      <c r="N2461" s="357" t="s">
        <v>5025</v>
      </c>
      <c r="O2461" s="358">
        <v>1</v>
      </c>
      <c r="P2461" s="357">
        <v>60</v>
      </c>
      <c r="Q2461" s="357">
        <v>25526.799999999999</v>
      </c>
      <c r="R2461" s="357">
        <v>20037.46</v>
      </c>
      <c r="S2461" s="357">
        <f t="shared" si="78"/>
        <v>5489.34</v>
      </c>
      <c r="T2461" s="359">
        <f t="shared" si="79"/>
        <v>0.21504223012676874</v>
      </c>
      <c r="U2461" s="357"/>
    </row>
    <row r="2462" spans="1:21" x14ac:dyDescent="0.25">
      <c r="A2462" s="357" t="s">
        <v>483</v>
      </c>
      <c r="B2462" s="357" t="s">
        <v>972</v>
      </c>
      <c r="C2462" s="357" t="s">
        <v>1239</v>
      </c>
      <c r="D2462" s="357" t="s">
        <v>1749</v>
      </c>
      <c r="E2462" s="357" t="s">
        <v>1498</v>
      </c>
      <c r="F2462" s="357">
        <v>4325113</v>
      </c>
      <c r="G2462" s="357" t="s">
        <v>1160</v>
      </c>
      <c r="H2462" s="357">
        <v>432511303</v>
      </c>
      <c r="I2462" s="357" t="s">
        <v>4136</v>
      </c>
      <c r="J2462" s="357">
        <v>13872057</v>
      </c>
      <c r="K2462" s="357">
        <v>100</v>
      </c>
      <c r="L2462" s="357" t="s">
        <v>1077</v>
      </c>
      <c r="M2462" s="357" t="s">
        <v>1078</v>
      </c>
      <c r="N2462" s="357" t="s">
        <v>5025</v>
      </c>
      <c r="O2462" s="358">
        <v>1</v>
      </c>
      <c r="P2462" s="357">
        <v>63</v>
      </c>
      <c r="Q2462" s="357">
        <v>31863.999999999996</v>
      </c>
      <c r="R2462" s="357">
        <v>26240.510000000002</v>
      </c>
      <c r="S2462" s="357">
        <f t="shared" si="78"/>
        <v>5623.4899999999943</v>
      </c>
      <c r="T2462" s="359">
        <f t="shared" si="79"/>
        <v>0.17648412001004252</v>
      </c>
      <c r="U2462" s="357"/>
    </row>
    <row r="2463" spans="1:21" x14ac:dyDescent="0.25">
      <c r="A2463" s="357" t="s">
        <v>483</v>
      </c>
      <c r="B2463" s="357" t="s">
        <v>972</v>
      </c>
      <c r="C2463" s="357" t="s">
        <v>1269</v>
      </c>
      <c r="D2463" s="357" t="s">
        <v>1776</v>
      </c>
      <c r="E2463" s="357" t="s">
        <v>1647</v>
      </c>
      <c r="F2463" s="357">
        <v>4612291</v>
      </c>
      <c r="G2463" s="357" t="s">
        <v>1002</v>
      </c>
      <c r="H2463" s="357">
        <v>461229102</v>
      </c>
      <c r="I2463" s="357" t="s">
        <v>4137</v>
      </c>
      <c r="J2463" s="357">
        <v>14237261</v>
      </c>
      <c r="K2463" s="357">
        <v>100</v>
      </c>
      <c r="L2463" s="357" t="s">
        <v>1077</v>
      </c>
      <c r="M2463" s="357" t="s">
        <v>1078</v>
      </c>
      <c r="N2463" s="357" t="s">
        <v>5025</v>
      </c>
      <c r="O2463" s="358">
        <v>1</v>
      </c>
      <c r="P2463" s="357">
        <v>91</v>
      </c>
      <c r="Q2463" s="357">
        <v>47427.6</v>
      </c>
      <c r="R2463" s="357">
        <v>33982.33</v>
      </c>
      <c r="S2463" s="357">
        <f t="shared" si="78"/>
        <v>13445.269999999997</v>
      </c>
      <c r="T2463" s="359">
        <f t="shared" si="79"/>
        <v>0.28349041486391885</v>
      </c>
      <c r="U2463" s="357"/>
    </row>
    <row r="2464" spans="1:21" x14ac:dyDescent="0.25">
      <c r="A2464" s="357" t="s">
        <v>483</v>
      </c>
      <c r="B2464" s="357" t="s">
        <v>972</v>
      </c>
      <c r="C2464" s="357" t="s">
        <v>1269</v>
      </c>
      <c r="D2464" s="357" t="s">
        <v>1776</v>
      </c>
      <c r="E2464" s="357" t="s">
        <v>1647</v>
      </c>
      <c r="F2464" s="357">
        <v>4612291</v>
      </c>
      <c r="G2464" s="357" t="s">
        <v>1002</v>
      </c>
      <c r="H2464" s="357">
        <v>461229102</v>
      </c>
      <c r="I2464" s="357" t="s">
        <v>1907</v>
      </c>
      <c r="J2464" s="357">
        <v>14237293</v>
      </c>
      <c r="K2464" s="357">
        <v>100</v>
      </c>
      <c r="L2464" s="357" t="s">
        <v>1077</v>
      </c>
      <c r="M2464" s="357" t="s">
        <v>1078</v>
      </c>
      <c r="N2464" s="357" t="s">
        <v>5025</v>
      </c>
      <c r="O2464" s="358">
        <v>1</v>
      </c>
      <c r="P2464" s="357">
        <v>22</v>
      </c>
      <c r="Q2464" s="357">
        <v>13189.2</v>
      </c>
      <c r="R2464" s="357">
        <v>9323.2900000000009</v>
      </c>
      <c r="S2464" s="357">
        <f t="shared" si="78"/>
        <v>3865.91</v>
      </c>
      <c r="T2464" s="359">
        <f t="shared" si="79"/>
        <v>0.29311178843296026</v>
      </c>
      <c r="U2464" s="357"/>
    </row>
    <row r="2465" spans="1:21" x14ac:dyDescent="0.25">
      <c r="A2465" s="357" t="s">
        <v>483</v>
      </c>
      <c r="B2465" s="357" t="s">
        <v>972</v>
      </c>
      <c r="C2465" s="357" t="s">
        <v>1269</v>
      </c>
      <c r="D2465" s="357" t="s">
        <v>1776</v>
      </c>
      <c r="E2465" s="357" t="s">
        <v>1647</v>
      </c>
      <c r="F2465" s="357">
        <v>4612291</v>
      </c>
      <c r="G2465" s="357" t="s">
        <v>1002</v>
      </c>
      <c r="H2465" s="357">
        <v>461229102</v>
      </c>
      <c r="I2465" s="357" t="s">
        <v>4138</v>
      </c>
      <c r="J2465" s="357">
        <v>14237295</v>
      </c>
      <c r="K2465" s="357">
        <v>100</v>
      </c>
      <c r="L2465" s="357" t="s">
        <v>1077</v>
      </c>
      <c r="M2465" s="357" t="s">
        <v>1078</v>
      </c>
      <c r="N2465" s="357" t="s">
        <v>5025</v>
      </c>
      <c r="O2465" s="358">
        <v>1</v>
      </c>
      <c r="P2465" s="357">
        <v>57</v>
      </c>
      <c r="Q2465" s="357">
        <v>18113.599999999999</v>
      </c>
      <c r="R2465" s="357">
        <v>12153.86</v>
      </c>
      <c r="S2465" s="357">
        <f t="shared" si="78"/>
        <v>5959.739999999998</v>
      </c>
      <c r="T2465" s="359">
        <f t="shared" si="79"/>
        <v>0.32902018372935243</v>
      </c>
      <c r="U2465" s="357"/>
    </row>
    <row r="2466" spans="1:21" x14ac:dyDescent="0.25">
      <c r="A2466" s="357" t="s">
        <v>483</v>
      </c>
      <c r="B2466" s="357" t="s">
        <v>972</v>
      </c>
      <c r="C2466" s="357" t="s">
        <v>1269</v>
      </c>
      <c r="D2466" s="357" t="s">
        <v>1776</v>
      </c>
      <c r="E2466" s="357" t="s">
        <v>1647</v>
      </c>
      <c r="F2466" s="357">
        <v>4612291</v>
      </c>
      <c r="G2466" s="357" t="s">
        <v>1002</v>
      </c>
      <c r="H2466" s="357">
        <v>461229102</v>
      </c>
      <c r="I2466" s="357" t="s">
        <v>4139</v>
      </c>
      <c r="J2466" s="357">
        <v>14237439</v>
      </c>
      <c r="K2466" s="357">
        <v>100</v>
      </c>
      <c r="L2466" s="357" t="s">
        <v>1077</v>
      </c>
      <c r="M2466" s="357" t="s">
        <v>1078</v>
      </c>
      <c r="N2466" s="357" t="s">
        <v>5025</v>
      </c>
      <c r="O2466" s="358">
        <v>1</v>
      </c>
      <c r="P2466" s="357">
        <v>112</v>
      </c>
      <c r="Q2466" s="357">
        <v>57236.4</v>
      </c>
      <c r="R2466" s="357">
        <v>36459.839999999997</v>
      </c>
      <c r="S2466" s="357">
        <f t="shared" si="78"/>
        <v>20776.560000000005</v>
      </c>
      <c r="T2466" s="359">
        <f t="shared" si="79"/>
        <v>0.36299557624169243</v>
      </c>
      <c r="U2466" s="357"/>
    </row>
    <row r="2467" spans="1:21" x14ac:dyDescent="0.25">
      <c r="A2467" s="357" t="s">
        <v>483</v>
      </c>
      <c r="B2467" s="357" t="s">
        <v>972</v>
      </c>
      <c r="C2467" s="357" t="s">
        <v>1269</v>
      </c>
      <c r="D2467" s="357" t="s">
        <v>1776</v>
      </c>
      <c r="E2467" s="357" t="s">
        <v>1647</v>
      </c>
      <c r="F2467" s="357">
        <v>4612291</v>
      </c>
      <c r="G2467" s="357" t="s">
        <v>1002</v>
      </c>
      <c r="H2467" s="357">
        <v>461229102</v>
      </c>
      <c r="I2467" s="357" t="s">
        <v>4140</v>
      </c>
      <c r="J2467" s="357">
        <v>14237533</v>
      </c>
      <c r="K2467" s="357">
        <v>100</v>
      </c>
      <c r="L2467" s="357" t="s">
        <v>1077</v>
      </c>
      <c r="M2467" s="357" t="s">
        <v>1078</v>
      </c>
      <c r="N2467" s="357" t="s">
        <v>5025</v>
      </c>
      <c r="O2467" s="358">
        <v>1</v>
      </c>
      <c r="P2467" s="357">
        <v>73</v>
      </c>
      <c r="Q2467" s="357">
        <v>25932.799999999999</v>
      </c>
      <c r="R2467" s="357">
        <v>22935.95</v>
      </c>
      <c r="S2467" s="357">
        <f t="shared" si="78"/>
        <v>2996.8499999999985</v>
      </c>
      <c r="T2467" s="359">
        <f t="shared" si="79"/>
        <v>0.11556214523691999</v>
      </c>
      <c r="U2467" s="357"/>
    </row>
    <row r="2468" spans="1:21" x14ac:dyDescent="0.25">
      <c r="A2468" s="357" t="s">
        <v>483</v>
      </c>
      <c r="B2468" s="357" t="s">
        <v>972</v>
      </c>
      <c r="C2468" s="357" t="s">
        <v>1239</v>
      </c>
      <c r="D2468" s="357" t="s">
        <v>1749</v>
      </c>
      <c r="E2468" s="357" t="s">
        <v>1498</v>
      </c>
      <c r="F2468" s="357">
        <v>4325113</v>
      </c>
      <c r="G2468" s="357" t="s">
        <v>1160</v>
      </c>
      <c r="H2468" s="357">
        <v>432511303</v>
      </c>
      <c r="I2468" s="357" t="s">
        <v>4141</v>
      </c>
      <c r="J2468" s="357">
        <v>14237975</v>
      </c>
      <c r="K2468" s="357">
        <v>100</v>
      </c>
      <c r="L2468" s="357" t="s">
        <v>1077</v>
      </c>
      <c r="M2468" s="357" t="s">
        <v>1078</v>
      </c>
      <c r="N2468" s="357" t="s">
        <v>5025</v>
      </c>
      <c r="O2468" s="358">
        <v>1</v>
      </c>
      <c r="P2468" s="357">
        <v>101</v>
      </c>
      <c r="Q2468" s="357">
        <v>40477.599999999999</v>
      </c>
      <c r="R2468" s="357">
        <v>37845.68</v>
      </c>
      <c r="S2468" s="357">
        <f t="shared" si="78"/>
        <v>2631.9199999999983</v>
      </c>
      <c r="T2468" s="359">
        <f t="shared" si="79"/>
        <v>6.5021641599304264E-2</v>
      </c>
      <c r="U2468" s="357"/>
    </row>
    <row r="2469" spans="1:21" x14ac:dyDescent="0.25">
      <c r="A2469" s="357" t="s">
        <v>483</v>
      </c>
      <c r="B2469" s="357" t="s">
        <v>972</v>
      </c>
      <c r="C2469" s="357" t="s">
        <v>1269</v>
      </c>
      <c r="D2469" s="357" t="s">
        <v>1776</v>
      </c>
      <c r="E2469" s="357" t="s">
        <v>1646</v>
      </c>
      <c r="F2469" s="357">
        <v>4612232</v>
      </c>
      <c r="G2469" s="357" t="s">
        <v>1000</v>
      </c>
      <c r="H2469" s="357">
        <v>461223201</v>
      </c>
      <c r="I2469" s="357" t="s">
        <v>5244</v>
      </c>
      <c r="J2469" s="357">
        <v>14827541</v>
      </c>
      <c r="K2469" s="357">
        <v>100</v>
      </c>
      <c r="L2469" s="357" t="s">
        <v>1077</v>
      </c>
      <c r="M2469" s="357" t="s">
        <v>1078</v>
      </c>
      <c r="N2469" s="357" t="s">
        <v>5025</v>
      </c>
      <c r="O2469" s="358">
        <v>1</v>
      </c>
      <c r="P2469" s="357">
        <v>55</v>
      </c>
      <c r="Q2469" s="357">
        <v>34511.599999999999</v>
      </c>
      <c r="R2469" s="357">
        <v>18531.410000000003</v>
      </c>
      <c r="S2469" s="357">
        <f t="shared" si="78"/>
        <v>15980.189999999995</v>
      </c>
      <c r="T2469" s="359">
        <f t="shared" si="79"/>
        <v>0.46303822482875312</v>
      </c>
      <c r="U2469" s="357"/>
    </row>
    <row r="2470" spans="1:21" x14ac:dyDescent="0.25">
      <c r="A2470" s="357" t="s">
        <v>483</v>
      </c>
      <c r="B2470" s="357" t="s">
        <v>972</v>
      </c>
      <c r="C2470" s="357" t="s">
        <v>1239</v>
      </c>
      <c r="D2470" s="357" t="s">
        <v>1749</v>
      </c>
      <c r="E2470" s="357" t="s">
        <v>1498</v>
      </c>
      <c r="F2470" s="357">
        <v>4325113</v>
      </c>
      <c r="G2470" s="357" t="s">
        <v>1160</v>
      </c>
      <c r="H2470" s="357">
        <v>432511303</v>
      </c>
      <c r="I2470" s="357" t="s">
        <v>4142</v>
      </c>
      <c r="J2470" s="357">
        <v>14237981</v>
      </c>
      <c r="K2470" s="357">
        <v>100</v>
      </c>
      <c r="L2470" s="357" t="s">
        <v>1077</v>
      </c>
      <c r="M2470" s="357" t="s">
        <v>1078</v>
      </c>
      <c r="N2470" s="357" t="s">
        <v>5025</v>
      </c>
      <c r="O2470" s="358">
        <v>1</v>
      </c>
      <c r="P2470" s="357">
        <v>60</v>
      </c>
      <c r="Q2470" s="357">
        <v>35989.199999999997</v>
      </c>
      <c r="R2470" s="357">
        <v>26435.8</v>
      </c>
      <c r="S2470" s="357">
        <f t="shared" si="78"/>
        <v>9553.3999999999978</v>
      </c>
      <c r="T2470" s="359">
        <f t="shared" si="79"/>
        <v>0.26545185777955604</v>
      </c>
      <c r="U2470" s="357"/>
    </row>
    <row r="2471" spans="1:21" x14ac:dyDescent="0.25">
      <c r="A2471" s="357" t="s">
        <v>483</v>
      </c>
      <c r="B2471" s="357" t="s">
        <v>972</v>
      </c>
      <c r="C2471" s="357" t="s">
        <v>1239</v>
      </c>
      <c r="D2471" s="357" t="s">
        <v>1749</v>
      </c>
      <c r="E2471" s="357" t="s">
        <v>1498</v>
      </c>
      <c r="F2471" s="357">
        <v>4325113</v>
      </c>
      <c r="G2471" s="357" t="s">
        <v>1160</v>
      </c>
      <c r="H2471" s="357">
        <v>432511303</v>
      </c>
      <c r="I2471" s="357" t="s">
        <v>4143</v>
      </c>
      <c r="J2471" s="357">
        <v>14238041</v>
      </c>
      <c r="K2471" s="357">
        <v>100</v>
      </c>
      <c r="L2471" s="357" t="s">
        <v>1077</v>
      </c>
      <c r="M2471" s="357" t="s">
        <v>1078</v>
      </c>
      <c r="N2471" s="357" t="s">
        <v>5025</v>
      </c>
      <c r="O2471" s="358">
        <v>1</v>
      </c>
      <c r="P2471" s="357">
        <v>128</v>
      </c>
      <c r="Q2471" s="357">
        <v>106469.2</v>
      </c>
      <c r="R2471" s="357">
        <v>91939.55</v>
      </c>
      <c r="S2471" s="357">
        <f t="shared" si="78"/>
        <v>14529.649999999994</v>
      </c>
      <c r="T2471" s="359">
        <f t="shared" si="79"/>
        <v>0.1364681053299921</v>
      </c>
      <c r="U2471" s="357"/>
    </row>
    <row r="2472" spans="1:21" x14ac:dyDescent="0.25">
      <c r="A2472" s="357" t="s">
        <v>483</v>
      </c>
      <c r="B2472" s="357" t="s">
        <v>972</v>
      </c>
      <c r="C2472" s="357" t="s">
        <v>1239</v>
      </c>
      <c r="D2472" s="357" t="s">
        <v>1749</v>
      </c>
      <c r="E2472" s="357" t="s">
        <v>1498</v>
      </c>
      <c r="F2472" s="357">
        <v>4325113</v>
      </c>
      <c r="G2472" s="357" t="s">
        <v>1160</v>
      </c>
      <c r="H2472" s="357">
        <v>432511303</v>
      </c>
      <c r="I2472" s="357" t="s">
        <v>4144</v>
      </c>
      <c r="J2472" s="357">
        <v>14238073</v>
      </c>
      <c r="K2472" s="357">
        <v>100</v>
      </c>
      <c r="L2472" s="357" t="s">
        <v>1077</v>
      </c>
      <c r="M2472" s="357" t="s">
        <v>1078</v>
      </c>
      <c r="N2472" s="357" t="s">
        <v>5025</v>
      </c>
      <c r="O2472" s="358">
        <v>1</v>
      </c>
      <c r="P2472" s="357">
        <v>73</v>
      </c>
      <c r="Q2472" s="357">
        <v>63836.399999999994</v>
      </c>
      <c r="R2472" s="357">
        <v>46763.41</v>
      </c>
      <c r="S2472" s="357">
        <f t="shared" si="78"/>
        <v>17072.989999999991</v>
      </c>
      <c r="T2472" s="359">
        <f t="shared" si="79"/>
        <v>0.26744913560288475</v>
      </c>
      <c r="U2472" s="357"/>
    </row>
    <row r="2473" spans="1:21" x14ac:dyDescent="0.25">
      <c r="A2473" s="357" t="s">
        <v>483</v>
      </c>
      <c r="B2473" s="357" t="s">
        <v>972</v>
      </c>
      <c r="C2473" s="357" t="s">
        <v>1239</v>
      </c>
      <c r="D2473" s="357" t="s">
        <v>1749</v>
      </c>
      <c r="E2473" s="357" t="s">
        <v>1498</v>
      </c>
      <c r="F2473" s="357">
        <v>4325113</v>
      </c>
      <c r="G2473" s="357" t="s">
        <v>1160</v>
      </c>
      <c r="H2473" s="357">
        <v>432511303</v>
      </c>
      <c r="I2473" s="357" t="s">
        <v>4145</v>
      </c>
      <c r="J2473" s="357">
        <v>14238133</v>
      </c>
      <c r="K2473" s="357">
        <v>100</v>
      </c>
      <c r="L2473" s="357" t="s">
        <v>1077</v>
      </c>
      <c r="M2473" s="357" t="s">
        <v>1078</v>
      </c>
      <c r="N2473" s="357" t="s">
        <v>5025</v>
      </c>
      <c r="O2473" s="358">
        <v>1</v>
      </c>
      <c r="P2473" s="357">
        <v>55</v>
      </c>
      <c r="Q2473" s="357">
        <v>22875.200000000001</v>
      </c>
      <c r="R2473" s="357">
        <v>18202.23</v>
      </c>
      <c r="S2473" s="357">
        <f t="shared" si="78"/>
        <v>4672.9700000000012</v>
      </c>
      <c r="T2473" s="359">
        <f t="shared" si="79"/>
        <v>0.20428105546618175</v>
      </c>
      <c r="U2473" s="357"/>
    </row>
    <row r="2474" spans="1:21" x14ac:dyDescent="0.25">
      <c r="A2474" s="357" t="s">
        <v>483</v>
      </c>
      <c r="B2474" s="357" t="s">
        <v>972</v>
      </c>
      <c r="C2474" s="357" t="s">
        <v>1269</v>
      </c>
      <c r="D2474" s="357" t="s">
        <v>1776</v>
      </c>
      <c r="E2474" s="357" t="s">
        <v>1922</v>
      </c>
      <c r="F2474" s="357">
        <v>4612294</v>
      </c>
      <c r="G2474" s="357" t="s">
        <v>1796</v>
      </c>
      <c r="H2474" s="357">
        <v>461229403</v>
      </c>
      <c r="I2474" s="357" t="s">
        <v>4146</v>
      </c>
      <c r="J2474" s="357">
        <v>17349315</v>
      </c>
      <c r="K2474" s="357">
        <v>100</v>
      </c>
      <c r="L2474" s="357" t="s">
        <v>1077</v>
      </c>
      <c r="M2474" s="357" t="s">
        <v>1078</v>
      </c>
      <c r="N2474" s="357" t="s">
        <v>5025</v>
      </c>
      <c r="O2474" s="358">
        <v>1</v>
      </c>
      <c r="P2474" s="357">
        <v>77</v>
      </c>
      <c r="Q2474" s="357">
        <v>27497.199999999997</v>
      </c>
      <c r="R2474" s="357">
        <v>24003.82</v>
      </c>
      <c r="S2474" s="357">
        <f t="shared" si="78"/>
        <v>3493.3799999999974</v>
      </c>
      <c r="T2474" s="359">
        <f t="shared" si="79"/>
        <v>0.12704493548434015</v>
      </c>
      <c r="U2474" s="357"/>
    </row>
    <row r="2475" spans="1:21" x14ac:dyDescent="0.25">
      <c r="A2475" s="357" t="s">
        <v>483</v>
      </c>
      <c r="B2475" s="357" t="s">
        <v>972</v>
      </c>
      <c r="C2475" s="357" t="s">
        <v>1269</v>
      </c>
      <c r="D2475" s="357" t="s">
        <v>1776</v>
      </c>
      <c r="E2475" s="357" t="s">
        <v>1922</v>
      </c>
      <c r="F2475" s="357">
        <v>4612294</v>
      </c>
      <c r="G2475" s="357" t="s">
        <v>1796</v>
      </c>
      <c r="H2475" s="357">
        <v>461229403</v>
      </c>
      <c r="I2475" s="357" t="s">
        <v>1796</v>
      </c>
      <c r="J2475" s="357">
        <v>17349339</v>
      </c>
      <c r="K2475" s="357">
        <v>100</v>
      </c>
      <c r="L2475" s="357" t="s">
        <v>1077</v>
      </c>
      <c r="M2475" s="357" t="s">
        <v>1078</v>
      </c>
      <c r="N2475" s="357" t="s">
        <v>5025</v>
      </c>
      <c r="O2475" s="358">
        <v>1</v>
      </c>
      <c r="P2475" s="357">
        <v>60</v>
      </c>
      <c r="Q2475" s="357">
        <v>19050</v>
      </c>
      <c r="R2475" s="357">
        <v>14463.83</v>
      </c>
      <c r="S2475" s="357">
        <f t="shared" si="78"/>
        <v>4586.17</v>
      </c>
      <c r="T2475" s="359">
        <f t="shared" si="79"/>
        <v>0.24074383202099739</v>
      </c>
      <c r="U2475" s="357"/>
    </row>
    <row r="2476" spans="1:21" x14ac:dyDescent="0.25">
      <c r="A2476" s="357" t="s">
        <v>483</v>
      </c>
      <c r="B2476" s="357" t="s">
        <v>972</v>
      </c>
      <c r="C2476" s="357" t="s">
        <v>1269</v>
      </c>
      <c r="D2476" s="357" t="s">
        <v>1776</v>
      </c>
      <c r="E2476" s="357" t="s">
        <v>1922</v>
      </c>
      <c r="F2476" s="357">
        <v>4612294</v>
      </c>
      <c r="G2476" s="357" t="s">
        <v>1796</v>
      </c>
      <c r="H2476" s="357">
        <v>461229403</v>
      </c>
      <c r="I2476" s="357" t="s">
        <v>4147</v>
      </c>
      <c r="J2476" s="357">
        <v>17349345</v>
      </c>
      <c r="K2476" s="357">
        <v>100</v>
      </c>
      <c r="L2476" s="357" t="s">
        <v>1077</v>
      </c>
      <c r="M2476" s="357" t="s">
        <v>1078</v>
      </c>
      <c r="N2476" s="357" t="s">
        <v>5025</v>
      </c>
      <c r="O2476" s="358">
        <v>1</v>
      </c>
      <c r="P2476" s="357">
        <v>66</v>
      </c>
      <c r="Q2476" s="357">
        <v>41347.599999999999</v>
      </c>
      <c r="R2476" s="357">
        <v>28934.07</v>
      </c>
      <c r="S2476" s="357">
        <f t="shared" si="78"/>
        <v>12413.529999999999</v>
      </c>
      <c r="T2476" s="359">
        <f t="shared" si="79"/>
        <v>0.30022371310547646</v>
      </c>
      <c r="U2476" s="357"/>
    </row>
    <row r="2477" spans="1:21" x14ac:dyDescent="0.25">
      <c r="A2477" s="357" t="s">
        <v>483</v>
      </c>
      <c r="B2477" s="357" t="s">
        <v>972</v>
      </c>
      <c r="C2477" s="357" t="s">
        <v>1269</v>
      </c>
      <c r="D2477" s="357" t="s">
        <v>1776</v>
      </c>
      <c r="E2477" s="357" t="s">
        <v>1646</v>
      </c>
      <c r="F2477" s="357">
        <v>4612232</v>
      </c>
      <c r="G2477" s="357" t="s">
        <v>1001</v>
      </c>
      <c r="H2477" s="357">
        <v>461223202</v>
      </c>
      <c r="I2477" s="357" t="s">
        <v>5245</v>
      </c>
      <c r="J2477" s="357">
        <v>14929863</v>
      </c>
      <c r="K2477" s="357">
        <v>100</v>
      </c>
      <c r="L2477" s="357" t="s">
        <v>1077</v>
      </c>
      <c r="M2477" s="357" t="s">
        <v>1078</v>
      </c>
      <c r="N2477" s="357" t="s">
        <v>5025</v>
      </c>
      <c r="O2477" s="358">
        <v>1</v>
      </c>
      <c r="P2477" s="357">
        <v>32</v>
      </c>
      <c r="Q2477" s="357">
        <v>25378.400000000001</v>
      </c>
      <c r="R2477" s="357">
        <v>12772.5</v>
      </c>
      <c r="S2477" s="357">
        <f t="shared" si="78"/>
        <v>12605.900000000001</v>
      </c>
      <c r="T2477" s="359">
        <f t="shared" si="79"/>
        <v>0.49671768117769444</v>
      </c>
      <c r="U2477" s="357"/>
    </row>
    <row r="2478" spans="1:21" x14ac:dyDescent="0.25">
      <c r="A2478" s="357" t="s">
        <v>483</v>
      </c>
      <c r="B2478" s="357" t="s">
        <v>972</v>
      </c>
      <c r="C2478" s="357" t="s">
        <v>1269</v>
      </c>
      <c r="D2478" s="357" t="s">
        <v>1776</v>
      </c>
      <c r="E2478" s="357" t="s">
        <v>1647</v>
      </c>
      <c r="F2478" s="357">
        <v>4612291</v>
      </c>
      <c r="G2478" s="357" t="s">
        <v>1173</v>
      </c>
      <c r="H2478" s="357">
        <v>461229104</v>
      </c>
      <c r="I2478" s="357" t="s">
        <v>4148</v>
      </c>
      <c r="J2478" s="357">
        <v>18378531</v>
      </c>
      <c r="K2478" s="357">
        <v>100</v>
      </c>
      <c r="L2478" s="357" t="s">
        <v>1077</v>
      </c>
      <c r="M2478" s="357" t="s">
        <v>1078</v>
      </c>
      <c r="N2478" s="357" t="s">
        <v>5025</v>
      </c>
      <c r="O2478" s="358">
        <v>1</v>
      </c>
      <c r="P2478" s="357">
        <v>82</v>
      </c>
      <c r="Q2478" s="357">
        <v>33918</v>
      </c>
      <c r="R2478" s="357">
        <v>27229</v>
      </c>
      <c r="S2478" s="357">
        <f t="shared" si="78"/>
        <v>6689</v>
      </c>
      <c r="T2478" s="359">
        <f t="shared" si="79"/>
        <v>0.19721092045521552</v>
      </c>
      <c r="U2478" s="357"/>
    </row>
    <row r="2479" spans="1:21" x14ac:dyDescent="0.25">
      <c r="A2479" s="357" t="s">
        <v>483</v>
      </c>
      <c r="B2479" s="357" t="s">
        <v>972</v>
      </c>
      <c r="C2479" s="357" t="s">
        <v>1269</v>
      </c>
      <c r="D2479" s="357" t="s">
        <v>1776</v>
      </c>
      <c r="E2479" s="357" t="s">
        <v>1922</v>
      </c>
      <c r="F2479" s="357">
        <v>4612294</v>
      </c>
      <c r="G2479" s="357" t="s">
        <v>1170</v>
      </c>
      <c r="H2479" s="357">
        <v>461229402</v>
      </c>
      <c r="I2479" s="357" t="s">
        <v>4149</v>
      </c>
      <c r="J2479" s="357">
        <v>19165690</v>
      </c>
      <c r="K2479" s="357">
        <v>100</v>
      </c>
      <c r="L2479" s="357" t="s">
        <v>1077</v>
      </c>
      <c r="M2479" s="357" t="s">
        <v>1078</v>
      </c>
      <c r="N2479" s="357" t="s">
        <v>5025</v>
      </c>
      <c r="O2479" s="358">
        <v>1</v>
      </c>
      <c r="P2479" s="357">
        <v>52</v>
      </c>
      <c r="Q2479" s="357">
        <v>21041.599999999999</v>
      </c>
      <c r="R2479" s="357">
        <v>18985.77</v>
      </c>
      <c r="S2479" s="357">
        <f t="shared" si="78"/>
        <v>2055.8299999999981</v>
      </c>
      <c r="T2479" s="359">
        <f t="shared" si="79"/>
        <v>9.7703121435632187E-2</v>
      </c>
      <c r="U2479" s="357"/>
    </row>
    <row r="2480" spans="1:21" x14ac:dyDescent="0.25">
      <c r="A2480" s="357" t="s">
        <v>483</v>
      </c>
      <c r="B2480" s="357" t="s">
        <v>972</v>
      </c>
      <c r="C2480" s="357" t="s">
        <v>1269</v>
      </c>
      <c r="D2480" s="357" t="s">
        <v>1776</v>
      </c>
      <c r="E2480" s="357" t="s">
        <v>1644</v>
      </c>
      <c r="F2480" s="357">
        <v>4612213</v>
      </c>
      <c r="G2480" s="357" t="s">
        <v>1416</v>
      </c>
      <c r="H2480" s="357">
        <v>461221301</v>
      </c>
      <c r="I2480" s="357" t="s">
        <v>5246</v>
      </c>
      <c r="J2480" s="357">
        <v>23038024</v>
      </c>
      <c r="K2480" s="357">
        <v>100</v>
      </c>
      <c r="L2480" s="357" t="s">
        <v>1077</v>
      </c>
      <c r="M2480" s="357" t="s">
        <v>1078</v>
      </c>
      <c r="N2480" s="357" t="s">
        <v>5025</v>
      </c>
      <c r="O2480" s="358">
        <v>1</v>
      </c>
      <c r="P2480" s="357">
        <v>39</v>
      </c>
      <c r="Q2480" s="357">
        <v>34136</v>
      </c>
      <c r="R2480" s="357">
        <v>17581.170000000002</v>
      </c>
      <c r="S2480" s="357">
        <f t="shared" si="78"/>
        <v>16554.829999999998</v>
      </c>
      <c r="T2480" s="359">
        <f t="shared" si="79"/>
        <v>0.48496689711741264</v>
      </c>
      <c r="U2480" s="357"/>
    </row>
    <row r="2481" spans="1:21" x14ac:dyDescent="0.25">
      <c r="A2481" s="357" t="s">
        <v>483</v>
      </c>
      <c r="B2481" s="357" t="s">
        <v>972</v>
      </c>
      <c r="C2481" s="357" t="s">
        <v>1269</v>
      </c>
      <c r="D2481" s="357" t="s">
        <v>1776</v>
      </c>
      <c r="E2481" s="357" t="s">
        <v>1922</v>
      </c>
      <c r="F2481" s="357">
        <v>4612294</v>
      </c>
      <c r="G2481" s="357" t="s">
        <v>1170</v>
      </c>
      <c r="H2481" s="357">
        <v>461229402</v>
      </c>
      <c r="I2481" s="357" t="s">
        <v>4150</v>
      </c>
      <c r="J2481" s="357">
        <v>19165714</v>
      </c>
      <c r="K2481" s="357">
        <v>100</v>
      </c>
      <c r="L2481" s="357" t="s">
        <v>1077</v>
      </c>
      <c r="M2481" s="357" t="s">
        <v>1078</v>
      </c>
      <c r="N2481" s="357" t="s">
        <v>5025</v>
      </c>
      <c r="O2481" s="358">
        <v>1</v>
      </c>
      <c r="P2481" s="357">
        <v>80</v>
      </c>
      <c r="Q2481" s="357">
        <v>30074.400000000001</v>
      </c>
      <c r="R2481" s="357">
        <v>21438.78</v>
      </c>
      <c r="S2481" s="357">
        <f t="shared" si="78"/>
        <v>8635.6200000000026</v>
      </c>
      <c r="T2481" s="359">
        <f t="shared" si="79"/>
        <v>0.28714188811746877</v>
      </c>
      <c r="U2481" s="357"/>
    </row>
    <row r="2482" spans="1:21" x14ac:dyDescent="0.25">
      <c r="A2482" s="357" t="s">
        <v>483</v>
      </c>
      <c r="B2482" s="357" t="s">
        <v>972</v>
      </c>
      <c r="C2482" s="357" t="s">
        <v>1269</v>
      </c>
      <c r="D2482" s="357" t="s">
        <v>1776</v>
      </c>
      <c r="E2482" s="357" t="s">
        <v>1647</v>
      </c>
      <c r="F2482" s="357">
        <v>4612291</v>
      </c>
      <c r="G2482" s="357" t="s">
        <v>1415</v>
      </c>
      <c r="H2482" s="357">
        <v>461229103</v>
      </c>
      <c r="I2482" s="357" t="s">
        <v>4151</v>
      </c>
      <c r="J2482" s="357">
        <v>21677046</v>
      </c>
      <c r="K2482" s="357">
        <v>100</v>
      </c>
      <c r="L2482" s="357" t="s">
        <v>1077</v>
      </c>
      <c r="M2482" s="357" t="s">
        <v>1078</v>
      </c>
      <c r="N2482" s="357" t="s">
        <v>5025</v>
      </c>
      <c r="O2482" s="358">
        <v>1</v>
      </c>
      <c r="P2482" s="357">
        <v>62</v>
      </c>
      <c r="Q2482" s="357">
        <v>48176.399999999994</v>
      </c>
      <c r="R2482" s="357">
        <v>30297.25</v>
      </c>
      <c r="S2482" s="357">
        <f t="shared" si="78"/>
        <v>17879.149999999994</v>
      </c>
      <c r="T2482" s="359">
        <f t="shared" si="79"/>
        <v>0.37111843143115708</v>
      </c>
      <c r="U2482" s="357"/>
    </row>
    <row r="2483" spans="1:21" x14ac:dyDescent="0.25">
      <c r="A2483" s="357" t="s">
        <v>483</v>
      </c>
      <c r="B2483" s="357" t="s">
        <v>972</v>
      </c>
      <c r="C2483" s="357" t="s">
        <v>1269</v>
      </c>
      <c r="D2483" s="357" t="s">
        <v>1776</v>
      </c>
      <c r="E2483" s="357" t="s">
        <v>1922</v>
      </c>
      <c r="F2483" s="357">
        <v>4612294</v>
      </c>
      <c r="G2483" s="357" t="s">
        <v>1417</v>
      </c>
      <c r="H2483" s="357">
        <v>461229401</v>
      </c>
      <c r="I2483" s="357" t="s">
        <v>4152</v>
      </c>
      <c r="J2483" s="357">
        <v>26911013</v>
      </c>
      <c r="K2483" s="357">
        <v>100</v>
      </c>
      <c r="L2483" s="357" t="s">
        <v>1077</v>
      </c>
      <c r="M2483" s="357" t="s">
        <v>1078</v>
      </c>
      <c r="N2483" s="357" t="s">
        <v>5025</v>
      </c>
      <c r="O2483" s="358">
        <v>1</v>
      </c>
      <c r="P2483" s="357">
        <v>70</v>
      </c>
      <c r="Q2483" s="357">
        <v>24240.800000000003</v>
      </c>
      <c r="R2483" s="357">
        <v>22746.3</v>
      </c>
      <c r="S2483" s="357">
        <f t="shared" si="78"/>
        <v>1494.5000000000036</v>
      </c>
      <c r="T2483" s="359">
        <f t="shared" si="79"/>
        <v>6.1652255701132121E-2</v>
      </c>
      <c r="U2483" s="357"/>
    </row>
    <row r="2484" spans="1:21" x14ac:dyDescent="0.25">
      <c r="A2484" s="357" t="s">
        <v>483</v>
      </c>
      <c r="B2484" s="357" t="s">
        <v>972</v>
      </c>
      <c r="C2484" s="357" t="s">
        <v>1269</v>
      </c>
      <c r="D2484" s="357" t="s">
        <v>1777</v>
      </c>
      <c r="E2484" s="357" t="s">
        <v>996</v>
      </c>
      <c r="F2484" s="357">
        <v>4612412</v>
      </c>
      <c r="G2484" s="357" t="s">
        <v>996</v>
      </c>
      <c r="H2484" s="357">
        <v>461241201</v>
      </c>
      <c r="I2484" s="357" t="s">
        <v>5247</v>
      </c>
      <c r="J2484" s="357">
        <v>8029265</v>
      </c>
      <c r="K2484" s="357">
        <v>100</v>
      </c>
      <c r="L2484" s="357" t="s">
        <v>1077</v>
      </c>
      <c r="M2484" s="357" t="s">
        <v>1078</v>
      </c>
      <c r="N2484" s="357" t="s">
        <v>5025</v>
      </c>
      <c r="O2484" s="358">
        <v>1</v>
      </c>
      <c r="P2484" s="357">
        <v>32</v>
      </c>
      <c r="Q2484" s="357">
        <v>29398.800000000003</v>
      </c>
      <c r="R2484" s="357">
        <v>15813.54</v>
      </c>
      <c r="S2484" s="357">
        <f t="shared" si="78"/>
        <v>13585.260000000002</v>
      </c>
      <c r="T2484" s="359">
        <f t="shared" si="79"/>
        <v>0.4621025347973387</v>
      </c>
      <c r="U2484" s="357"/>
    </row>
    <row r="2485" spans="1:21" x14ac:dyDescent="0.25">
      <c r="A2485" s="357" t="s">
        <v>483</v>
      </c>
      <c r="B2485" s="357" t="s">
        <v>972</v>
      </c>
      <c r="C2485" s="357" t="s">
        <v>1269</v>
      </c>
      <c r="D2485" s="357" t="s">
        <v>1776</v>
      </c>
      <c r="E2485" s="357" t="s">
        <v>1922</v>
      </c>
      <c r="F2485" s="357">
        <v>4612294</v>
      </c>
      <c r="G2485" s="357" t="s">
        <v>1417</v>
      </c>
      <c r="H2485" s="357">
        <v>461229401</v>
      </c>
      <c r="I2485" s="357" t="s">
        <v>4153</v>
      </c>
      <c r="J2485" s="357">
        <v>26911193</v>
      </c>
      <c r="K2485" s="357">
        <v>100</v>
      </c>
      <c r="L2485" s="357" t="s">
        <v>1077</v>
      </c>
      <c r="M2485" s="357" t="s">
        <v>1078</v>
      </c>
      <c r="N2485" s="357" t="s">
        <v>5025</v>
      </c>
      <c r="O2485" s="358">
        <v>1</v>
      </c>
      <c r="P2485" s="357">
        <v>91</v>
      </c>
      <c r="Q2485" s="357">
        <v>38010</v>
      </c>
      <c r="R2485" s="357">
        <v>35290.82</v>
      </c>
      <c r="S2485" s="357">
        <f t="shared" si="78"/>
        <v>2719.1800000000003</v>
      </c>
      <c r="T2485" s="359">
        <f t="shared" si="79"/>
        <v>7.1538542488818746E-2</v>
      </c>
      <c r="U2485" s="357"/>
    </row>
    <row r="2486" spans="1:21" x14ac:dyDescent="0.25">
      <c r="A2486" s="357" t="s">
        <v>483</v>
      </c>
      <c r="B2486" s="357" t="s">
        <v>972</v>
      </c>
      <c r="C2486" s="357" t="s">
        <v>1269</v>
      </c>
      <c r="D2486" s="357" t="s">
        <v>1775</v>
      </c>
      <c r="E2486" s="357" t="s">
        <v>1641</v>
      </c>
      <c r="F2486" s="357">
        <v>4612112</v>
      </c>
      <c r="G2486" s="357" t="s">
        <v>1419</v>
      </c>
      <c r="H2486" s="357">
        <v>461211205</v>
      </c>
      <c r="I2486" s="357" t="s">
        <v>4154</v>
      </c>
      <c r="J2486" s="357">
        <v>14063026</v>
      </c>
      <c r="K2486" s="357">
        <v>100</v>
      </c>
      <c r="L2486" s="357" t="s">
        <v>1077</v>
      </c>
      <c r="M2486" s="357" t="s">
        <v>1078</v>
      </c>
      <c r="N2486" s="357" t="s">
        <v>5025</v>
      </c>
      <c r="O2486" s="358">
        <v>1</v>
      </c>
      <c r="P2486" s="357">
        <v>168</v>
      </c>
      <c r="Q2486" s="357">
        <v>38078.800000000003</v>
      </c>
      <c r="R2486" s="357">
        <v>23831.7</v>
      </c>
      <c r="S2486" s="357">
        <f t="shared" si="78"/>
        <v>14247.100000000002</v>
      </c>
      <c r="T2486" s="359">
        <f t="shared" si="79"/>
        <v>0.37414781978423695</v>
      </c>
      <c r="U2486" s="357"/>
    </row>
    <row r="2487" spans="1:21" x14ac:dyDescent="0.25">
      <c r="A2487" s="357" t="s">
        <v>483</v>
      </c>
      <c r="B2487" s="357" t="s">
        <v>972</v>
      </c>
      <c r="C2487" s="357" t="s">
        <v>1269</v>
      </c>
      <c r="D2487" s="357" t="s">
        <v>1776</v>
      </c>
      <c r="E2487" s="357" t="s">
        <v>1644</v>
      </c>
      <c r="F2487" s="357">
        <v>4612213</v>
      </c>
      <c r="G2487" s="357" t="s">
        <v>1416</v>
      </c>
      <c r="H2487" s="357">
        <v>461221301</v>
      </c>
      <c r="I2487" s="357" t="s">
        <v>4155</v>
      </c>
      <c r="J2487" s="357">
        <v>14063870</v>
      </c>
      <c r="K2487" s="357">
        <v>100</v>
      </c>
      <c r="L2487" s="357" t="s">
        <v>1077</v>
      </c>
      <c r="M2487" s="357" t="s">
        <v>1078</v>
      </c>
      <c r="N2487" s="357" t="s">
        <v>5025</v>
      </c>
      <c r="O2487" s="358">
        <v>1</v>
      </c>
      <c r="P2487" s="357">
        <v>83</v>
      </c>
      <c r="Q2487" s="357">
        <v>14287.2</v>
      </c>
      <c r="R2487" s="357">
        <v>10449.299999999999</v>
      </c>
      <c r="S2487" s="357">
        <f t="shared" si="78"/>
        <v>3837.9000000000015</v>
      </c>
      <c r="T2487" s="359">
        <f t="shared" si="79"/>
        <v>0.26862506299344879</v>
      </c>
      <c r="U2487" s="357"/>
    </row>
    <row r="2488" spans="1:21" x14ac:dyDescent="0.25">
      <c r="A2488" s="357" t="s">
        <v>483</v>
      </c>
      <c r="B2488" s="357" t="s">
        <v>972</v>
      </c>
      <c r="C2488" s="357" t="s">
        <v>1269</v>
      </c>
      <c r="D2488" s="357" t="s">
        <v>1776</v>
      </c>
      <c r="E2488" s="357" t="s">
        <v>1644</v>
      </c>
      <c r="F2488" s="357">
        <v>4612213</v>
      </c>
      <c r="G2488" s="357" t="s">
        <v>1171</v>
      </c>
      <c r="H2488" s="357">
        <v>461221303</v>
      </c>
      <c r="I2488" s="357" t="s">
        <v>4156</v>
      </c>
      <c r="J2488" s="357">
        <v>21619690</v>
      </c>
      <c r="K2488" s="357">
        <v>100</v>
      </c>
      <c r="L2488" s="357" t="s">
        <v>1077</v>
      </c>
      <c r="M2488" s="357" t="s">
        <v>1078</v>
      </c>
      <c r="N2488" s="357" t="s">
        <v>5025</v>
      </c>
      <c r="O2488" s="358">
        <v>1</v>
      </c>
      <c r="P2488" s="357">
        <v>79</v>
      </c>
      <c r="Q2488" s="357">
        <v>23852</v>
      </c>
      <c r="R2488" s="357">
        <v>13243.5</v>
      </c>
      <c r="S2488" s="357">
        <f t="shared" si="78"/>
        <v>10608.5</v>
      </c>
      <c r="T2488" s="359">
        <f t="shared" si="79"/>
        <v>0.44476354184135503</v>
      </c>
      <c r="U2488" s="357"/>
    </row>
    <row r="2489" spans="1:21" x14ac:dyDescent="0.25">
      <c r="A2489" s="357" t="s">
        <v>483</v>
      </c>
      <c r="B2489" s="357" t="s">
        <v>972</v>
      </c>
      <c r="C2489" s="357" t="s">
        <v>1269</v>
      </c>
      <c r="D2489" s="357" t="s">
        <v>1776</v>
      </c>
      <c r="E2489" s="357" t="s">
        <v>1645</v>
      </c>
      <c r="F2489" s="357">
        <v>4612224</v>
      </c>
      <c r="G2489" s="357" t="s">
        <v>1169</v>
      </c>
      <c r="H2489" s="357">
        <v>461222404</v>
      </c>
      <c r="I2489" s="357" t="s">
        <v>4157</v>
      </c>
      <c r="J2489" s="357">
        <v>400669</v>
      </c>
      <c r="K2489" s="357">
        <v>100</v>
      </c>
      <c r="L2489" s="357" t="s">
        <v>1077</v>
      </c>
      <c r="M2489" s="357" t="s">
        <v>1078</v>
      </c>
      <c r="N2489" s="357" t="s">
        <v>5025</v>
      </c>
      <c r="O2489" s="358">
        <v>1</v>
      </c>
      <c r="P2489" s="357">
        <v>28</v>
      </c>
      <c r="Q2489" s="357">
        <v>6292.8</v>
      </c>
      <c r="R2489" s="357">
        <v>4224.3</v>
      </c>
      <c r="S2489" s="357">
        <f t="shared" si="78"/>
        <v>2068.5</v>
      </c>
      <c r="T2489" s="359">
        <f t="shared" si="79"/>
        <v>0.32870900076277648</v>
      </c>
      <c r="U2489" s="357"/>
    </row>
    <row r="2490" spans="1:21" x14ac:dyDescent="0.25">
      <c r="A2490" s="357" t="s">
        <v>483</v>
      </c>
      <c r="B2490" s="357" t="s">
        <v>972</v>
      </c>
      <c r="C2490" s="357" t="s">
        <v>1269</v>
      </c>
      <c r="D2490" s="357" t="s">
        <v>1775</v>
      </c>
      <c r="E2490" s="357" t="s">
        <v>1641</v>
      </c>
      <c r="F2490" s="357">
        <v>4612112</v>
      </c>
      <c r="G2490" s="357" t="s">
        <v>1418</v>
      </c>
      <c r="H2490" s="357">
        <v>461211204</v>
      </c>
      <c r="I2490" s="357" t="s">
        <v>4158</v>
      </c>
      <c r="J2490" s="357">
        <v>12568894</v>
      </c>
      <c r="K2490" s="357">
        <v>100</v>
      </c>
      <c r="L2490" s="357" t="s">
        <v>1077</v>
      </c>
      <c r="M2490" s="357" t="s">
        <v>1078</v>
      </c>
      <c r="N2490" s="357" t="s">
        <v>5025</v>
      </c>
      <c r="O2490" s="358">
        <v>1</v>
      </c>
      <c r="P2490" s="357">
        <v>59</v>
      </c>
      <c r="Q2490" s="357">
        <v>53851.199999999997</v>
      </c>
      <c r="R2490" s="357">
        <v>40653.54</v>
      </c>
      <c r="S2490" s="357">
        <f t="shared" si="78"/>
        <v>13197.659999999996</v>
      </c>
      <c r="T2490" s="359">
        <f t="shared" si="79"/>
        <v>0.24507643283715119</v>
      </c>
      <c r="U2490" s="357"/>
    </row>
    <row r="2491" spans="1:21" x14ac:dyDescent="0.25">
      <c r="A2491" s="357" t="s">
        <v>483</v>
      </c>
      <c r="B2491" s="357" t="s">
        <v>972</v>
      </c>
      <c r="C2491" s="357" t="s">
        <v>1269</v>
      </c>
      <c r="D2491" s="357" t="s">
        <v>1775</v>
      </c>
      <c r="E2491" s="357" t="s">
        <v>1641</v>
      </c>
      <c r="F2491" s="357">
        <v>4612112</v>
      </c>
      <c r="G2491" s="357" t="s">
        <v>1418</v>
      </c>
      <c r="H2491" s="357">
        <v>461211204</v>
      </c>
      <c r="I2491" s="357" t="s">
        <v>4159</v>
      </c>
      <c r="J2491" s="357">
        <v>12568910</v>
      </c>
      <c r="K2491" s="357">
        <v>100</v>
      </c>
      <c r="L2491" s="357" t="s">
        <v>1077</v>
      </c>
      <c r="M2491" s="357" t="s">
        <v>1078</v>
      </c>
      <c r="N2491" s="357" t="s">
        <v>5025</v>
      </c>
      <c r="O2491" s="358">
        <v>1</v>
      </c>
      <c r="P2491" s="357">
        <v>145</v>
      </c>
      <c r="Q2491" s="357">
        <v>112462.39999999999</v>
      </c>
      <c r="R2491" s="357">
        <v>89081.69</v>
      </c>
      <c r="S2491" s="357">
        <f t="shared" si="78"/>
        <v>23380.709999999992</v>
      </c>
      <c r="T2491" s="359">
        <f t="shared" si="79"/>
        <v>0.20789801747072792</v>
      </c>
      <c r="U2491" s="357"/>
    </row>
    <row r="2492" spans="1:21" x14ac:dyDescent="0.25">
      <c r="A2492" s="357" t="s">
        <v>483</v>
      </c>
      <c r="B2492" s="357" t="s">
        <v>972</v>
      </c>
      <c r="C2492" s="357" t="s">
        <v>1269</v>
      </c>
      <c r="D2492" s="357" t="s">
        <v>1775</v>
      </c>
      <c r="E2492" s="357" t="s">
        <v>1641</v>
      </c>
      <c r="F2492" s="357">
        <v>4612112</v>
      </c>
      <c r="G2492" s="357" t="s">
        <v>1418</v>
      </c>
      <c r="H2492" s="357">
        <v>461211204</v>
      </c>
      <c r="I2492" s="357" t="s">
        <v>4160</v>
      </c>
      <c r="J2492" s="357">
        <v>12568934</v>
      </c>
      <c r="K2492" s="357">
        <v>100</v>
      </c>
      <c r="L2492" s="357" t="s">
        <v>1077</v>
      </c>
      <c r="M2492" s="357" t="s">
        <v>1078</v>
      </c>
      <c r="N2492" s="357" t="s">
        <v>5025</v>
      </c>
      <c r="O2492" s="358">
        <v>1</v>
      </c>
      <c r="P2492" s="357">
        <v>81</v>
      </c>
      <c r="Q2492" s="357">
        <v>31431.200000000004</v>
      </c>
      <c r="R2492" s="357">
        <v>26387.75</v>
      </c>
      <c r="S2492" s="357">
        <f t="shared" si="78"/>
        <v>5043.4500000000044</v>
      </c>
      <c r="T2492" s="359">
        <f t="shared" si="79"/>
        <v>0.16045998880093676</v>
      </c>
      <c r="U2492" s="357"/>
    </row>
    <row r="2493" spans="1:21" x14ac:dyDescent="0.25">
      <c r="A2493" s="357" t="s">
        <v>483</v>
      </c>
      <c r="B2493" s="357" t="s">
        <v>972</v>
      </c>
      <c r="C2493" s="357" t="s">
        <v>1269</v>
      </c>
      <c r="D2493" s="357" t="s">
        <v>1775</v>
      </c>
      <c r="E2493" s="357" t="s">
        <v>1641</v>
      </c>
      <c r="F2493" s="357">
        <v>4612112</v>
      </c>
      <c r="G2493" s="357" t="s">
        <v>1418</v>
      </c>
      <c r="H2493" s="357">
        <v>461211204</v>
      </c>
      <c r="I2493" s="357" t="s">
        <v>4161</v>
      </c>
      <c r="J2493" s="357">
        <v>12568938</v>
      </c>
      <c r="K2493" s="357">
        <v>100</v>
      </c>
      <c r="L2493" s="357" t="s">
        <v>1077</v>
      </c>
      <c r="M2493" s="357" t="s">
        <v>1078</v>
      </c>
      <c r="N2493" s="357" t="s">
        <v>5025</v>
      </c>
      <c r="O2493" s="358">
        <v>1</v>
      </c>
      <c r="P2493" s="357">
        <v>63</v>
      </c>
      <c r="Q2493" s="357">
        <v>35438</v>
      </c>
      <c r="R2493" s="357">
        <v>27555.969999999998</v>
      </c>
      <c r="S2493" s="357">
        <f t="shared" ref="S2493:S2555" si="80">Q2493-R2493</f>
        <v>7882.0300000000025</v>
      </c>
      <c r="T2493" s="359">
        <f t="shared" ref="T2493:T2555" si="81">S2493/Q2493</f>
        <v>0.22241746148202501</v>
      </c>
      <c r="U2493" s="357"/>
    </row>
    <row r="2494" spans="1:21" x14ac:dyDescent="0.25">
      <c r="A2494" s="357" t="s">
        <v>483</v>
      </c>
      <c r="B2494" s="357" t="s">
        <v>972</v>
      </c>
      <c r="C2494" s="357" t="s">
        <v>1269</v>
      </c>
      <c r="D2494" s="357" t="s">
        <v>1775</v>
      </c>
      <c r="E2494" s="357" t="s">
        <v>1641</v>
      </c>
      <c r="F2494" s="357">
        <v>4612112</v>
      </c>
      <c r="G2494" s="357" t="s">
        <v>1008</v>
      </c>
      <c r="H2494" s="357">
        <v>461211202</v>
      </c>
      <c r="I2494" s="357" t="s">
        <v>4162</v>
      </c>
      <c r="J2494" s="357">
        <v>20123061</v>
      </c>
      <c r="K2494" s="357">
        <v>500</v>
      </c>
      <c r="L2494" s="357" t="s">
        <v>1077</v>
      </c>
      <c r="M2494" s="357" t="s">
        <v>1078</v>
      </c>
      <c r="N2494" s="357" t="s">
        <v>5025</v>
      </c>
      <c r="O2494" s="358">
        <v>1</v>
      </c>
      <c r="P2494" s="357">
        <v>425</v>
      </c>
      <c r="Q2494" s="357">
        <v>411606.39999999997</v>
      </c>
      <c r="R2494" s="357">
        <v>317825.44999999995</v>
      </c>
      <c r="S2494" s="357">
        <f t="shared" si="80"/>
        <v>93780.950000000012</v>
      </c>
      <c r="T2494" s="359">
        <f t="shared" si="81"/>
        <v>0.22784133094140427</v>
      </c>
      <c r="U2494" s="357"/>
    </row>
    <row r="2495" spans="1:21" x14ac:dyDescent="0.25">
      <c r="A2495" s="357" t="s">
        <v>483</v>
      </c>
      <c r="B2495" s="357" t="s">
        <v>972</v>
      </c>
      <c r="C2495" s="357" t="s">
        <v>1269</v>
      </c>
      <c r="D2495" s="357" t="s">
        <v>1775</v>
      </c>
      <c r="E2495" s="357" t="s">
        <v>1641</v>
      </c>
      <c r="F2495" s="357">
        <v>4612112</v>
      </c>
      <c r="G2495" s="357" t="s">
        <v>1008</v>
      </c>
      <c r="H2495" s="357">
        <v>461211202</v>
      </c>
      <c r="I2495" s="357" t="s">
        <v>4163</v>
      </c>
      <c r="J2495" s="357">
        <v>20123075</v>
      </c>
      <c r="K2495" s="357">
        <v>250</v>
      </c>
      <c r="L2495" s="357" t="s">
        <v>1077</v>
      </c>
      <c r="M2495" s="357" t="s">
        <v>1078</v>
      </c>
      <c r="N2495" s="357" t="s">
        <v>5025</v>
      </c>
      <c r="O2495" s="358">
        <v>1</v>
      </c>
      <c r="P2495" s="357">
        <v>222</v>
      </c>
      <c r="Q2495" s="357">
        <v>186673.59999999998</v>
      </c>
      <c r="R2495" s="357">
        <v>123189.87</v>
      </c>
      <c r="S2495" s="357">
        <f t="shared" si="80"/>
        <v>63483.729999999981</v>
      </c>
      <c r="T2495" s="359">
        <f t="shared" si="81"/>
        <v>0.34007877921677188</v>
      </c>
      <c r="U2495" s="357"/>
    </row>
    <row r="2496" spans="1:21" x14ac:dyDescent="0.25">
      <c r="A2496" s="357" t="s">
        <v>483</v>
      </c>
      <c r="B2496" s="357" t="s">
        <v>972</v>
      </c>
      <c r="C2496" s="357" t="s">
        <v>1269</v>
      </c>
      <c r="D2496" s="357" t="s">
        <v>1775</v>
      </c>
      <c r="E2496" s="357" t="s">
        <v>1641</v>
      </c>
      <c r="F2496" s="357">
        <v>4612112</v>
      </c>
      <c r="G2496" s="357" t="s">
        <v>1008</v>
      </c>
      <c r="H2496" s="357">
        <v>461211202</v>
      </c>
      <c r="I2496" s="357" t="s">
        <v>4164</v>
      </c>
      <c r="J2496" s="357">
        <v>20123095</v>
      </c>
      <c r="K2496" s="357">
        <v>100</v>
      </c>
      <c r="L2496" s="357" t="s">
        <v>1077</v>
      </c>
      <c r="M2496" s="357" t="s">
        <v>1078</v>
      </c>
      <c r="N2496" s="357" t="s">
        <v>5025</v>
      </c>
      <c r="O2496" s="358">
        <v>1</v>
      </c>
      <c r="P2496" s="357">
        <v>81</v>
      </c>
      <c r="Q2496" s="357">
        <v>66549.200000000012</v>
      </c>
      <c r="R2496" s="357">
        <v>42758.61</v>
      </c>
      <c r="S2496" s="357">
        <f t="shared" si="80"/>
        <v>23790.590000000011</v>
      </c>
      <c r="T2496" s="359">
        <f t="shared" si="81"/>
        <v>0.35748874516898788</v>
      </c>
      <c r="U2496" s="357"/>
    </row>
    <row r="2497" spans="1:21" x14ac:dyDescent="0.25">
      <c r="A2497" s="357" t="s">
        <v>483</v>
      </c>
      <c r="B2497" s="357" t="s">
        <v>972</v>
      </c>
      <c r="C2497" s="357" t="s">
        <v>1269</v>
      </c>
      <c r="D2497" s="357" t="s">
        <v>1775</v>
      </c>
      <c r="E2497" s="357" t="s">
        <v>1641</v>
      </c>
      <c r="F2497" s="357">
        <v>4612112</v>
      </c>
      <c r="G2497" s="357" t="s">
        <v>1008</v>
      </c>
      <c r="H2497" s="357">
        <v>461211202</v>
      </c>
      <c r="I2497" s="357" t="s">
        <v>4165</v>
      </c>
      <c r="J2497" s="357">
        <v>20123133</v>
      </c>
      <c r="K2497" s="357">
        <v>250</v>
      </c>
      <c r="L2497" s="357" t="s">
        <v>1077</v>
      </c>
      <c r="M2497" s="357" t="s">
        <v>1078</v>
      </c>
      <c r="N2497" s="357" t="s">
        <v>5025</v>
      </c>
      <c r="O2497" s="358">
        <v>1</v>
      </c>
      <c r="P2497" s="357">
        <v>149</v>
      </c>
      <c r="Q2497" s="357">
        <v>200184</v>
      </c>
      <c r="R2497" s="357">
        <v>129589.89000000001</v>
      </c>
      <c r="S2497" s="357">
        <f t="shared" si="80"/>
        <v>70594.109999999986</v>
      </c>
      <c r="T2497" s="359">
        <f t="shared" si="81"/>
        <v>0.35264611557367215</v>
      </c>
      <c r="U2497" s="357"/>
    </row>
    <row r="2498" spans="1:21" x14ac:dyDescent="0.25">
      <c r="A2498" s="357" t="s">
        <v>483</v>
      </c>
      <c r="B2498" s="357" t="s">
        <v>972</v>
      </c>
      <c r="C2498" s="357" t="s">
        <v>1269</v>
      </c>
      <c r="D2498" s="357" t="s">
        <v>1775</v>
      </c>
      <c r="E2498" s="357" t="s">
        <v>1641</v>
      </c>
      <c r="F2498" s="357">
        <v>4612112</v>
      </c>
      <c r="G2498" s="357" t="s">
        <v>1008</v>
      </c>
      <c r="H2498" s="357">
        <v>461211202</v>
      </c>
      <c r="I2498" s="357" t="s">
        <v>4166</v>
      </c>
      <c r="J2498" s="357">
        <v>20123139</v>
      </c>
      <c r="K2498" s="357">
        <v>100</v>
      </c>
      <c r="L2498" s="357" t="s">
        <v>1077</v>
      </c>
      <c r="M2498" s="357" t="s">
        <v>1078</v>
      </c>
      <c r="N2498" s="357" t="s">
        <v>5025</v>
      </c>
      <c r="O2498" s="358">
        <v>1</v>
      </c>
      <c r="P2498" s="357">
        <v>21</v>
      </c>
      <c r="Q2498" s="357">
        <v>43385.599999999999</v>
      </c>
      <c r="R2498" s="357">
        <v>25401.17</v>
      </c>
      <c r="S2498" s="357">
        <f t="shared" si="80"/>
        <v>17984.43</v>
      </c>
      <c r="T2498" s="359">
        <f t="shared" si="81"/>
        <v>0.41452532637557166</v>
      </c>
      <c r="U2498" s="357"/>
    </row>
    <row r="2499" spans="1:21" x14ac:dyDescent="0.25">
      <c r="A2499" s="357" t="s">
        <v>483</v>
      </c>
      <c r="B2499" s="357" t="s">
        <v>972</v>
      </c>
      <c r="C2499" s="357" t="s">
        <v>1269</v>
      </c>
      <c r="D2499" s="357" t="s">
        <v>1777</v>
      </c>
      <c r="E2499" s="357" t="s">
        <v>1648</v>
      </c>
      <c r="F2499" s="357">
        <v>4612421</v>
      </c>
      <c r="G2499" s="357" t="s">
        <v>997</v>
      </c>
      <c r="H2499" s="357">
        <v>461242101</v>
      </c>
      <c r="I2499" s="357" t="s">
        <v>5248</v>
      </c>
      <c r="J2499" s="357">
        <v>8030623</v>
      </c>
      <c r="K2499" s="357">
        <v>100</v>
      </c>
      <c r="L2499" s="357" t="s">
        <v>1077</v>
      </c>
      <c r="M2499" s="357" t="s">
        <v>1078</v>
      </c>
      <c r="N2499" s="357" t="s">
        <v>5025</v>
      </c>
      <c r="O2499" s="358">
        <v>1</v>
      </c>
      <c r="P2499" s="357">
        <v>11</v>
      </c>
      <c r="Q2499" s="357">
        <v>9381.2000000000007</v>
      </c>
      <c r="R2499" s="357">
        <v>4943.13</v>
      </c>
      <c r="S2499" s="357">
        <f t="shared" si="80"/>
        <v>4438.0700000000006</v>
      </c>
      <c r="T2499" s="359">
        <f t="shared" si="81"/>
        <v>0.47308126892082042</v>
      </c>
      <c r="U2499" s="357"/>
    </row>
    <row r="2500" spans="1:21" x14ac:dyDescent="0.25">
      <c r="A2500" s="357" t="s">
        <v>483</v>
      </c>
      <c r="B2500" s="357" t="s">
        <v>972</v>
      </c>
      <c r="C2500" s="357" t="s">
        <v>1269</v>
      </c>
      <c r="D2500" s="357" t="s">
        <v>1775</v>
      </c>
      <c r="E2500" s="357" t="s">
        <v>1641</v>
      </c>
      <c r="F2500" s="357">
        <v>4612112</v>
      </c>
      <c r="G2500" s="357" t="s">
        <v>1008</v>
      </c>
      <c r="H2500" s="357">
        <v>461211202</v>
      </c>
      <c r="I2500" s="357" t="s">
        <v>4167</v>
      </c>
      <c r="J2500" s="357">
        <v>20123223</v>
      </c>
      <c r="K2500" s="357">
        <v>100</v>
      </c>
      <c r="L2500" s="357" t="s">
        <v>1077</v>
      </c>
      <c r="M2500" s="357" t="s">
        <v>1078</v>
      </c>
      <c r="N2500" s="357" t="s">
        <v>5025</v>
      </c>
      <c r="O2500" s="358">
        <v>1</v>
      </c>
      <c r="P2500" s="357">
        <v>84</v>
      </c>
      <c r="Q2500" s="357">
        <v>85334.8</v>
      </c>
      <c r="R2500" s="357">
        <v>64706.06</v>
      </c>
      <c r="S2500" s="357">
        <f t="shared" si="80"/>
        <v>20628.740000000005</v>
      </c>
      <c r="T2500" s="359">
        <f t="shared" si="81"/>
        <v>0.24173889198779402</v>
      </c>
      <c r="U2500" s="357"/>
    </row>
    <row r="2501" spans="1:21" x14ac:dyDescent="0.25">
      <c r="A2501" s="357" t="s">
        <v>483</v>
      </c>
      <c r="B2501" s="357" t="s">
        <v>972</v>
      </c>
      <c r="C2501" s="357" t="s">
        <v>1269</v>
      </c>
      <c r="D2501" s="357" t="s">
        <v>1775</v>
      </c>
      <c r="E2501" s="357" t="s">
        <v>1641</v>
      </c>
      <c r="F2501" s="357">
        <v>4612112</v>
      </c>
      <c r="G2501" s="357" t="s">
        <v>1008</v>
      </c>
      <c r="H2501" s="357">
        <v>461211202</v>
      </c>
      <c r="I2501" s="357" t="s">
        <v>1641</v>
      </c>
      <c r="J2501" s="357">
        <v>20123225</v>
      </c>
      <c r="K2501" s="357">
        <v>100</v>
      </c>
      <c r="L2501" s="357" t="s">
        <v>1077</v>
      </c>
      <c r="M2501" s="357" t="s">
        <v>1078</v>
      </c>
      <c r="N2501" s="357" t="s">
        <v>5025</v>
      </c>
      <c r="O2501" s="358">
        <v>1</v>
      </c>
      <c r="P2501" s="357">
        <v>83</v>
      </c>
      <c r="Q2501" s="357">
        <v>82062</v>
      </c>
      <c r="R2501" s="357">
        <v>52822.1</v>
      </c>
      <c r="S2501" s="357">
        <f t="shared" si="80"/>
        <v>29239.9</v>
      </c>
      <c r="T2501" s="359">
        <f t="shared" si="81"/>
        <v>0.35631473763739613</v>
      </c>
      <c r="U2501" s="357"/>
    </row>
    <row r="2502" spans="1:21" x14ac:dyDescent="0.25">
      <c r="A2502" s="357" t="s">
        <v>483</v>
      </c>
      <c r="B2502" s="357" t="s">
        <v>972</v>
      </c>
      <c r="C2502" s="357" t="s">
        <v>1269</v>
      </c>
      <c r="D2502" s="357" t="s">
        <v>1775</v>
      </c>
      <c r="E2502" s="357" t="s">
        <v>1641</v>
      </c>
      <c r="F2502" s="357">
        <v>4612112</v>
      </c>
      <c r="G2502" s="357" t="s">
        <v>1008</v>
      </c>
      <c r="H2502" s="357">
        <v>461211202</v>
      </c>
      <c r="I2502" s="357" t="s">
        <v>4168</v>
      </c>
      <c r="J2502" s="357">
        <v>20123227</v>
      </c>
      <c r="K2502" s="357">
        <v>250</v>
      </c>
      <c r="L2502" s="357" t="s">
        <v>1077</v>
      </c>
      <c r="M2502" s="357" t="s">
        <v>1078</v>
      </c>
      <c r="N2502" s="357" t="s">
        <v>5025</v>
      </c>
      <c r="O2502" s="358">
        <v>1</v>
      </c>
      <c r="P2502" s="357">
        <v>167</v>
      </c>
      <c r="Q2502" s="357">
        <v>173185.6</v>
      </c>
      <c r="R2502" s="357">
        <v>130322.06</v>
      </c>
      <c r="S2502" s="357">
        <f t="shared" si="80"/>
        <v>42863.540000000008</v>
      </c>
      <c r="T2502" s="359">
        <f t="shared" si="81"/>
        <v>0.24750060051182088</v>
      </c>
      <c r="U2502" s="357"/>
    </row>
    <row r="2503" spans="1:21" x14ac:dyDescent="0.25">
      <c r="A2503" s="357" t="s">
        <v>483</v>
      </c>
      <c r="B2503" s="357" t="s">
        <v>972</v>
      </c>
      <c r="C2503" s="357" t="s">
        <v>1269</v>
      </c>
      <c r="D2503" s="357" t="s">
        <v>1775</v>
      </c>
      <c r="E2503" s="357" t="s">
        <v>1641</v>
      </c>
      <c r="F2503" s="357">
        <v>4612112</v>
      </c>
      <c r="G2503" s="357" t="s">
        <v>1008</v>
      </c>
      <c r="H2503" s="357">
        <v>461211202</v>
      </c>
      <c r="I2503" s="357" t="s">
        <v>4169</v>
      </c>
      <c r="J2503" s="357">
        <v>20123229</v>
      </c>
      <c r="K2503" s="357">
        <v>100</v>
      </c>
      <c r="L2503" s="357" t="s">
        <v>1077</v>
      </c>
      <c r="M2503" s="357" t="s">
        <v>1078</v>
      </c>
      <c r="N2503" s="357" t="s">
        <v>5025</v>
      </c>
      <c r="O2503" s="358">
        <v>1</v>
      </c>
      <c r="P2503" s="357">
        <v>65</v>
      </c>
      <c r="Q2503" s="357">
        <v>75120.399999999994</v>
      </c>
      <c r="R2503" s="357">
        <v>43169.16</v>
      </c>
      <c r="S2503" s="357">
        <f t="shared" si="80"/>
        <v>31951.239999999991</v>
      </c>
      <c r="T2503" s="359">
        <f t="shared" si="81"/>
        <v>0.42533373091730065</v>
      </c>
      <c r="U2503" s="357"/>
    </row>
    <row r="2504" spans="1:21" x14ac:dyDescent="0.25">
      <c r="A2504" s="357" t="s">
        <v>483</v>
      </c>
      <c r="B2504" s="357" t="s">
        <v>972</v>
      </c>
      <c r="C2504" s="357" t="s">
        <v>1269</v>
      </c>
      <c r="D2504" s="357" t="s">
        <v>1775</v>
      </c>
      <c r="E2504" s="357" t="s">
        <v>1641</v>
      </c>
      <c r="F2504" s="357">
        <v>4612112</v>
      </c>
      <c r="G2504" s="357" t="s">
        <v>1008</v>
      </c>
      <c r="H2504" s="357">
        <v>461211202</v>
      </c>
      <c r="I2504" s="357" t="s">
        <v>4170</v>
      </c>
      <c r="J2504" s="357">
        <v>20123267</v>
      </c>
      <c r="K2504" s="357">
        <v>100</v>
      </c>
      <c r="L2504" s="357" t="s">
        <v>1077</v>
      </c>
      <c r="M2504" s="357" t="s">
        <v>1078</v>
      </c>
      <c r="N2504" s="357" t="s">
        <v>5025</v>
      </c>
      <c r="O2504" s="358">
        <v>1</v>
      </c>
      <c r="P2504" s="357">
        <v>54</v>
      </c>
      <c r="Q2504" s="357">
        <v>48787.199999999997</v>
      </c>
      <c r="R2504" s="357">
        <v>36282.270000000004</v>
      </c>
      <c r="S2504" s="357">
        <f t="shared" si="80"/>
        <v>12504.929999999993</v>
      </c>
      <c r="T2504" s="359">
        <f t="shared" si="81"/>
        <v>0.25631579594647763</v>
      </c>
      <c r="U2504" s="357"/>
    </row>
    <row r="2505" spans="1:21" x14ac:dyDescent="0.25">
      <c r="A2505" s="357" t="s">
        <v>483</v>
      </c>
      <c r="B2505" s="357" t="s">
        <v>972</v>
      </c>
      <c r="C2505" s="357" t="s">
        <v>1269</v>
      </c>
      <c r="D2505" s="357" t="s">
        <v>1775</v>
      </c>
      <c r="E2505" s="357" t="s">
        <v>1641</v>
      </c>
      <c r="F2505" s="357">
        <v>4612112</v>
      </c>
      <c r="G2505" s="357" t="s">
        <v>1008</v>
      </c>
      <c r="H2505" s="357">
        <v>461211202</v>
      </c>
      <c r="I2505" s="357" t="s">
        <v>4171</v>
      </c>
      <c r="J2505" s="357">
        <v>20123269</v>
      </c>
      <c r="K2505" s="357">
        <v>250</v>
      </c>
      <c r="L2505" s="357" t="s">
        <v>1077</v>
      </c>
      <c r="M2505" s="357" t="s">
        <v>1078</v>
      </c>
      <c r="N2505" s="357" t="s">
        <v>5025</v>
      </c>
      <c r="O2505" s="358">
        <v>1</v>
      </c>
      <c r="P2505" s="357">
        <v>172</v>
      </c>
      <c r="Q2505" s="357">
        <v>195468.79999999999</v>
      </c>
      <c r="R2505" s="357">
        <v>172455.4</v>
      </c>
      <c r="S2505" s="357">
        <f t="shared" si="80"/>
        <v>23013.399999999994</v>
      </c>
      <c r="T2505" s="359">
        <f t="shared" si="81"/>
        <v>0.11773439034771788</v>
      </c>
      <c r="U2505" s="357"/>
    </row>
    <row r="2506" spans="1:21" x14ac:dyDescent="0.25">
      <c r="A2506" s="357" t="s">
        <v>483</v>
      </c>
      <c r="B2506" s="357" t="s">
        <v>972</v>
      </c>
      <c r="C2506" s="357" t="s">
        <v>1269</v>
      </c>
      <c r="D2506" s="357" t="s">
        <v>1775</v>
      </c>
      <c r="E2506" s="357" t="s">
        <v>1641</v>
      </c>
      <c r="F2506" s="357">
        <v>4612112</v>
      </c>
      <c r="G2506" s="357" t="s">
        <v>1409</v>
      </c>
      <c r="H2506" s="357">
        <v>461211203</v>
      </c>
      <c r="I2506" s="357" t="s">
        <v>4172</v>
      </c>
      <c r="J2506" s="357">
        <v>20123283</v>
      </c>
      <c r="K2506" s="357">
        <v>250</v>
      </c>
      <c r="L2506" s="357" t="s">
        <v>1077</v>
      </c>
      <c r="M2506" s="357" t="s">
        <v>1078</v>
      </c>
      <c r="N2506" s="357" t="s">
        <v>5025</v>
      </c>
      <c r="O2506" s="358">
        <v>1</v>
      </c>
      <c r="P2506" s="357">
        <v>197</v>
      </c>
      <c r="Q2506" s="357">
        <v>198589.6</v>
      </c>
      <c r="R2506" s="357">
        <v>161381.51</v>
      </c>
      <c r="S2506" s="357">
        <f t="shared" si="80"/>
        <v>37208.089999999997</v>
      </c>
      <c r="T2506" s="359">
        <f t="shared" si="81"/>
        <v>0.18736172488388111</v>
      </c>
      <c r="U2506" s="357"/>
    </row>
    <row r="2507" spans="1:21" x14ac:dyDescent="0.25">
      <c r="A2507" s="357" t="s">
        <v>483</v>
      </c>
      <c r="B2507" s="357" t="s">
        <v>972</v>
      </c>
      <c r="C2507" s="357" t="s">
        <v>1269</v>
      </c>
      <c r="D2507" s="357" t="s">
        <v>1775</v>
      </c>
      <c r="E2507" s="357" t="s">
        <v>1641</v>
      </c>
      <c r="F2507" s="357">
        <v>4612112</v>
      </c>
      <c r="G2507" s="357" t="s">
        <v>1008</v>
      </c>
      <c r="H2507" s="357">
        <v>461211202</v>
      </c>
      <c r="I2507" s="357" t="s">
        <v>4173</v>
      </c>
      <c r="J2507" s="357">
        <v>21677120</v>
      </c>
      <c r="K2507" s="357">
        <v>100</v>
      </c>
      <c r="L2507" s="357" t="s">
        <v>1077</v>
      </c>
      <c r="M2507" s="357" t="s">
        <v>1078</v>
      </c>
      <c r="N2507" s="357" t="s">
        <v>5025</v>
      </c>
      <c r="O2507" s="358">
        <v>1</v>
      </c>
      <c r="P2507" s="357">
        <v>49</v>
      </c>
      <c r="Q2507" s="357">
        <v>44273.2</v>
      </c>
      <c r="R2507" s="357">
        <v>39627.69</v>
      </c>
      <c r="S2507" s="357">
        <f t="shared" si="80"/>
        <v>4645.5099999999948</v>
      </c>
      <c r="T2507" s="359">
        <f t="shared" si="81"/>
        <v>0.10492826359964934</v>
      </c>
      <c r="U2507" s="357"/>
    </row>
    <row r="2508" spans="1:21" x14ac:dyDescent="0.25">
      <c r="A2508" s="357" t="s">
        <v>483</v>
      </c>
      <c r="B2508" s="357" t="s">
        <v>972</v>
      </c>
      <c r="C2508" s="357" t="s">
        <v>1269</v>
      </c>
      <c r="D2508" s="357" t="s">
        <v>1775</v>
      </c>
      <c r="E2508" s="357" t="s">
        <v>1641</v>
      </c>
      <c r="F2508" s="357">
        <v>4612112</v>
      </c>
      <c r="G2508" s="357" t="s">
        <v>1409</v>
      </c>
      <c r="H2508" s="357">
        <v>461211203</v>
      </c>
      <c r="I2508" s="357" t="s">
        <v>4174</v>
      </c>
      <c r="J2508" s="357">
        <v>21677128</v>
      </c>
      <c r="K2508" s="357">
        <v>100</v>
      </c>
      <c r="L2508" s="357" t="s">
        <v>1077</v>
      </c>
      <c r="M2508" s="357" t="s">
        <v>1078</v>
      </c>
      <c r="N2508" s="357" t="s">
        <v>5025</v>
      </c>
      <c r="O2508" s="358">
        <v>1</v>
      </c>
      <c r="P2508" s="357">
        <v>25</v>
      </c>
      <c r="Q2508" s="357">
        <v>26395.599999999999</v>
      </c>
      <c r="R2508" s="357">
        <v>18044.29</v>
      </c>
      <c r="S2508" s="357">
        <f t="shared" si="80"/>
        <v>8351.3099999999977</v>
      </c>
      <c r="T2508" s="359">
        <f t="shared" si="81"/>
        <v>0.31639023170528413</v>
      </c>
      <c r="U2508" s="357"/>
    </row>
    <row r="2509" spans="1:21" x14ac:dyDescent="0.25">
      <c r="A2509" s="357" t="s">
        <v>483</v>
      </c>
      <c r="B2509" s="357" t="s">
        <v>972</v>
      </c>
      <c r="C2509" s="357" t="s">
        <v>1269</v>
      </c>
      <c r="D2509" s="357" t="s">
        <v>1775</v>
      </c>
      <c r="E2509" s="357" t="s">
        <v>1641</v>
      </c>
      <c r="F2509" s="357">
        <v>4612112</v>
      </c>
      <c r="G2509" s="357" t="s">
        <v>1008</v>
      </c>
      <c r="H2509" s="357">
        <v>461211202</v>
      </c>
      <c r="I2509" s="357" t="s">
        <v>4175</v>
      </c>
      <c r="J2509" s="357">
        <v>21677158</v>
      </c>
      <c r="K2509" s="357">
        <v>100</v>
      </c>
      <c r="L2509" s="357" t="s">
        <v>1077</v>
      </c>
      <c r="M2509" s="357" t="s">
        <v>1078</v>
      </c>
      <c r="N2509" s="357" t="s">
        <v>5025</v>
      </c>
      <c r="O2509" s="358">
        <v>1</v>
      </c>
      <c r="P2509" s="357">
        <v>93</v>
      </c>
      <c r="Q2509" s="357">
        <v>69214.8</v>
      </c>
      <c r="R2509" s="357">
        <v>63889.86</v>
      </c>
      <c r="S2509" s="357">
        <f t="shared" si="80"/>
        <v>5324.9400000000023</v>
      </c>
      <c r="T2509" s="359">
        <f t="shared" si="81"/>
        <v>7.6933546004611761E-2</v>
      </c>
      <c r="U2509" s="357"/>
    </row>
    <row r="2510" spans="1:21" x14ac:dyDescent="0.25">
      <c r="A2510" s="357" t="s">
        <v>483</v>
      </c>
      <c r="B2510" s="357" t="s">
        <v>972</v>
      </c>
      <c r="C2510" s="357" t="s">
        <v>1269</v>
      </c>
      <c r="D2510" s="357" t="s">
        <v>1775</v>
      </c>
      <c r="E2510" s="357" t="s">
        <v>1641</v>
      </c>
      <c r="F2510" s="357">
        <v>4612112</v>
      </c>
      <c r="G2510" s="357" t="s">
        <v>1008</v>
      </c>
      <c r="H2510" s="357">
        <v>461211202</v>
      </c>
      <c r="I2510" s="357" t="s">
        <v>4176</v>
      </c>
      <c r="J2510" s="357">
        <v>21677162</v>
      </c>
      <c r="K2510" s="357">
        <v>100</v>
      </c>
      <c r="L2510" s="357" t="s">
        <v>1077</v>
      </c>
      <c r="M2510" s="357" t="s">
        <v>1078</v>
      </c>
      <c r="N2510" s="357" t="s">
        <v>5025</v>
      </c>
      <c r="O2510" s="358">
        <v>1</v>
      </c>
      <c r="P2510" s="357">
        <v>108</v>
      </c>
      <c r="Q2510" s="357">
        <v>70890.399999999994</v>
      </c>
      <c r="R2510" s="357">
        <v>63459.39</v>
      </c>
      <c r="S2510" s="357">
        <f t="shared" si="80"/>
        <v>7431.0099999999948</v>
      </c>
      <c r="T2510" s="359">
        <f t="shared" si="81"/>
        <v>0.10482392538340869</v>
      </c>
      <c r="U2510" s="357"/>
    </row>
    <row r="2511" spans="1:21" x14ac:dyDescent="0.25">
      <c r="A2511" s="357" t="s">
        <v>483</v>
      </c>
      <c r="B2511" s="357" t="s">
        <v>972</v>
      </c>
      <c r="C2511" s="357" t="s">
        <v>1269</v>
      </c>
      <c r="D2511" s="357" t="s">
        <v>1775</v>
      </c>
      <c r="E2511" s="357" t="s">
        <v>1641</v>
      </c>
      <c r="F2511" s="357">
        <v>4612112</v>
      </c>
      <c r="G2511" s="357" t="s">
        <v>1008</v>
      </c>
      <c r="H2511" s="357">
        <v>461211202</v>
      </c>
      <c r="I2511" s="357" t="s">
        <v>4177</v>
      </c>
      <c r="J2511" s="357">
        <v>21677212</v>
      </c>
      <c r="K2511" s="357">
        <v>100</v>
      </c>
      <c r="L2511" s="357" t="s">
        <v>1077</v>
      </c>
      <c r="M2511" s="357" t="s">
        <v>1078</v>
      </c>
      <c r="N2511" s="357" t="s">
        <v>5025</v>
      </c>
      <c r="O2511" s="358">
        <v>1</v>
      </c>
      <c r="P2511" s="357">
        <v>79</v>
      </c>
      <c r="Q2511" s="357">
        <v>57720</v>
      </c>
      <c r="R2511" s="357">
        <v>44734.630000000005</v>
      </c>
      <c r="S2511" s="357">
        <f t="shared" si="80"/>
        <v>12985.369999999995</v>
      </c>
      <c r="T2511" s="359">
        <f t="shared" si="81"/>
        <v>0.22497176022176013</v>
      </c>
      <c r="U2511" s="357"/>
    </row>
    <row r="2512" spans="1:21" x14ac:dyDescent="0.25">
      <c r="A2512" s="357" t="s">
        <v>483</v>
      </c>
      <c r="B2512" s="357" t="s">
        <v>972</v>
      </c>
      <c r="C2512" s="357" t="s">
        <v>1269</v>
      </c>
      <c r="D2512" s="357" t="s">
        <v>1775</v>
      </c>
      <c r="E2512" s="357" t="s">
        <v>1641</v>
      </c>
      <c r="F2512" s="357">
        <v>4612112</v>
      </c>
      <c r="G2512" s="357" t="s">
        <v>1008</v>
      </c>
      <c r="H2512" s="357">
        <v>461211202</v>
      </c>
      <c r="I2512" s="357" t="s">
        <v>4178</v>
      </c>
      <c r="J2512" s="357">
        <v>21677292</v>
      </c>
      <c r="K2512" s="357">
        <v>100</v>
      </c>
      <c r="L2512" s="357" t="s">
        <v>1077</v>
      </c>
      <c r="M2512" s="357" t="s">
        <v>1078</v>
      </c>
      <c r="N2512" s="357" t="s">
        <v>5025</v>
      </c>
      <c r="O2512" s="358">
        <v>1</v>
      </c>
      <c r="P2512" s="357">
        <v>46</v>
      </c>
      <c r="Q2512" s="357">
        <v>93363.200000000012</v>
      </c>
      <c r="R2512" s="357">
        <v>54613.209999999992</v>
      </c>
      <c r="S2512" s="357">
        <f t="shared" si="80"/>
        <v>38749.99000000002</v>
      </c>
      <c r="T2512" s="359">
        <f t="shared" si="81"/>
        <v>0.41504564967781754</v>
      </c>
      <c r="U2512" s="357"/>
    </row>
    <row r="2513" spans="1:21" x14ac:dyDescent="0.25">
      <c r="A2513" s="357" t="s">
        <v>483</v>
      </c>
      <c r="B2513" s="357" t="s">
        <v>972</v>
      </c>
      <c r="C2513" s="357" t="s">
        <v>1269</v>
      </c>
      <c r="D2513" s="357" t="s">
        <v>1775</v>
      </c>
      <c r="E2513" s="357" t="s">
        <v>1641</v>
      </c>
      <c r="F2513" s="357">
        <v>4612112</v>
      </c>
      <c r="G2513" s="357" t="s">
        <v>1009</v>
      </c>
      <c r="H2513" s="357">
        <v>461211207</v>
      </c>
      <c r="I2513" s="357" t="s">
        <v>4179</v>
      </c>
      <c r="J2513" s="357">
        <v>23037226</v>
      </c>
      <c r="K2513" s="357">
        <v>100</v>
      </c>
      <c r="L2513" s="357" t="s">
        <v>1077</v>
      </c>
      <c r="M2513" s="357" t="s">
        <v>1078</v>
      </c>
      <c r="N2513" s="357" t="s">
        <v>5025</v>
      </c>
      <c r="O2513" s="358">
        <v>1</v>
      </c>
      <c r="P2513" s="357">
        <v>39</v>
      </c>
      <c r="Q2513" s="357">
        <v>39012.800000000003</v>
      </c>
      <c r="R2513" s="357">
        <v>33499.630000000005</v>
      </c>
      <c r="S2513" s="357">
        <f t="shared" si="80"/>
        <v>5513.1699999999983</v>
      </c>
      <c r="T2513" s="359">
        <f t="shared" si="81"/>
        <v>0.14131695238485825</v>
      </c>
      <c r="U2513" s="357"/>
    </row>
    <row r="2514" spans="1:21" x14ac:dyDescent="0.25">
      <c r="A2514" s="357" t="s">
        <v>483</v>
      </c>
      <c r="B2514" s="357" t="s">
        <v>972</v>
      </c>
      <c r="C2514" s="357" t="s">
        <v>1269</v>
      </c>
      <c r="D2514" s="357" t="s">
        <v>1775</v>
      </c>
      <c r="E2514" s="357" t="s">
        <v>1641</v>
      </c>
      <c r="F2514" s="357">
        <v>4612112</v>
      </c>
      <c r="G2514" s="357" t="s">
        <v>1009</v>
      </c>
      <c r="H2514" s="357">
        <v>461211207</v>
      </c>
      <c r="I2514" s="357" t="s">
        <v>4180</v>
      </c>
      <c r="J2514" s="357">
        <v>23037242</v>
      </c>
      <c r="K2514" s="357">
        <v>100</v>
      </c>
      <c r="L2514" s="357" t="s">
        <v>1077</v>
      </c>
      <c r="M2514" s="357" t="s">
        <v>1078</v>
      </c>
      <c r="N2514" s="357" t="s">
        <v>5025</v>
      </c>
      <c r="O2514" s="358">
        <v>1</v>
      </c>
      <c r="P2514" s="357">
        <v>96</v>
      </c>
      <c r="Q2514" s="357">
        <v>93855.6</v>
      </c>
      <c r="R2514" s="357">
        <v>84169.99</v>
      </c>
      <c r="S2514" s="357">
        <f t="shared" si="80"/>
        <v>9685.61</v>
      </c>
      <c r="T2514" s="359">
        <f t="shared" si="81"/>
        <v>0.10319693230878073</v>
      </c>
      <c r="U2514" s="357"/>
    </row>
    <row r="2515" spans="1:21" x14ac:dyDescent="0.25">
      <c r="A2515" s="357" t="s">
        <v>483</v>
      </c>
      <c r="B2515" s="357" t="s">
        <v>972</v>
      </c>
      <c r="C2515" s="357" t="s">
        <v>1269</v>
      </c>
      <c r="D2515" s="357" t="s">
        <v>1775</v>
      </c>
      <c r="E2515" s="357" t="s">
        <v>1641</v>
      </c>
      <c r="F2515" s="357">
        <v>4612112</v>
      </c>
      <c r="G2515" s="357" t="s">
        <v>1009</v>
      </c>
      <c r="H2515" s="357">
        <v>461211207</v>
      </c>
      <c r="I2515" s="357" t="s">
        <v>4181</v>
      </c>
      <c r="J2515" s="357">
        <v>23037292</v>
      </c>
      <c r="K2515" s="357">
        <v>500</v>
      </c>
      <c r="L2515" s="357" t="s">
        <v>1077</v>
      </c>
      <c r="M2515" s="357" t="s">
        <v>1078</v>
      </c>
      <c r="N2515" s="357" t="s">
        <v>5025</v>
      </c>
      <c r="O2515" s="358">
        <v>1</v>
      </c>
      <c r="P2515" s="357">
        <v>236</v>
      </c>
      <c r="Q2515" s="357">
        <v>337068.79999999999</v>
      </c>
      <c r="R2515" s="357">
        <v>215271.93</v>
      </c>
      <c r="S2515" s="357">
        <f t="shared" si="80"/>
        <v>121796.87</v>
      </c>
      <c r="T2515" s="359">
        <f t="shared" si="81"/>
        <v>0.36134127513433462</v>
      </c>
      <c r="U2515" s="357"/>
    </row>
    <row r="2516" spans="1:21" x14ac:dyDescent="0.25">
      <c r="A2516" s="357" t="s">
        <v>483</v>
      </c>
      <c r="B2516" s="357" t="s">
        <v>972</v>
      </c>
      <c r="C2516" s="357" t="s">
        <v>1269</v>
      </c>
      <c r="D2516" s="357" t="s">
        <v>1775</v>
      </c>
      <c r="E2516" s="357" t="s">
        <v>1641</v>
      </c>
      <c r="F2516" s="357">
        <v>4612112</v>
      </c>
      <c r="G2516" s="357" t="s">
        <v>1008</v>
      </c>
      <c r="H2516" s="357">
        <v>461211202</v>
      </c>
      <c r="I2516" s="357" t="s">
        <v>4182</v>
      </c>
      <c r="J2516" s="357">
        <v>23037326</v>
      </c>
      <c r="K2516" s="357">
        <v>315</v>
      </c>
      <c r="L2516" s="357" t="s">
        <v>1077</v>
      </c>
      <c r="M2516" s="357" t="s">
        <v>1078</v>
      </c>
      <c r="N2516" s="357" t="s">
        <v>5025</v>
      </c>
      <c r="O2516" s="358">
        <v>1</v>
      </c>
      <c r="P2516" s="357">
        <v>197</v>
      </c>
      <c r="Q2516" s="357">
        <v>246438.39999999999</v>
      </c>
      <c r="R2516" s="357">
        <v>181889.11</v>
      </c>
      <c r="S2516" s="357">
        <f t="shared" si="80"/>
        <v>64549.290000000008</v>
      </c>
      <c r="T2516" s="359">
        <f t="shared" si="81"/>
        <v>0.26192870104659016</v>
      </c>
      <c r="U2516" s="357"/>
    </row>
    <row r="2517" spans="1:21" x14ac:dyDescent="0.25">
      <c r="A2517" s="357" t="s">
        <v>483</v>
      </c>
      <c r="B2517" s="357" t="s">
        <v>972</v>
      </c>
      <c r="C2517" s="357" t="s">
        <v>1269</v>
      </c>
      <c r="D2517" s="357" t="s">
        <v>1777</v>
      </c>
      <c r="E2517" s="357" t="s">
        <v>1648</v>
      </c>
      <c r="F2517" s="357">
        <v>4612421</v>
      </c>
      <c r="G2517" s="357" t="s">
        <v>1410</v>
      </c>
      <c r="H2517" s="357">
        <v>461242104</v>
      </c>
      <c r="I2517" s="357" t="s">
        <v>5249</v>
      </c>
      <c r="J2517" s="357">
        <v>21677526</v>
      </c>
      <c r="K2517" s="357">
        <v>100</v>
      </c>
      <c r="L2517" s="357" t="s">
        <v>1077</v>
      </c>
      <c r="M2517" s="357" t="s">
        <v>1078</v>
      </c>
      <c r="N2517" s="357" t="s">
        <v>5025</v>
      </c>
      <c r="O2517" s="358">
        <v>1</v>
      </c>
      <c r="P2517" s="357">
        <v>25</v>
      </c>
      <c r="Q2517" s="357">
        <v>36525.599999999999</v>
      </c>
      <c r="R2517" s="357">
        <v>19108.550000000003</v>
      </c>
      <c r="S2517" s="357">
        <f t="shared" si="80"/>
        <v>17417.049999999996</v>
      </c>
      <c r="T2517" s="359">
        <f t="shared" si="81"/>
        <v>0.47684500733731949</v>
      </c>
      <c r="U2517" s="357"/>
    </row>
    <row r="2518" spans="1:21" x14ac:dyDescent="0.25">
      <c r="A2518" s="357" t="s">
        <v>483</v>
      </c>
      <c r="B2518" s="357" t="s">
        <v>972</v>
      </c>
      <c r="C2518" s="357" t="s">
        <v>1269</v>
      </c>
      <c r="D2518" s="357" t="s">
        <v>1775</v>
      </c>
      <c r="E2518" s="357" t="s">
        <v>1642</v>
      </c>
      <c r="F2518" s="357">
        <v>4612123</v>
      </c>
      <c r="G2518" s="357" t="s">
        <v>1168</v>
      </c>
      <c r="H2518" s="357">
        <v>461212301</v>
      </c>
      <c r="I2518" s="357" t="s">
        <v>4183</v>
      </c>
      <c r="J2518" s="357">
        <v>13504361</v>
      </c>
      <c r="K2518" s="357">
        <v>100</v>
      </c>
      <c r="L2518" s="357" t="s">
        <v>1077</v>
      </c>
      <c r="M2518" s="357" t="s">
        <v>1078</v>
      </c>
      <c r="N2518" s="357" t="s">
        <v>5025</v>
      </c>
      <c r="O2518" s="358">
        <v>1</v>
      </c>
      <c r="P2518" s="357">
        <v>43</v>
      </c>
      <c r="Q2518" s="357">
        <v>30264</v>
      </c>
      <c r="R2518" s="357">
        <v>20865.07</v>
      </c>
      <c r="S2518" s="357">
        <f t="shared" si="80"/>
        <v>9398.93</v>
      </c>
      <c r="T2518" s="359">
        <f t="shared" si="81"/>
        <v>0.31056469733016123</v>
      </c>
      <c r="U2518" s="357"/>
    </row>
    <row r="2519" spans="1:21" x14ac:dyDescent="0.25">
      <c r="A2519" s="357" t="s">
        <v>483</v>
      </c>
      <c r="B2519" s="357" t="s">
        <v>972</v>
      </c>
      <c r="C2519" s="357" t="s">
        <v>1269</v>
      </c>
      <c r="D2519" s="357" t="s">
        <v>1775</v>
      </c>
      <c r="E2519" s="357" t="s">
        <v>1642</v>
      </c>
      <c r="F2519" s="357">
        <v>4612123</v>
      </c>
      <c r="G2519" s="357" t="s">
        <v>1168</v>
      </c>
      <c r="H2519" s="357">
        <v>461212301</v>
      </c>
      <c r="I2519" s="357" t="s">
        <v>4184</v>
      </c>
      <c r="J2519" s="357">
        <v>13504365</v>
      </c>
      <c r="K2519" s="357">
        <v>100</v>
      </c>
      <c r="L2519" s="357" t="s">
        <v>1077</v>
      </c>
      <c r="M2519" s="357" t="s">
        <v>1078</v>
      </c>
      <c r="N2519" s="357" t="s">
        <v>5025</v>
      </c>
      <c r="O2519" s="358">
        <v>1</v>
      </c>
      <c r="P2519" s="357">
        <v>65</v>
      </c>
      <c r="Q2519" s="357">
        <v>38324.400000000001</v>
      </c>
      <c r="R2519" s="357">
        <v>30339.03</v>
      </c>
      <c r="S2519" s="357">
        <f t="shared" si="80"/>
        <v>7985.3700000000026</v>
      </c>
      <c r="T2519" s="359">
        <f t="shared" si="81"/>
        <v>0.20836255753514737</v>
      </c>
      <c r="U2519" s="357"/>
    </row>
    <row r="2520" spans="1:21" x14ac:dyDescent="0.25">
      <c r="A2520" s="357" t="s">
        <v>483</v>
      </c>
      <c r="B2520" s="357" t="s">
        <v>972</v>
      </c>
      <c r="C2520" s="357" t="s">
        <v>1269</v>
      </c>
      <c r="D2520" s="357" t="s">
        <v>1775</v>
      </c>
      <c r="E2520" s="357" t="s">
        <v>1642</v>
      </c>
      <c r="F2520" s="357">
        <v>4612123</v>
      </c>
      <c r="G2520" s="357" t="s">
        <v>1168</v>
      </c>
      <c r="H2520" s="357">
        <v>461212301</v>
      </c>
      <c r="I2520" s="357" t="s">
        <v>4185</v>
      </c>
      <c r="J2520" s="357">
        <v>13504383</v>
      </c>
      <c r="K2520" s="357">
        <v>100</v>
      </c>
      <c r="L2520" s="357" t="s">
        <v>1077</v>
      </c>
      <c r="M2520" s="357" t="s">
        <v>1078</v>
      </c>
      <c r="N2520" s="357" t="s">
        <v>5025</v>
      </c>
      <c r="O2520" s="358">
        <v>1</v>
      </c>
      <c r="P2520" s="357">
        <v>103</v>
      </c>
      <c r="Q2520" s="357">
        <v>66688.800000000003</v>
      </c>
      <c r="R2520" s="357">
        <v>55883.609999999993</v>
      </c>
      <c r="S2520" s="357">
        <f t="shared" si="80"/>
        <v>10805.19000000001</v>
      </c>
      <c r="T2520" s="359">
        <f t="shared" si="81"/>
        <v>0.16202405801273992</v>
      </c>
      <c r="U2520" s="357"/>
    </row>
    <row r="2521" spans="1:21" x14ac:dyDescent="0.25">
      <c r="A2521" s="357" t="s">
        <v>483</v>
      </c>
      <c r="B2521" s="357" t="s">
        <v>972</v>
      </c>
      <c r="C2521" s="357" t="s">
        <v>1269</v>
      </c>
      <c r="D2521" s="357" t="s">
        <v>1776</v>
      </c>
      <c r="E2521" s="357" t="s">
        <v>1645</v>
      </c>
      <c r="F2521" s="357">
        <v>4612224</v>
      </c>
      <c r="G2521" s="357" t="s">
        <v>5055</v>
      </c>
      <c r="H2521" s="357">
        <v>461222403</v>
      </c>
      <c r="I2521" s="357" t="s">
        <v>1641</v>
      </c>
      <c r="J2521" s="357">
        <v>16694702</v>
      </c>
      <c r="K2521" s="357">
        <v>100</v>
      </c>
      <c r="L2521" s="357" t="s">
        <v>1077</v>
      </c>
      <c r="M2521" s="357" t="s">
        <v>1078</v>
      </c>
      <c r="N2521" s="357" t="s">
        <v>5025</v>
      </c>
      <c r="O2521" s="358">
        <v>1</v>
      </c>
      <c r="P2521" s="357">
        <v>96</v>
      </c>
      <c r="Q2521" s="357">
        <v>54086.400000000001</v>
      </c>
      <c r="R2521" s="357">
        <v>41562.729999999996</v>
      </c>
      <c r="S2521" s="357">
        <f t="shared" si="80"/>
        <v>12523.670000000006</v>
      </c>
      <c r="T2521" s="359">
        <f t="shared" si="81"/>
        <v>0.23154933587741106</v>
      </c>
      <c r="U2521" s="357"/>
    </row>
    <row r="2522" spans="1:21" x14ac:dyDescent="0.25">
      <c r="A2522" s="357" t="s">
        <v>483</v>
      </c>
      <c r="B2522" s="357" t="s">
        <v>972</v>
      </c>
      <c r="C2522" s="357" t="s">
        <v>1269</v>
      </c>
      <c r="D2522" s="357" t="s">
        <v>1776</v>
      </c>
      <c r="E2522" s="357" t="s">
        <v>1645</v>
      </c>
      <c r="F2522" s="357">
        <v>4612224</v>
      </c>
      <c r="G2522" s="357" t="s">
        <v>5055</v>
      </c>
      <c r="H2522" s="357">
        <v>461222403</v>
      </c>
      <c r="I2522" s="357" t="s">
        <v>4186</v>
      </c>
      <c r="J2522" s="357">
        <v>16694726</v>
      </c>
      <c r="K2522" s="357">
        <v>100</v>
      </c>
      <c r="L2522" s="357" t="s">
        <v>1077</v>
      </c>
      <c r="M2522" s="357" t="s">
        <v>1078</v>
      </c>
      <c r="N2522" s="357" t="s">
        <v>5025</v>
      </c>
      <c r="O2522" s="358">
        <v>1</v>
      </c>
      <c r="P2522" s="357">
        <v>155</v>
      </c>
      <c r="Q2522" s="357">
        <v>76888.800000000003</v>
      </c>
      <c r="R2522" s="357">
        <v>68436.37</v>
      </c>
      <c r="S2522" s="357">
        <f t="shared" si="80"/>
        <v>8452.4300000000076</v>
      </c>
      <c r="T2522" s="359">
        <f t="shared" si="81"/>
        <v>0.10993057506424872</v>
      </c>
      <c r="U2522" s="357"/>
    </row>
    <row r="2523" spans="1:21" x14ac:dyDescent="0.25">
      <c r="A2523" s="357" t="s">
        <v>483</v>
      </c>
      <c r="B2523" s="357" t="s">
        <v>972</v>
      </c>
      <c r="C2523" s="357" t="s">
        <v>1269</v>
      </c>
      <c r="D2523" s="357" t="s">
        <v>1777</v>
      </c>
      <c r="E2523" s="357" t="s">
        <v>1648</v>
      </c>
      <c r="F2523" s="357">
        <v>4612421</v>
      </c>
      <c r="G2523" s="357" t="s">
        <v>1411</v>
      </c>
      <c r="H2523" s="357">
        <v>461242103</v>
      </c>
      <c r="I2523" s="357" t="s">
        <v>5250</v>
      </c>
      <c r="J2523" s="357">
        <v>8029559</v>
      </c>
      <c r="K2523" s="357">
        <v>100</v>
      </c>
      <c r="L2523" s="357" t="s">
        <v>1077</v>
      </c>
      <c r="M2523" s="357" t="s">
        <v>1078</v>
      </c>
      <c r="N2523" s="357" t="s">
        <v>5025</v>
      </c>
      <c r="O2523" s="358">
        <v>1</v>
      </c>
      <c r="P2523" s="357">
        <v>41</v>
      </c>
      <c r="Q2523" s="357">
        <v>23085.199999999997</v>
      </c>
      <c r="R2523" s="357">
        <v>11866.2</v>
      </c>
      <c r="S2523" s="357">
        <f t="shared" si="80"/>
        <v>11218.999999999996</v>
      </c>
      <c r="T2523" s="359">
        <f t="shared" si="81"/>
        <v>0.48598236099319037</v>
      </c>
      <c r="U2523" s="357"/>
    </row>
    <row r="2524" spans="1:21" x14ac:dyDescent="0.25">
      <c r="A2524" s="357" t="s">
        <v>483</v>
      </c>
      <c r="B2524" s="357" t="s">
        <v>972</v>
      </c>
      <c r="C2524" s="357" t="s">
        <v>1269</v>
      </c>
      <c r="D2524" s="357" t="s">
        <v>1776</v>
      </c>
      <c r="E2524" s="357" t="s">
        <v>1645</v>
      </c>
      <c r="F2524" s="357">
        <v>4612224</v>
      </c>
      <c r="G2524" s="357" t="s">
        <v>5055</v>
      </c>
      <c r="H2524" s="357">
        <v>461222403</v>
      </c>
      <c r="I2524" s="357" t="s">
        <v>4187</v>
      </c>
      <c r="J2524" s="357">
        <v>16694744</v>
      </c>
      <c r="K2524" s="357">
        <v>100</v>
      </c>
      <c r="L2524" s="357" t="s">
        <v>1077</v>
      </c>
      <c r="M2524" s="357" t="s">
        <v>1078</v>
      </c>
      <c r="N2524" s="357" t="s">
        <v>5025</v>
      </c>
      <c r="O2524" s="358">
        <v>1</v>
      </c>
      <c r="P2524" s="357">
        <v>98</v>
      </c>
      <c r="Q2524" s="357">
        <v>46883.6</v>
      </c>
      <c r="R2524" s="357">
        <v>34523.5</v>
      </c>
      <c r="S2524" s="357">
        <f t="shared" si="80"/>
        <v>12360.099999999999</v>
      </c>
      <c r="T2524" s="359">
        <f t="shared" si="81"/>
        <v>0.26363376532518834</v>
      </c>
      <c r="U2524" s="357"/>
    </row>
    <row r="2525" spans="1:21" x14ac:dyDescent="0.25">
      <c r="A2525" s="357" t="s">
        <v>483</v>
      </c>
      <c r="B2525" s="357" t="s">
        <v>972</v>
      </c>
      <c r="C2525" s="357" t="s">
        <v>1269</v>
      </c>
      <c r="D2525" s="357" t="s">
        <v>1776</v>
      </c>
      <c r="E2525" s="357" t="s">
        <v>1645</v>
      </c>
      <c r="F2525" s="357">
        <v>4612224</v>
      </c>
      <c r="G2525" s="357" t="s">
        <v>5055</v>
      </c>
      <c r="H2525" s="357">
        <v>461222403</v>
      </c>
      <c r="I2525" s="357" t="s">
        <v>4188</v>
      </c>
      <c r="J2525" s="357">
        <v>16694766</v>
      </c>
      <c r="K2525" s="357">
        <v>100</v>
      </c>
      <c r="L2525" s="357" t="s">
        <v>1077</v>
      </c>
      <c r="M2525" s="357" t="s">
        <v>1078</v>
      </c>
      <c r="N2525" s="357" t="s">
        <v>5025</v>
      </c>
      <c r="O2525" s="358">
        <v>1</v>
      </c>
      <c r="P2525" s="357">
        <v>21</v>
      </c>
      <c r="Q2525" s="357">
        <v>13370.8</v>
      </c>
      <c r="R2525" s="357">
        <v>7380.9600000000009</v>
      </c>
      <c r="S2525" s="357">
        <f t="shared" si="80"/>
        <v>5989.8399999999983</v>
      </c>
      <c r="T2525" s="359">
        <f t="shared" si="81"/>
        <v>0.44797917850839131</v>
      </c>
      <c r="U2525" s="357"/>
    </row>
    <row r="2526" spans="1:21" x14ac:dyDescent="0.25">
      <c r="A2526" s="357" t="s">
        <v>483</v>
      </c>
      <c r="B2526" s="357" t="s">
        <v>972</v>
      </c>
      <c r="C2526" s="357" t="s">
        <v>1269</v>
      </c>
      <c r="D2526" s="357" t="s">
        <v>1776</v>
      </c>
      <c r="E2526" s="357" t="s">
        <v>1645</v>
      </c>
      <c r="F2526" s="357">
        <v>4612224</v>
      </c>
      <c r="G2526" s="357" t="s">
        <v>5055</v>
      </c>
      <c r="H2526" s="357">
        <v>461222403</v>
      </c>
      <c r="I2526" s="357" t="s">
        <v>4189</v>
      </c>
      <c r="J2526" s="357">
        <v>16694772</v>
      </c>
      <c r="K2526" s="357">
        <v>100</v>
      </c>
      <c r="L2526" s="357" t="s">
        <v>1077</v>
      </c>
      <c r="M2526" s="357" t="s">
        <v>1078</v>
      </c>
      <c r="N2526" s="357" t="s">
        <v>5025</v>
      </c>
      <c r="O2526" s="358">
        <v>1</v>
      </c>
      <c r="P2526" s="357">
        <v>67</v>
      </c>
      <c r="Q2526" s="357">
        <v>34032.800000000003</v>
      </c>
      <c r="R2526" s="357">
        <v>31143.439999999999</v>
      </c>
      <c r="S2526" s="357">
        <f t="shared" si="80"/>
        <v>2889.3600000000042</v>
      </c>
      <c r="T2526" s="359">
        <f t="shared" si="81"/>
        <v>8.4899273641898518E-2</v>
      </c>
      <c r="U2526" s="357"/>
    </row>
    <row r="2527" spans="1:21" x14ac:dyDescent="0.25">
      <c r="A2527" s="357" t="s">
        <v>483</v>
      </c>
      <c r="B2527" s="357" t="s">
        <v>972</v>
      </c>
      <c r="C2527" s="357" t="s">
        <v>1269</v>
      </c>
      <c r="D2527" s="357" t="s">
        <v>1776</v>
      </c>
      <c r="E2527" s="357" t="s">
        <v>1645</v>
      </c>
      <c r="F2527" s="357">
        <v>4612224</v>
      </c>
      <c r="G2527" s="357" t="s">
        <v>1169</v>
      </c>
      <c r="H2527" s="357">
        <v>461222404</v>
      </c>
      <c r="I2527" s="357" t="s">
        <v>4190</v>
      </c>
      <c r="J2527" s="357">
        <v>16907036</v>
      </c>
      <c r="K2527" s="357">
        <v>100</v>
      </c>
      <c r="L2527" s="357" t="s">
        <v>1077</v>
      </c>
      <c r="M2527" s="357" t="s">
        <v>1078</v>
      </c>
      <c r="N2527" s="357" t="s">
        <v>5025</v>
      </c>
      <c r="O2527" s="358">
        <v>1</v>
      </c>
      <c r="P2527" s="357">
        <v>52</v>
      </c>
      <c r="Q2527" s="357">
        <v>19855.599999999999</v>
      </c>
      <c r="R2527" s="357">
        <v>18023.55</v>
      </c>
      <c r="S2527" s="357">
        <f t="shared" si="80"/>
        <v>1832.0499999999993</v>
      </c>
      <c r="T2527" s="359">
        <f t="shared" si="81"/>
        <v>9.2268679868651629E-2</v>
      </c>
      <c r="U2527" s="357"/>
    </row>
    <row r="2528" spans="1:21" x14ac:dyDescent="0.25">
      <c r="A2528" s="357" t="s">
        <v>483</v>
      </c>
      <c r="B2528" s="357" t="s">
        <v>972</v>
      </c>
      <c r="C2528" s="357" t="s">
        <v>1269</v>
      </c>
      <c r="D2528" s="357" t="s">
        <v>1776</v>
      </c>
      <c r="E2528" s="357" t="s">
        <v>1645</v>
      </c>
      <c r="F2528" s="357">
        <v>4612224</v>
      </c>
      <c r="G2528" s="357" t="s">
        <v>1169</v>
      </c>
      <c r="H2528" s="357">
        <v>461222404</v>
      </c>
      <c r="I2528" s="357" t="s">
        <v>4191</v>
      </c>
      <c r="J2528" s="357">
        <v>16907060</v>
      </c>
      <c r="K2528" s="357">
        <v>100</v>
      </c>
      <c r="L2528" s="357" t="s">
        <v>1077</v>
      </c>
      <c r="M2528" s="357" t="s">
        <v>1078</v>
      </c>
      <c r="N2528" s="357" t="s">
        <v>5025</v>
      </c>
      <c r="O2528" s="358">
        <v>1</v>
      </c>
      <c r="P2528" s="357">
        <v>66</v>
      </c>
      <c r="Q2528" s="357">
        <v>31977.199999999997</v>
      </c>
      <c r="R2528" s="357">
        <v>26896.17</v>
      </c>
      <c r="S2528" s="357">
        <f t="shared" si="80"/>
        <v>5081.0299999999988</v>
      </c>
      <c r="T2528" s="359">
        <f t="shared" si="81"/>
        <v>0.15889540047283687</v>
      </c>
      <c r="U2528" s="357"/>
    </row>
    <row r="2529" spans="1:21" x14ac:dyDescent="0.25">
      <c r="A2529" s="357" t="s">
        <v>483</v>
      </c>
      <c r="B2529" s="357" t="s">
        <v>972</v>
      </c>
      <c r="C2529" s="357" t="s">
        <v>1269</v>
      </c>
      <c r="D2529" s="357" t="s">
        <v>1776</v>
      </c>
      <c r="E2529" s="357" t="s">
        <v>1645</v>
      </c>
      <c r="F2529" s="357">
        <v>4612224</v>
      </c>
      <c r="G2529" s="357" t="s">
        <v>1169</v>
      </c>
      <c r="H2529" s="357">
        <v>461222404</v>
      </c>
      <c r="I2529" s="357" t="s">
        <v>4192</v>
      </c>
      <c r="J2529" s="357">
        <v>16907094</v>
      </c>
      <c r="K2529" s="357">
        <v>100</v>
      </c>
      <c r="L2529" s="357" t="s">
        <v>1077</v>
      </c>
      <c r="M2529" s="357" t="s">
        <v>1078</v>
      </c>
      <c r="N2529" s="357" t="s">
        <v>5025</v>
      </c>
      <c r="O2529" s="358">
        <v>1</v>
      </c>
      <c r="P2529" s="357">
        <v>64</v>
      </c>
      <c r="Q2529" s="357">
        <v>37820.800000000003</v>
      </c>
      <c r="R2529" s="357">
        <v>27570.190000000002</v>
      </c>
      <c r="S2529" s="357">
        <f t="shared" si="80"/>
        <v>10250.61</v>
      </c>
      <c r="T2529" s="359">
        <f t="shared" si="81"/>
        <v>0.2710310199678484</v>
      </c>
      <c r="U2529" s="357"/>
    </row>
    <row r="2530" spans="1:21" x14ac:dyDescent="0.25">
      <c r="A2530" s="357" t="s">
        <v>483</v>
      </c>
      <c r="B2530" s="357" t="s">
        <v>972</v>
      </c>
      <c r="C2530" s="357" t="s">
        <v>1269</v>
      </c>
      <c r="D2530" s="357" t="s">
        <v>1776</v>
      </c>
      <c r="E2530" s="357" t="s">
        <v>1645</v>
      </c>
      <c r="F2530" s="357">
        <v>4612224</v>
      </c>
      <c r="G2530" s="357" t="s">
        <v>1004</v>
      </c>
      <c r="H2530" s="357">
        <v>461222401</v>
      </c>
      <c r="I2530" s="357" t="s">
        <v>4193</v>
      </c>
      <c r="J2530" s="357">
        <v>18491188</v>
      </c>
      <c r="K2530" s="357">
        <v>100</v>
      </c>
      <c r="L2530" s="357" t="s">
        <v>1077</v>
      </c>
      <c r="M2530" s="357" t="s">
        <v>1078</v>
      </c>
      <c r="N2530" s="357" t="s">
        <v>5025</v>
      </c>
      <c r="O2530" s="358">
        <v>1</v>
      </c>
      <c r="P2530" s="357">
        <v>65</v>
      </c>
      <c r="Q2530" s="357">
        <v>36081.599999999999</v>
      </c>
      <c r="R2530" s="357">
        <v>23929.62</v>
      </c>
      <c r="S2530" s="357">
        <f t="shared" si="80"/>
        <v>12151.98</v>
      </c>
      <c r="T2530" s="359">
        <f t="shared" si="81"/>
        <v>0.33679160569376082</v>
      </c>
      <c r="U2530" s="357"/>
    </row>
    <row r="2531" spans="1:21" x14ac:dyDescent="0.25">
      <c r="A2531" s="357" t="s">
        <v>483</v>
      </c>
      <c r="B2531" s="357" t="s">
        <v>972</v>
      </c>
      <c r="C2531" s="357" t="s">
        <v>1269</v>
      </c>
      <c r="D2531" s="357" t="s">
        <v>1776</v>
      </c>
      <c r="E2531" s="357" t="s">
        <v>1645</v>
      </c>
      <c r="F2531" s="357">
        <v>4612224</v>
      </c>
      <c r="G2531" s="357" t="s">
        <v>1004</v>
      </c>
      <c r="H2531" s="357">
        <v>461222401</v>
      </c>
      <c r="I2531" s="357" t="s">
        <v>4194</v>
      </c>
      <c r="J2531" s="357">
        <v>18491196</v>
      </c>
      <c r="K2531" s="357">
        <v>100</v>
      </c>
      <c r="L2531" s="357" t="s">
        <v>1077</v>
      </c>
      <c r="M2531" s="357" t="s">
        <v>1078</v>
      </c>
      <c r="N2531" s="357" t="s">
        <v>5025</v>
      </c>
      <c r="O2531" s="358">
        <v>1</v>
      </c>
      <c r="P2531" s="357">
        <v>51</v>
      </c>
      <c r="Q2531" s="357">
        <v>31531.999999999996</v>
      </c>
      <c r="R2531" s="357">
        <v>23316.37</v>
      </c>
      <c r="S2531" s="357">
        <f t="shared" si="80"/>
        <v>8215.6299999999974</v>
      </c>
      <c r="T2531" s="359">
        <f t="shared" si="81"/>
        <v>0.26054896612964601</v>
      </c>
      <c r="U2531" s="357"/>
    </row>
    <row r="2532" spans="1:21" x14ac:dyDescent="0.25">
      <c r="A2532" s="357" t="s">
        <v>483</v>
      </c>
      <c r="B2532" s="357" t="s">
        <v>972</v>
      </c>
      <c r="C2532" s="357" t="s">
        <v>1269</v>
      </c>
      <c r="D2532" s="357" t="s">
        <v>1776</v>
      </c>
      <c r="E2532" s="357" t="s">
        <v>1645</v>
      </c>
      <c r="F2532" s="357">
        <v>4612224</v>
      </c>
      <c r="G2532" s="357" t="s">
        <v>1004</v>
      </c>
      <c r="H2532" s="357">
        <v>461222401</v>
      </c>
      <c r="I2532" s="357" t="s">
        <v>4195</v>
      </c>
      <c r="J2532" s="357">
        <v>18491290</v>
      </c>
      <c r="K2532" s="357">
        <v>100</v>
      </c>
      <c r="L2532" s="357" t="s">
        <v>1077</v>
      </c>
      <c r="M2532" s="357" t="s">
        <v>1078</v>
      </c>
      <c r="N2532" s="357" t="s">
        <v>5025</v>
      </c>
      <c r="O2532" s="358">
        <v>1</v>
      </c>
      <c r="P2532" s="357">
        <v>92</v>
      </c>
      <c r="Q2532" s="357">
        <v>42311.199999999997</v>
      </c>
      <c r="R2532" s="357">
        <v>28613.72</v>
      </c>
      <c r="S2532" s="357">
        <f t="shared" si="80"/>
        <v>13697.479999999996</v>
      </c>
      <c r="T2532" s="359">
        <f t="shared" si="81"/>
        <v>0.32373177787441615</v>
      </c>
      <c r="U2532" s="357"/>
    </row>
    <row r="2533" spans="1:21" x14ac:dyDescent="0.25">
      <c r="A2533" s="357" t="s">
        <v>483</v>
      </c>
      <c r="B2533" s="357" t="s">
        <v>972</v>
      </c>
      <c r="C2533" s="357" t="s">
        <v>1269</v>
      </c>
      <c r="D2533" s="357" t="s">
        <v>1776</v>
      </c>
      <c r="E2533" s="357" t="s">
        <v>1645</v>
      </c>
      <c r="F2533" s="357">
        <v>4612224</v>
      </c>
      <c r="G2533" s="357" t="s">
        <v>1270</v>
      </c>
      <c r="H2533" s="357">
        <v>461222402</v>
      </c>
      <c r="I2533" s="357" t="s">
        <v>1796</v>
      </c>
      <c r="J2533" s="357">
        <v>18491528</v>
      </c>
      <c r="K2533" s="357">
        <v>100</v>
      </c>
      <c r="L2533" s="357" t="s">
        <v>1077</v>
      </c>
      <c r="M2533" s="357" t="s">
        <v>1078</v>
      </c>
      <c r="N2533" s="357" t="s">
        <v>5025</v>
      </c>
      <c r="O2533" s="358">
        <v>1</v>
      </c>
      <c r="P2533" s="357">
        <v>46</v>
      </c>
      <c r="Q2533" s="357">
        <v>18221.2</v>
      </c>
      <c r="R2533" s="357">
        <v>14658.75</v>
      </c>
      <c r="S2533" s="357">
        <f t="shared" si="80"/>
        <v>3562.4500000000007</v>
      </c>
      <c r="T2533" s="359">
        <f t="shared" si="81"/>
        <v>0.195511272583584</v>
      </c>
      <c r="U2533" s="357"/>
    </row>
    <row r="2534" spans="1:21" x14ac:dyDescent="0.25">
      <c r="A2534" s="357" t="s">
        <v>483</v>
      </c>
      <c r="B2534" s="357" t="s">
        <v>972</v>
      </c>
      <c r="C2534" s="357" t="s">
        <v>1269</v>
      </c>
      <c r="D2534" s="357" t="s">
        <v>1776</v>
      </c>
      <c r="E2534" s="357" t="s">
        <v>1645</v>
      </c>
      <c r="F2534" s="357">
        <v>4612224</v>
      </c>
      <c r="G2534" s="357" t="s">
        <v>1270</v>
      </c>
      <c r="H2534" s="357">
        <v>461222402</v>
      </c>
      <c r="I2534" s="357" t="s">
        <v>4196</v>
      </c>
      <c r="J2534" s="357">
        <v>18491676</v>
      </c>
      <c r="K2534" s="357">
        <v>100</v>
      </c>
      <c r="L2534" s="357" t="s">
        <v>1077</v>
      </c>
      <c r="M2534" s="357" t="s">
        <v>1078</v>
      </c>
      <c r="N2534" s="357" t="s">
        <v>5025</v>
      </c>
      <c r="O2534" s="358">
        <v>1</v>
      </c>
      <c r="P2534" s="357">
        <v>53</v>
      </c>
      <c r="Q2534" s="357">
        <v>28279.599999999999</v>
      </c>
      <c r="R2534" s="357">
        <v>17918.47</v>
      </c>
      <c r="S2534" s="357">
        <f t="shared" si="80"/>
        <v>10361.129999999997</v>
      </c>
      <c r="T2534" s="359">
        <f t="shared" si="81"/>
        <v>0.36638177343385331</v>
      </c>
      <c r="U2534" s="357"/>
    </row>
    <row r="2535" spans="1:21" x14ac:dyDescent="0.25">
      <c r="A2535" s="357" t="s">
        <v>483</v>
      </c>
      <c r="B2535" s="357" t="s">
        <v>972</v>
      </c>
      <c r="C2535" s="357" t="s">
        <v>1269</v>
      </c>
      <c r="D2535" s="357" t="s">
        <v>1775</v>
      </c>
      <c r="E2535" s="357" t="s">
        <v>1641</v>
      </c>
      <c r="F2535" s="357">
        <v>4612112</v>
      </c>
      <c r="G2535" s="357" t="s">
        <v>1418</v>
      </c>
      <c r="H2535" s="357">
        <v>461211204</v>
      </c>
      <c r="I2535" s="357" t="s">
        <v>4197</v>
      </c>
      <c r="J2535" s="357">
        <v>12568904</v>
      </c>
      <c r="K2535" s="357">
        <v>100</v>
      </c>
      <c r="L2535" s="357" t="s">
        <v>1077</v>
      </c>
      <c r="M2535" s="357" t="s">
        <v>1078</v>
      </c>
      <c r="N2535" s="357" t="s">
        <v>5025</v>
      </c>
      <c r="O2535" s="358">
        <v>1</v>
      </c>
      <c r="P2535" s="357">
        <v>12</v>
      </c>
      <c r="Q2535" s="357">
        <v>12843.6</v>
      </c>
      <c r="R2535" s="357">
        <v>8546.27</v>
      </c>
      <c r="S2535" s="357">
        <f t="shared" si="80"/>
        <v>4297.33</v>
      </c>
      <c r="T2535" s="359">
        <f t="shared" si="81"/>
        <v>0.33458921174748513</v>
      </c>
      <c r="U2535" s="357"/>
    </row>
    <row r="2536" spans="1:21" x14ac:dyDescent="0.25">
      <c r="A2536" s="357" t="s">
        <v>483</v>
      </c>
      <c r="B2536" s="357" t="s">
        <v>972</v>
      </c>
      <c r="C2536" s="357" t="s">
        <v>1269</v>
      </c>
      <c r="D2536" s="357" t="s">
        <v>1775</v>
      </c>
      <c r="E2536" s="357" t="s">
        <v>1641</v>
      </c>
      <c r="F2536" s="357">
        <v>4612112</v>
      </c>
      <c r="G2536" s="357" t="s">
        <v>1418</v>
      </c>
      <c r="H2536" s="357">
        <v>461211204</v>
      </c>
      <c r="I2536" s="357" t="s">
        <v>4198</v>
      </c>
      <c r="J2536" s="357">
        <v>12568922</v>
      </c>
      <c r="K2536" s="357">
        <v>100</v>
      </c>
      <c r="L2536" s="357" t="s">
        <v>1077</v>
      </c>
      <c r="M2536" s="357" t="s">
        <v>1078</v>
      </c>
      <c r="N2536" s="357" t="s">
        <v>5025</v>
      </c>
      <c r="O2536" s="358">
        <v>1</v>
      </c>
      <c r="P2536" s="357">
        <v>76</v>
      </c>
      <c r="Q2536" s="357">
        <v>74528</v>
      </c>
      <c r="R2536" s="357">
        <v>59852.289999999994</v>
      </c>
      <c r="S2536" s="357">
        <f t="shared" si="80"/>
        <v>14675.710000000006</v>
      </c>
      <c r="T2536" s="359">
        <f t="shared" si="81"/>
        <v>0.19691538750536719</v>
      </c>
      <c r="U2536" s="357"/>
    </row>
    <row r="2537" spans="1:21" x14ac:dyDescent="0.25">
      <c r="A2537" s="357" t="s">
        <v>483</v>
      </c>
      <c r="B2537" s="357" t="s">
        <v>972</v>
      </c>
      <c r="C2537" s="357" t="s">
        <v>1269</v>
      </c>
      <c r="D2537" s="357" t="s">
        <v>1775</v>
      </c>
      <c r="E2537" s="357" t="s">
        <v>1641</v>
      </c>
      <c r="F2537" s="357">
        <v>4612112</v>
      </c>
      <c r="G2537" s="357" t="s">
        <v>1418</v>
      </c>
      <c r="H2537" s="357">
        <v>461211204</v>
      </c>
      <c r="I2537" s="357" t="s">
        <v>4199</v>
      </c>
      <c r="J2537" s="357">
        <v>12568928</v>
      </c>
      <c r="K2537" s="357">
        <v>100</v>
      </c>
      <c r="L2537" s="357" t="s">
        <v>1077</v>
      </c>
      <c r="M2537" s="357" t="s">
        <v>1078</v>
      </c>
      <c r="N2537" s="357" t="s">
        <v>5025</v>
      </c>
      <c r="O2537" s="358">
        <v>1</v>
      </c>
      <c r="P2537" s="357">
        <v>75</v>
      </c>
      <c r="Q2537" s="357">
        <v>58937.200000000004</v>
      </c>
      <c r="R2537" s="357">
        <v>53590.58</v>
      </c>
      <c r="S2537" s="357">
        <f t="shared" si="80"/>
        <v>5346.6200000000026</v>
      </c>
      <c r="T2537" s="359">
        <f t="shared" si="81"/>
        <v>9.0717238009270923E-2</v>
      </c>
      <c r="U2537" s="357"/>
    </row>
    <row r="2538" spans="1:21" x14ac:dyDescent="0.25">
      <c r="A2538" s="357" t="s">
        <v>483</v>
      </c>
      <c r="B2538" s="357" t="s">
        <v>972</v>
      </c>
      <c r="C2538" s="357" t="s">
        <v>1269</v>
      </c>
      <c r="D2538" s="357" t="s">
        <v>1775</v>
      </c>
      <c r="E2538" s="357" t="s">
        <v>1641</v>
      </c>
      <c r="F2538" s="357">
        <v>4612112</v>
      </c>
      <c r="G2538" s="357" t="s">
        <v>1418</v>
      </c>
      <c r="H2538" s="357">
        <v>461211204</v>
      </c>
      <c r="I2538" s="357" t="s">
        <v>4200</v>
      </c>
      <c r="J2538" s="357">
        <v>12568932</v>
      </c>
      <c r="K2538" s="357">
        <v>100</v>
      </c>
      <c r="L2538" s="357" t="s">
        <v>1077</v>
      </c>
      <c r="M2538" s="357" t="s">
        <v>1078</v>
      </c>
      <c r="N2538" s="357" t="s">
        <v>5025</v>
      </c>
      <c r="O2538" s="358">
        <v>1</v>
      </c>
      <c r="P2538" s="357">
        <v>40</v>
      </c>
      <c r="Q2538" s="357">
        <v>41558.800000000003</v>
      </c>
      <c r="R2538" s="357">
        <v>32943.21</v>
      </c>
      <c r="S2538" s="357">
        <f t="shared" si="80"/>
        <v>8615.5900000000038</v>
      </c>
      <c r="T2538" s="359">
        <f t="shared" si="81"/>
        <v>0.20731084631895058</v>
      </c>
      <c r="U2538" s="357"/>
    </row>
    <row r="2539" spans="1:21" x14ac:dyDescent="0.25">
      <c r="A2539" s="357" t="s">
        <v>483</v>
      </c>
      <c r="B2539" s="357" t="s">
        <v>972</v>
      </c>
      <c r="C2539" s="357" t="s">
        <v>1269</v>
      </c>
      <c r="D2539" s="357" t="s">
        <v>1775</v>
      </c>
      <c r="E2539" s="357" t="s">
        <v>1641</v>
      </c>
      <c r="F2539" s="357">
        <v>4612112</v>
      </c>
      <c r="G2539" s="357" t="s">
        <v>1418</v>
      </c>
      <c r="H2539" s="357">
        <v>461211204</v>
      </c>
      <c r="I2539" s="357" t="s">
        <v>4201</v>
      </c>
      <c r="J2539" s="357">
        <v>12568990</v>
      </c>
      <c r="K2539" s="357">
        <v>100</v>
      </c>
      <c r="L2539" s="357" t="s">
        <v>1077</v>
      </c>
      <c r="M2539" s="357" t="s">
        <v>1078</v>
      </c>
      <c r="N2539" s="357" t="s">
        <v>5025</v>
      </c>
      <c r="O2539" s="358">
        <v>1</v>
      </c>
      <c r="P2539" s="357">
        <v>91</v>
      </c>
      <c r="Q2539" s="357">
        <v>53817.599999999991</v>
      </c>
      <c r="R2539" s="357">
        <v>34720.83</v>
      </c>
      <c r="S2539" s="357">
        <f t="shared" si="80"/>
        <v>19096.76999999999</v>
      </c>
      <c r="T2539" s="359">
        <f t="shared" si="81"/>
        <v>0.35484246789154461</v>
      </c>
      <c r="U2539" s="357"/>
    </row>
    <row r="2540" spans="1:21" x14ac:dyDescent="0.25">
      <c r="A2540" s="357" t="s">
        <v>483</v>
      </c>
      <c r="B2540" s="357" t="s">
        <v>972</v>
      </c>
      <c r="C2540" s="357" t="s">
        <v>1269</v>
      </c>
      <c r="D2540" s="357" t="s">
        <v>1775</v>
      </c>
      <c r="E2540" s="357" t="s">
        <v>1641</v>
      </c>
      <c r="F2540" s="357">
        <v>4612112</v>
      </c>
      <c r="G2540" s="357" t="s">
        <v>1419</v>
      </c>
      <c r="H2540" s="357">
        <v>461211205</v>
      </c>
      <c r="I2540" s="357" t="s">
        <v>4202</v>
      </c>
      <c r="J2540" s="357">
        <v>14092009</v>
      </c>
      <c r="K2540" s="357">
        <v>100</v>
      </c>
      <c r="L2540" s="357" t="s">
        <v>1077</v>
      </c>
      <c r="M2540" s="357" t="s">
        <v>1078</v>
      </c>
      <c r="N2540" s="357" t="s">
        <v>5025</v>
      </c>
      <c r="O2540" s="358">
        <v>1</v>
      </c>
      <c r="P2540" s="357">
        <v>99</v>
      </c>
      <c r="Q2540" s="357">
        <v>36170.800000000003</v>
      </c>
      <c r="R2540" s="357">
        <v>30867.859999999997</v>
      </c>
      <c r="S2540" s="357">
        <f t="shared" si="80"/>
        <v>5302.940000000006</v>
      </c>
      <c r="T2540" s="359">
        <f t="shared" si="81"/>
        <v>0.14660831388855114</v>
      </c>
      <c r="U2540" s="357"/>
    </row>
    <row r="2541" spans="1:21" x14ac:dyDescent="0.25">
      <c r="A2541" s="357" t="s">
        <v>483</v>
      </c>
      <c r="B2541" s="357" t="s">
        <v>972</v>
      </c>
      <c r="C2541" s="357" t="s">
        <v>1269</v>
      </c>
      <c r="D2541" s="357" t="s">
        <v>1777</v>
      </c>
      <c r="E2541" s="357" t="s">
        <v>1649</v>
      </c>
      <c r="F2541" s="357">
        <v>4612433</v>
      </c>
      <c r="G2541" s="357" t="s">
        <v>1408</v>
      </c>
      <c r="H2541" s="357">
        <v>461243301</v>
      </c>
      <c r="I2541" s="357" t="s">
        <v>5251</v>
      </c>
      <c r="J2541" s="357">
        <v>14526676</v>
      </c>
      <c r="K2541" s="357">
        <v>100</v>
      </c>
      <c r="L2541" s="357" t="s">
        <v>1077</v>
      </c>
      <c r="M2541" s="357" t="s">
        <v>1078</v>
      </c>
      <c r="N2541" s="357" t="s">
        <v>5025</v>
      </c>
      <c r="O2541" s="358">
        <v>1</v>
      </c>
      <c r="P2541" s="357">
        <v>27</v>
      </c>
      <c r="Q2541" s="357">
        <v>21280.799999999999</v>
      </c>
      <c r="R2541" s="357">
        <v>11419.529999999999</v>
      </c>
      <c r="S2541" s="357">
        <f t="shared" si="80"/>
        <v>9861.27</v>
      </c>
      <c r="T2541" s="359">
        <f t="shared" si="81"/>
        <v>0.46338812450659755</v>
      </c>
      <c r="U2541" s="357"/>
    </row>
    <row r="2542" spans="1:21" x14ac:dyDescent="0.25">
      <c r="A2542" s="357" t="s">
        <v>483</v>
      </c>
      <c r="B2542" s="357" t="s">
        <v>972</v>
      </c>
      <c r="C2542" s="357" t="s">
        <v>1268</v>
      </c>
      <c r="D2542" s="357" t="s">
        <v>1774</v>
      </c>
      <c r="E2542" s="357" t="s">
        <v>5026</v>
      </c>
      <c r="F2542" s="357">
        <v>4611413</v>
      </c>
      <c r="G2542" s="357" t="s">
        <v>1007</v>
      </c>
      <c r="H2542" s="357">
        <v>461141304</v>
      </c>
      <c r="I2542" s="357" t="s">
        <v>4203</v>
      </c>
      <c r="J2542" s="357">
        <v>26005722</v>
      </c>
      <c r="K2542" s="357">
        <v>100</v>
      </c>
      <c r="L2542" s="357" t="s">
        <v>1077</v>
      </c>
      <c r="M2542" s="357" t="s">
        <v>1078</v>
      </c>
      <c r="N2542" s="357" t="s">
        <v>5025</v>
      </c>
      <c r="O2542" s="358">
        <v>1</v>
      </c>
      <c r="P2542" s="357">
        <v>100</v>
      </c>
      <c r="Q2542" s="357">
        <v>44068.4</v>
      </c>
      <c r="R2542" s="357">
        <v>38754.43</v>
      </c>
      <c r="S2542" s="357">
        <f t="shared" si="80"/>
        <v>5313.9700000000012</v>
      </c>
      <c r="T2542" s="359">
        <f t="shared" si="81"/>
        <v>0.12058459122636631</v>
      </c>
      <c r="U2542" s="357"/>
    </row>
    <row r="2543" spans="1:21" x14ac:dyDescent="0.25">
      <c r="A2543" s="357" t="s">
        <v>483</v>
      </c>
      <c r="B2543" s="357" t="s">
        <v>972</v>
      </c>
      <c r="C2543" s="357" t="s">
        <v>1268</v>
      </c>
      <c r="D2543" s="357" t="s">
        <v>1774</v>
      </c>
      <c r="E2543" s="357" t="s">
        <v>5026</v>
      </c>
      <c r="F2543" s="357">
        <v>4611413</v>
      </c>
      <c r="G2543" s="357" t="s">
        <v>1007</v>
      </c>
      <c r="H2543" s="357">
        <v>461141304</v>
      </c>
      <c r="I2543" s="357" t="s">
        <v>4204</v>
      </c>
      <c r="J2543" s="357">
        <v>26005724</v>
      </c>
      <c r="K2543" s="357">
        <v>100</v>
      </c>
      <c r="L2543" s="357" t="s">
        <v>1077</v>
      </c>
      <c r="M2543" s="357" t="s">
        <v>1078</v>
      </c>
      <c r="N2543" s="357" t="s">
        <v>5025</v>
      </c>
      <c r="O2543" s="358">
        <v>1</v>
      </c>
      <c r="P2543" s="357">
        <v>24</v>
      </c>
      <c r="Q2543" s="357">
        <v>19825.2</v>
      </c>
      <c r="R2543" s="357">
        <v>16596.489999999998</v>
      </c>
      <c r="S2543" s="357">
        <f t="shared" si="80"/>
        <v>3228.7100000000028</v>
      </c>
      <c r="T2543" s="359">
        <f t="shared" si="81"/>
        <v>0.1628588866694915</v>
      </c>
      <c r="U2543" s="357"/>
    </row>
    <row r="2544" spans="1:21" x14ac:dyDescent="0.25">
      <c r="A2544" s="357" t="s">
        <v>483</v>
      </c>
      <c r="B2544" s="357" t="s">
        <v>972</v>
      </c>
      <c r="C2544" s="357" t="s">
        <v>1269</v>
      </c>
      <c r="D2544" s="357" t="s">
        <v>1776</v>
      </c>
      <c r="E2544" s="357" t="s">
        <v>1644</v>
      </c>
      <c r="F2544" s="357">
        <v>4612213</v>
      </c>
      <c r="G2544" s="357" t="s">
        <v>1005</v>
      </c>
      <c r="H2544" s="357">
        <v>461221302</v>
      </c>
      <c r="I2544" s="357" t="s">
        <v>4205</v>
      </c>
      <c r="J2544" s="357">
        <v>12568520</v>
      </c>
      <c r="K2544" s="357">
        <v>100</v>
      </c>
      <c r="L2544" s="357" t="s">
        <v>1077</v>
      </c>
      <c r="M2544" s="357" t="s">
        <v>1078</v>
      </c>
      <c r="N2544" s="357" t="s">
        <v>5025</v>
      </c>
      <c r="O2544" s="358">
        <v>1</v>
      </c>
      <c r="P2544" s="357">
        <v>44</v>
      </c>
      <c r="Q2544" s="357">
        <v>19908.8</v>
      </c>
      <c r="R2544" s="357">
        <v>16521.62</v>
      </c>
      <c r="S2544" s="357">
        <f t="shared" si="80"/>
        <v>3387.1800000000003</v>
      </c>
      <c r="T2544" s="359">
        <f t="shared" si="81"/>
        <v>0.17013481475528411</v>
      </c>
      <c r="U2544" s="357"/>
    </row>
    <row r="2545" spans="1:21" x14ac:dyDescent="0.25">
      <c r="A2545" s="357" t="s">
        <v>483</v>
      </c>
      <c r="B2545" s="357" t="s">
        <v>972</v>
      </c>
      <c r="C2545" s="357" t="s">
        <v>1269</v>
      </c>
      <c r="D2545" s="357" t="s">
        <v>1776</v>
      </c>
      <c r="E2545" s="357" t="s">
        <v>1647</v>
      </c>
      <c r="F2545" s="357">
        <v>4612291</v>
      </c>
      <c r="G2545" s="357" t="s">
        <v>1415</v>
      </c>
      <c r="H2545" s="357">
        <v>461229103</v>
      </c>
      <c r="I2545" s="357" t="s">
        <v>4206</v>
      </c>
      <c r="J2545" s="357">
        <v>21677070</v>
      </c>
      <c r="K2545" s="357">
        <v>100</v>
      </c>
      <c r="L2545" s="357" t="s">
        <v>1077</v>
      </c>
      <c r="M2545" s="357" t="s">
        <v>1078</v>
      </c>
      <c r="N2545" s="357" t="s">
        <v>5025</v>
      </c>
      <c r="O2545" s="358">
        <v>1</v>
      </c>
      <c r="P2545" s="357">
        <v>117</v>
      </c>
      <c r="Q2545" s="357">
        <v>53210.400000000001</v>
      </c>
      <c r="R2545" s="357">
        <v>42103.54</v>
      </c>
      <c r="S2545" s="357">
        <f t="shared" si="80"/>
        <v>11106.86</v>
      </c>
      <c r="T2545" s="359">
        <f t="shared" si="81"/>
        <v>0.20873475861861593</v>
      </c>
      <c r="U2545" s="357"/>
    </row>
    <row r="2546" spans="1:21" x14ac:dyDescent="0.25">
      <c r="A2546" s="357" t="s">
        <v>483</v>
      </c>
      <c r="B2546" s="357" t="s">
        <v>972</v>
      </c>
      <c r="C2546" s="357" t="s">
        <v>1269</v>
      </c>
      <c r="D2546" s="357" t="s">
        <v>1776</v>
      </c>
      <c r="E2546" s="357" t="s">
        <v>1644</v>
      </c>
      <c r="F2546" s="357">
        <v>4612213</v>
      </c>
      <c r="G2546" s="357" t="s">
        <v>1171</v>
      </c>
      <c r="H2546" s="357">
        <v>461221303</v>
      </c>
      <c r="I2546" s="357" t="s">
        <v>4207</v>
      </c>
      <c r="J2546" s="357">
        <v>23037478</v>
      </c>
      <c r="K2546" s="357">
        <v>100</v>
      </c>
      <c r="L2546" s="357" t="s">
        <v>1077</v>
      </c>
      <c r="M2546" s="357" t="s">
        <v>1078</v>
      </c>
      <c r="N2546" s="357" t="s">
        <v>5025</v>
      </c>
      <c r="O2546" s="358">
        <v>1</v>
      </c>
      <c r="P2546" s="357">
        <v>52</v>
      </c>
      <c r="Q2546" s="357">
        <v>22332.400000000001</v>
      </c>
      <c r="R2546" s="357">
        <v>18442.82</v>
      </c>
      <c r="S2546" s="357">
        <f t="shared" si="80"/>
        <v>3889.5800000000017</v>
      </c>
      <c r="T2546" s="359">
        <f t="shared" si="81"/>
        <v>0.17416757715247808</v>
      </c>
      <c r="U2546" s="357"/>
    </row>
    <row r="2547" spans="1:21" x14ac:dyDescent="0.25">
      <c r="A2547" s="357" t="s">
        <v>483</v>
      </c>
      <c r="B2547" s="357" t="s">
        <v>972</v>
      </c>
      <c r="C2547" s="357" t="s">
        <v>1269</v>
      </c>
      <c r="D2547" s="357" t="s">
        <v>1776</v>
      </c>
      <c r="E2547" s="357" t="s">
        <v>1644</v>
      </c>
      <c r="F2547" s="357">
        <v>4612213</v>
      </c>
      <c r="G2547" s="357" t="s">
        <v>1171</v>
      </c>
      <c r="H2547" s="357">
        <v>461221303</v>
      </c>
      <c r="I2547" s="357" t="s">
        <v>4208</v>
      </c>
      <c r="J2547" s="357">
        <v>23037500</v>
      </c>
      <c r="K2547" s="357">
        <v>100</v>
      </c>
      <c r="L2547" s="357" t="s">
        <v>1077</v>
      </c>
      <c r="M2547" s="357" t="s">
        <v>1078</v>
      </c>
      <c r="N2547" s="357" t="s">
        <v>5025</v>
      </c>
      <c r="O2547" s="358">
        <v>1</v>
      </c>
      <c r="P2547" s="357">
        <v>54</v>
      </c>
      <c r="Q2547" s="357">
        <v>22286.400000000001</v>
      </c>
      <c r="R2547" s="357">
        <v>16332.92</v>
      </c>
      <c r="S2547" s="357">
        <f t="shared" si="80"/>
        <v>5953.4800000000014</v>
      </c>
      <c r="T2547" s="359">
        <f t="shared" si="81"/>
        <v>0.26713511379137056</v>
      </c>
      <c r="U2547" s="357"/>
    </row>
    <row r="2548" spans="1:21" x14ac:dyDescent="0.25">
      <c r="A2548" s="357" t="s">
        <v>483</v>
      </c>
      <c r="B2548" s="357" t="s">
        <v>972</v>
      </c>
      <c r="C2548" s="357" t="s">
        <v>1269</v>
      </c>
      <c r="D2548" s="357" t="s">
        <v>1777</v>
      </c>
      <c r="E2548" s="357" t="s">
        <v>996</v>
      </c>
      <c r="F2548" s="357">
        <v>4612412</v>
      </c>
      <c r="G2548" s="357" t="s">
        <v>1413</v>
      </c>
      <c r="H2548" s="357">
        <v>461241202</v>
      </c>
      <c r="I2548" s="357" t="s">
        <v>5252</v>
      </c>
      <c r="J2548" s="357">
        <v>8030235</v>
      </c>
      <c r="K2548" s="357">
        <v>100</v>
      </c>
      <c r="L2548" s="357" t="s">
        <v>1077</v>
      </c>
      <c r="M2548" s="357" t="s">
        <v>1078</v>
      </c>
      <c r="N2548" s="357" t="s">
        <v>5025</v>
      </c>
      <c r="O2548" s="358">
        <v>1</v>
      </c>
      <c r="P2548" s="357">
        <v>66</v>
      </c>
      <c r="Q2548" s="357">
        <v>46992.800000000003</v>
      </c>
      <c r="R2548" s="357">
        <v>23497.85</v>
      </c>
      <c r="S2548" s="357">
        <f t="shared" si="80"/>
        <v>23494.950000000004</v>
      </c>
      <c r="T2548" s="359">
        <f t="shared" si="81"/>
        <v>0.49996914420932576</v>
      </c>
      <c r="U2548" s="357"/>
    </row>
    <row r="2549" spans="1:21" x14ac:dyDescent="0.25">
      <c r="A2549" s="357" t="s">
        <v>483</v>
      </c>
      <c r="B2549" s="357" t="s">
        <v>972</v>
      </c>
      <c r="C2549" s="357" t="s">
        <v>1269</v>
      </c>
      <c r="D2549" s="357" t="s">
        <v>1777</v>
      </c>
      <c r="E2549" s="357" t="s">
        <v>996</v>
      </c>
      <c r="F2549" s="357">
        <v>4612412</v>
      </c>
      <c r="G2549" s="357" t="s">
        <v>1413</v>
      </c>
      <c r="H2549" s="357">
        <v>461241202</v>
      </c>
      <c r="I2549" s="357" t="s">
        <v>5253</v>
      </c>
      <c r="J2549" s="357">
        <v>8030279</v>
      </c>
      <c r="K2549" s="357">
        <v>100</v>
      </c>
      <c r="L2549" s="357" t="s">
        <v>1077</v>
      </c>
      <c r="M2549" s="357" t="s">
        <v>1078</v>
      </c>
      <c r="N2549" s="357" t="s">
        <v>5025</v>
      </c>
      <c r="O2549" s="358">
        <v>1</v>
      </c>
      <c r="P2549" s="357">
        <v>50</v>
      </c>
      <c r="Q2549" s="357">
        <v>25190.400000000001</v>
      </c>
      <c r="R2549" s="357">
        <v>13649.79</v>
      </c>
      <c r="S2549" s="357">
        <f t="shared" si="80"/>
        <v>11540.61</v>
      </c>
      <c r="T2549" s="359">
        <f t="shared" si="81"/>
        <v>0.45813524199695121</v>
      </c>
      <c r="U2549" s="357"/>
    </row>
    <row r="2550" spans="1:21" x14ac:dyDescent="0.25">
      <c r="A2550" s="357" t="s">
        <v>483</v>
      </c>
      <c r="B2550" s="357" t="s">
        <v>972</v>
      </c>
      <c r="C2550" s="357" t="s">
        <v>1269</v>
      </c>
      <c r="D2550" s="357" t="s">
        <v>1776</v>
      </c>
      <c r="E2550" s="357" t="s">
        <v>1644</v>
      </c>
      <c r="F2550" s="357">
        <v>4612213</v>
      </c>
      <c r="G2550" s="357" t="s">
        <v>1171</v>
      </c>
      <c r="H2550" s="357">
        <v>461221303</v>
      </c>
      <c r="I2550" s="357" t="s">
        <v>4209</v>
      </c>
      <c r="J2550" s="357">
        <v>23037512</v>
      </c>
      <c r="K2550" s="357">
        <v>100</v>
      </c>
      <c r="L2550" s="357" t="s">
        <v>1077</v>
      </c>
      <c r="M2550" s="357" t="s">
        <v>1078</v>
      </c>
      <c r="N2550" s="357" t="s">
        <v>5025</v>
      </c>
      <c r="O2550" s="358">
        <v>1</v>
      </c>
      <c r="P2550" s="357">
        <v>32</v>
      </c>
      <c r="Q2550" s="357">
        <v>13444.4</v>
      </c>
      <c r="R2550" s="357">
        <v>8565.6299999999992</v>
      </c>
      <c r="S2550" s="357">
        <f t="shared" si="80"/>
        <v>4878.7700000000004</v>
      </c>
      <c r="T2550" s="359">
        <f t="shared" si="81"/>
        <v>0.36288491862783023</v>
      </c>
      <c r="U2550" s="357"/>
    </row>
    <row r="2551" spans="1:21" x14ac:dyDescent="0.25">
      <c r="A2551" s="357" t="s">
        <v>483</v>
      </c>
      <c r="B2551" s="357" t="s">
        <v>972</v>
      </c>
      <c r="C2551" s="357" t="s">
        <v>1269</v>
      </c>
      <c r="D2551" s="357" t="s">
        <v>1776</v>
      </c>
      <c r="E2551" s="357" t="s">
        <v>1644</v>
      </c>
      <c r="F2551" s="357">
        <v>4612213</v>
      </c>
      <c r="G2551" s="357" t="s">
        <v>1171</v>
      </c>
      <c r="H2551" s="357">
        <v>461221303</v>
      </c>
      <c r="I2551" s="357" t="s">
        <v>4210</v>
      </c>
      <c r="J2551" s="357">
        <v>23037710</v>
      </c>
      <c r="K2551" s="357">
        <v>100</v>
      </c>
      <c r="L2551" s="357" t="s">
        <v>1077</v>
      </c>
      <c r="M2551" s="357" t="s">
        <v>1078</v>
      </c>
      <c r="N2551" s="357" t="s">
        <v>5025</v>
      </c>
      <c r="O2551" s="358">
        <v>1</v>
      </c>
      <c r="P2551" s="357">
        <v>56</v>
      </c>
      <c r="Q2551" s="357">
        <v>36047.599999999999</v>
      </c>
      <c r="R2551" s="357">
        <v>26178.39</v>
      </c>
      <c r="S2551" s="357">
        <f t="shared" si="80"/>
        <v>9869.2099999999991</v>
      </c>
      <c r="T2551" s="359">
        <f t="shared" si="81"/>
        <v>0.27378272062495146</v>
      </c>
      <c r="U2551" s="357"/>
    </row>
    <row r="2552" spans="1:21" x14ac:dyDescent="0.25">
      <c r="A2552" s="357" t="s">
        <v>483</v>
      </c>
      <c r="B2552" s="357" t="s">
        <v>972</v>
      </c>
      <c r="C2552" s="357" t="s">
        <v>1269</v>
      </c>
      <c r="D2552" s="357" t="s">
        <v>1776</v>
      </c>
      <c r="E2552" s="357" t="s">
        <v>1644</v>
      </c>
      <c r="F2552" s="357">
        <v>4612213</v>
      </c>
      <c r="G2552" s="357" t="s">
        <v>1171</v>
      </c>
      <c r="H2552" s="357">
        <v>461221303</v>
      </c>
      <c r="I2552" s="357" t="s">
        <v>4211</v>
      </c>
      <c r="J2552" s="357">
        <v>23037746</v>
      </c>
      <c r="K2552" s="357">
        <v>100</v>
      </c>
      <c r="L2552" s="357" t="s">
        <v>1077</v>
      </c>
      <c r="M2552" s="357" t="s">
        <v>1078</v>
      </c>
      <c r="N2552" s="357" t="s">
        <v>5025</v>
      </c>
      <c r="O2552" s="358">
        <v>1</v>
      </c>
      <c r="P2552" s="357">
        <v>59</v>
      </c>
      <c r="Q2552" s="357">
        <v>25276.800000000003</v>
      </c>
      <c r="R2552" s="357">
        <v>21381.620000000003</v>
      </c>
      <c r="S2552" s="357">
        <f t="shared" si="80"/>
        <v>3895.1800000000003</v>
      </c>
      <c r="T2552" s="359">
        <f t="shared" si="81"/>
        <v>0.15410099379668313</v>
      </c>
      <c r="U2552" s="357"/>
    </row>
    <row r="2553" spans="1:21" x14ac:dyDescent="0.25">
      <c r="A2553" s="357" t="s">
        <v>483</v>
      </c>
      <c r="B2553" s="357" t="s">
        <v>972</v>
      </c>
      <c r="C2553" s="357" t="s">
        <v>1269</v>
      </c>
      <c r="D2553" s="357" t="s">
        <v>1776</v>
      </c>
      <c r="E2553" s="357" t="s">
        <v>1644</v>
      </c>
      <c r="F2553" s="357">
        <v>4612213</v>
      </c>
      <c r="G2553" s="357" t="s">
        <v>1171</v>
      </c>
      <c r="H2553" s="357">
        <v>461221303</v>
      </c>
      <c r="I2553" s="357" t="s">
        <v>4212</v>
      </c>
      <c r="J2553" s="357">
        <v>23037808</v>
      </c>
      <c r="K2553" s="357">
        <v>100</v>
      </c>
      <c r="L2553" s="357" t="s">
        <v>1077</v>
      </c>
      <c r="M2553" s="357" t="s">
        <v>1078</v>
      </c>
      <c r="N2553" s="357" t="s">
        <v>5025</v>
      </c>
      <c r="O2553" s="358">
        <v>1</v>
      </c>
      <c r="P2553" s="357">
        <v>53</v>
      </c>
      <c r="Q2553" s="357">
        <v>38542.86</v>
      </c>
      <c r="R2553" s="357">
        <v>23706.420000000002</v>
      </c>
      <c r="S2553" s="357">
        <f t="shared" si="80"/>
        <v>14836.439999999999</v>
      </c>
      <c r="T2553" s="359">
        <f t="shared" si="81"/>
        <v>0.38493355189521478</v>
      </c>
      <c r="U2553" s="357"/>
    </row>
    <row r="2554" spans="1:21" x14ac:dyDescent="0.25">
      <c r="A2554" s="357" t="s">
        <v>483</v>
      </c>
      <c r="B2554" s="357" t="s">
        <v>972</v>
      </c>
      <c r="C2554" s="357" t="s">
        <v>1269</v>
      </c>
      <c r="D2554" s="357" t="s">
        <v>1777</v>
      </c>
      <c r="E2554" s="357" t="s">
        <v>1648</v>
      </c>
      <c r="F2554" s="357">
        <v>4612421</v>
      </c>
      <c r="G2554" s="357" t="s">
        <v>999</v>
      </c>
      <c r="H2554" s="357">
        <v>461242105</v>
      </c>
      <c r="I2554" s="357" t="s">
        <v>5254</v>
      </c>
      <c r="J2554" s="357">
        <v>21132390</v>
      </c>
      <c r="K2554" s="357">
        <v>100</v>
      </c>
      <c r="L2554" s="357" t="s">
        <v>1077</v>
      </c>
      <c r="M2554" s="357" t="s">
        <v>1078</v>
      </c>
      <c r="N2554" s="357" t="s">
        <v>5025</v>
      </c>
      <c r="O2554" s="358">
        <v>1</v>
      </c>
      <c r="P2554" s="357">
        <v>48</v>
      </c>
      <c r="Q2554" s="357">
        <v>39359.599999999999</v>
      </c>
      <c r="R2554" s="357">
        <v>20014.650000000001</v>
      </c>
      <c r="S2554" s="357">
        <f t="shared" si="80"/>
        <v>19344.949999999997</v>
      </c>
      <c r="T2554" s="359">
        <f t="shared" si="81"/>
        <v>0.49149254565595174</v>
      </c>
      <c r="U2554" s="357"/>
    </row>
    <row r="2555" spans="1:21" x14ac:dyDescent="0.25">
      <c r="A2555" s="357" t="s">
        <v>483</v>
      </c>
      <c r="B2555" s="357" t="s">
        <v>972</v>
      </c>
      <c r="C2555" s="357" t="s">
        <v>1271</v>
      </c>
      <c r="D2555" s="357" t="s">
        <v>1778</v>
      </c>
      <c r="E2555" s="357" t="s">
        <v>1653</v>
      </c>
      <c r="F2555" s="357">
        <v>4615113</v>
      </c>
      <c r="G2555" s="357" t="s">
        <v>1020</v>
      </c>
      <c r="H2555" s="357">
        <v>461511302</v>
      </c>
      <c r="I2555" s="357" t="s">
        <v>5255</v>
      </c>
      <c r="J2555" s="357">
        <v>10059408</v>
      </c>
      <c r="K2555" s="357">
        <v>100</v>
      </c>
      <c r="L2555" s="357" t="s">
        <v>1077</v>
      </c>
      <c r="M2555" s="357" t="s">
        <v>1078</v>
      </c>
      <c r="N2555" s="357" t="s">
        <v>5025</v>
      </c>
      <c r="O2555" s="358">
        <v>1</v>
      </c>
      <c r="P2555" s="357">
        <v>61</v>
      </c>
      <c r="Q2555" s="357">
        <v>36714.399999999994</v>
      </c>
      <c r="R2555" s="357">
        <v>19915.47</v>
      </c>
      <c r="S2555" s="357">
        <f t="shared" si="80"/>
        <v>16798.929999999993</v>
      </c>
      <c r="T2555" s="359">
        <f t="shared" si="81"/>
        <v>0.45755698036737619</v>
      </c>
      <c r="U2555" s="357"/>
    </row>
    <row r="2556" spans="1:21" x14ac:dyDescent="0.25">
      <c r="A2556" s="357" t="s">
        <v>483</v>
      </c>
      <c r="B2556" s="357" t="s">
        <v>972</v>
      </c>
      <c r="C2556" s="357" t="s">
        <v>1269</v>
      </c>
      <c r="D2556" s="357" t="s">
        <v>1776</v>
      </c>
      <c r="E2556" s="357" t="s">
        <v>1644</v>
      </c>
      <c r="F2556" s="357">
        <v>4612213</v>
      </c>
      <c r="G2556" s="357" t="s">
        <v>1171</v>
      </c>
      <c r="H2556" s="357">
        <v>461221303</v>
      </c>
      <c r="I2556" s="357" t="s">
        <v>4213</v>
      </c>
      <c r="J2556" s="357">
        <v>23037816</v>
      </c>
      <c r="K2556" s="357">
        <v>100</v>
      </c>
      <c r="L2556" s="357" t="s">
        <v>1077</v>
      </c>
      <c r="M2556" s="357" t="s">
        <v>1078</v>
      </c>
      <c r="N2556" s="357" t="s">
        <v>5025</v>
      </c>
      <c r="O2556" s="358">
        <v>1</v>
      </c>
      <c r="P2556" s="357">
        <v>52</v>
      </c>
      <c r="Q2556" s="357">
        <v>36114</v>
      </c>
      <c r="R2556" s="357">
        <v>28103.68</v>
      </c>
      <c r="S2556" s="357">
        <f t="shared" ref="S2556:S2619" si="82">Q2556-R2556</f>
        <v>8010.32</v>
      </c>
      <c r="T2556" s="359">
        <f t="shared" ref="T2556:T2619" si="83">S2556/Q2556</f>
        <v>0.22180650163371546</v>
      </c>
      <c r="U2556" s="357"/>
    </row>
    <row r="2557" spans="1:21" x14ac:dyDescent="0.25">
      <c r="A2557" s="357" t="s">
        <v>483</v>
      </c>
      <c r="B2557" s="357" t="s">
        <v>972</v>
      </c>
      <c r="C2557" s="357" t="s">
        <v>1269</v>
      </c>
      <c r="D2557" s="357" t="s">
        <v>1776</v>
      </c>
      <c r="E2557" s="357" t="s">
        <v>1644</v>
      </c>
      <c r="F2557" s="357">
        <v>4612213</v>
      </c>
      <c r="G2557" s="357" t="s">
        <v>1171</v>
      </c>
      <c r="H2557" s="357">
        <v>461221303</v>
      </c>
      <c r="I2557" s="357" t="s">
        <v>4214</v>
      </c>
      <c r="J2557" s="357">
        <v>23037844</v>
      </c>
      <c r="K2557" s="357">
        <v>100</v>
      </c>
      <c r="L2557" s="357" t="s">
        <v>1077</v>
      </c>
      <c r="M2557" s="357" t="s">
        <v>1078</v>
      </c>
      <c r="N2557" s="357" t="s">
        <v>5025</v>
      </c>
      <c r="O2557" s="358">
        <v>1</v>
      </c>
      <c r="P2557" s="357">
        <v>66</v>
      </c>
      <c r="Q2557" s="357">
        <v>25695.199999999997</v>
      </c>
      <c r="R2557" s="357">
        <v>23275.82</v>
      </c>
      <c r="S2557" s="357">
        <f t="shared" si="82"/>
        <v>2419.3799999999974</v>
      </c>
      <c r="T2557" s="359">
        <f t="shared" si="83"/>
        <v>9.4156885332669041E-2</v>
      </c>
      <c r="U2557" s="357"/>
    </row>
    <row r="2558" spans="1:21" x14ac:dyDescent="0.25">
      <c r="A2558" s="357" t="s">
        <v>483</v>
      </c>
      <c r="B2558" s="357" t="s">
        <v>972</v>
      </c>
      <c r="C2558" s="357" t="s">
        <v>1269</v>
      </c>
      <c r="D2558" s="357" t="s">
        <v>1776</v>
      </c>
      <c r="E2558" s="357" t="s">
        <v>1644</v>
      </c>
      <c r="F2558" s="357">
        <v>4612213</v>
      </c>
      <c r="G2558" s="357" t="s">
        <v>1171</v>
      </c>
      <c r="H2558" s="357">
        <v>461221303</v>
      </c>
      <c r="I2558" s="357" t="s">
        <v>4215</v>
      </c>
      <c r="J2558" s="357">
        <v>23037854</v>
      </c>
      <c r="K2558" s="357">
        <v>100</v>
      </c>
      <c r="L2558" s="357" t="s">
        <v>1077</v>
      </c>
      <c r="M2558" s="357" t="s">
        <v>1078</v>
      </c>
      <c r="N2558" s="357" t="s">
        <v>5025</v>
      </c>
      <c r="O2558" s="358">
        <v>1</v>
      </c>
      <c r="P2558" s="357">
        <v>71</v>
      </c>
      <c r="Q2558" s="357">
        <v>45657.2</v>
      </c>
      <c r="R2558" s="357">
        <v>28652.59</v>
      </c>
      <c r="S2558" s="357">
        <f t="shared" si="82"/>
        <v>17004.609999999997</v>
      </c>
      <c r="T2558" s="359">
        <f t="shared" si="83"/>
        <v>0.37244092936053891</v>
      </c>
      <c r="U2558" s="357"/>
    </row>
    <row r="2559" spans="1:21" x14ac:dyDescent="0.25">
      <c r="A2559" s="357" t="s">
        <v>483</v>
      </c>
      <c r="B2559" s="357" t="s">
        <v>972</v>
      </c>
      <c r="C2559" s="357" t="s">
        <v>1269</v>
      </c>
      <c r="D2559" s="357" t="s">
        <v>1776</v>
      </c>
      <c r="E2559" s="357" t="s">
        <v>1644</v>
      </c>
      <c r="F2559" s="357">
        <v>4612213</v>
      </c>
      <c r="G2559" s="357" t="s">
        <v>1171</v>
      </c>
      <c r="H2559" s="357">
        <v>461221303</v>
      </c>
      <c r="I2559" s="357" t="s">
        <v>4216</v>
      </c>
      <c r="J2559" s="357">
        <v>23037874</v>
      </c>
      <c r="K2559" s="357">
        <v>100</v>
      </c>
      <c r="L2559" s="357" t="s">
        <v>1077</v>
      </c>
      <c r="M2559" s="357" t="s">
        <v>1078</v>
      </c>
      <c r="N2559" s="357" t="s">
        <v>5025</v>
      </c>
      <c r="O2559" s="358">
        <v>1</v>
      </c>
      <c r="P2559" s="357">
        <v>60</v>
      </c>
      <c r="Q2559" s="357">
        <v>33255.599999999999</v>
      </c>
      <c r="R2559" s="357">
        <v>24430.57</v>
      </c>
      <c r="S2559" s="357">
        <f t="shared" si="82"/>
        <v>8825.0299999999988</v>
      </c>
      <c r="T2559" s="359">
        <f t="shared" si="83"/>
        <v>0.26536974223890109</v>
      </c>
      <c r="U2559" s="357"/>
    </row>
    <row r="2560" spans="1:21" x14ac:dyDescent="0.25">
      <c r="A2560" s="357" t="s">
        <v>483</v>
      </c>
      <c r="B2560" s="357" t="s">
        <v>972</v>
      </c>
      <c r="C2560" s="357" t="s">
        <v>1269</v>
      </c>
      <c r="D2560" s="357" t="s">
        <v>1776</v>
      </c>
      <c r="E2560" s="357" t="s">
        <v>1644</v>
      </c>
      <c r="F2560" s="357">
        <v>4612213</v>
      </c>
      <c r="G2560" s="357" t="s">
        <v>1171</v>
      </c>
      <c r="H2560" s="357">
        <v>461221303</v>
      </c>
      <c r="I2560" s="357" t="s">
        <v>4217</v>
      </c>
      <c r="J2560" s="357">
        <v>23037980</v>
      </c>
      <c r="K2560" s="357">
        <v>100</v>
      </c>
      <c r="L2560" s="357" t="s">
        <v>1077</v>
      </c>
      <c r="M2560" s="357" t="s">
        <v>1078</v>
      </c>
      <c r="N2560" s="357" t="s">
        <v>5025</v>
      </c>
      <c r="O2560" s="358">
        <v>1</v>
      </c>
      <c r="P2560" s="357">
        <v>94</v>
      </c>
      <c r="Q2560" s="357">
        <v>50749.599999999999</v>
      </c>
      <c r="R2560" s="357">
        <v>34846.93</v>
      </c>
      <c r="S2560" s="357">
        <f t="shared" si="82"/>
        <v>15902.669999999998</v>
      </c>
      <c r="T2560" s="359">
        <f t="shared" si="83"/>
        <v>0.31335557324589747</v>
      </c>
      <c r="U2560" s="357"/>
    </row>
    <row r="2561" spans="1:21" x14ac:dyDescent="0.25">
      <c r="A2561" s="357" t="s">
        <v>483</v>
      </c>
      <c r="B2561" s="357" t="s">
        <v>972</v>
      </c>
      <c r="C2561" s="357" t="s">
        <v>1269</v>
      </c>
      <c r="D2561" s="357" t="s">
        <v>1776</v>
      </c>
      <c r="E2561" s="357" t="s">
        <v>1644</v>
      </c>
      <c r="F2561" s="357">
        <v>4612213</v>
      </c>
      <c r="G2561" s="357" t="s">
        <v>1416</v>
      </c>
      <c r="H2561" s="357">
        <v>461221301</v>
      </c>
      <c r="I2561" s="357" t="s">
        <v>4218</v>
      </c>
      <c r="J2561" s="357">
        <v>23038020</v>
      </c>
      <c r="K2561" s="357">
        <v>100</v>
      </c>
      <c r="L2561" s="357" t="s">
        <v>1077</v>
      </c>
      <c r="M2561" s="357" t="s">
        <v>1078</v>
      </c>
      <c r="N2561" s="357" t="s">
        <v>5025</v>
      </c>
      <c r="O2561" s="358">
        <v>1</v>
      </c>
      <c r="P2561" s="357">
        <v>59</v>
      </c>
      <c r="Q2561" s="357">
        <v>51801.600000000006</v>
      </c>
      <c r="R2561" s="357">
        <v>32385.79</v>
      </c>
      <c r="S2561" s="357">
        <f t="shared" si="82"/>
        <v>19415.810000000005</v>
      </c>
      <c r="T2561" s="359">
        <f t="shared" si="83"/>
        <v>0.3748110096985422</v>
      </c>
      <c r="U2561" s="357"/>
    </row>
    <row r="2562" spans="1:21" x14ac:dyDescent="0.25">
      <c r="A2562" s="357" t="s">
        <v>483</v>
      </c>
      <c r="B2562" s="357" t="s">
        <v>972</v>
      </c>
      <c r="C2562" s="357" t="s">
        <v>1269</v>
      </c>
      <c r="D2562" s="357" t="s">
        <v>1776</v>
      </c>
      <c r="E2562" s="357" t="s">
        <v>1644</v>
      </c>
      <c r="F2562" s="357">
        <v>4612213</v>
      </c>
      <c r="G2562" s="357" t="s">
        <v>1416</v>
      </c>
      <c r="H2562" s="357">
        <v>461221301</v>
      </c>
      <c r="I2562" s="357" t="s">
        <v>4219</v>
      </c>
      <c r="J2562" s="357">
        <v>23038146</v>
      </c>
      <c r="K2562" s="357">
        <v>100</v>
      </c>
      <c r="L2562" s="357" t="s">
        <v>1077</v>
      </c>
      <c r="M2562" s="357" t="s">
        <v>1078</v>
      </c>
      <c r="N2562" s="357" t="s">
        <v>5025</v>
      </c>
      <c r="O2562" s="358">
        <v>1</v>
      </c>
      <c r="P2562" s="357">
        <v>54</v>
      </c>
      <c r="Q2562" s="357">
        <v>15215.199999999999</v>
      </c>
      <c r="R2562" s="357">
        <v>11863.23</v>
      </c>
      <c r="S2562" s="357">
        <f t="shared" si="82"/>
        <v>3351.9699999999993</v>
      </c>
      <c r="T2562" s="359">
        <f t="shared" si="83"/>
        <v>0.22030403806719592</v>
      </c>
      <c r="U2562" s="357"/>
    </row>
    <row r="2563" spans="1:21" x14ac:dyDescent="0.25">
      <c r="A2563" s="357" t="s">
        <v>483</v>
      </c>
      <c r="B2563" s="357" t="s">
        <v>972</v>
      </c>
      <c r="C2563" s="357" t="s">
        <v>1269</v>
      </c>
      <c r="D2563" s="357" t="s">
        <v>1776</v>
      </c>
      <c r="E2563" s="357" t="s">
        <v>1644</v>
      </c>
      <c r="F2563" s="357">
        <v>4612213</v>
      </c>
      <c r="G2563" s="357" t="s">
        <v>1416</v>
      </c>
      <c r="H2563" s="357">
        <v>461221301</v>
      </c>
      <c r="I2563" s="357" t="s">
        <v>1147</v>
      </c>
      <c r="J2563" s="357">
        <v>23038248</v>
      </c>
      <c r="K2563" s="357">
        <v>100</v>
      </c>
      <c r="L2563" s="357" t="s">
        <v>1077</v>
      </c>
      <c r="M2563" s="357" t="s">
        <v>1078</v>
      </c>
      <c r="N2563" s="357" t="s">
        <v>5025</v>
      </c>
      <c r="O2563" s="358">
        <v>1</v>
      </c>
      <c r="P2563" s="357">
        <v>99</v>
      </c>
      <c r="Q2563" s="357">
        <v>34722.800000000003</v>
      </c>
      <c r="R2563" s="357">
        <v>31227.200000000001</v>
      </c>
      <c r="S2563" s="357">
        <f t="shared" si="82"/>
        <v>3495.6000000000022</v>
      </c>
      <c r="T2563" s="359">
        <f t="shared" si="83"/>
        <v>0.10067160482449578</v>
      </c>
      <c r="U2563" s="357"/>
    </row>
    <row r="2564" spans="1:21" x14ac:dyDescent="0.25">
      <c r="A2564" s="357" t="s">
        <v>483</v>
      </c>
      <c r="B2564" s="357" t="s">
        <v>972</v>
      </c>
      <c r="C2564" s="357" t="s">
        <v>1269</v>
      </c>
      <c r="D2564" s="357" t="s">
        <v>1776</v>
      </c>
      <c r="E2564" s="357" t="s">
        <v>1644</v>
      </c>
      <c r="F2564" s="357">
        <v>4612213</v>
      </c>
      <c r="G2564" s="357" t="s">
        <v>1416</v>
      </c>
      <c r="H2564" s="357">
        <v>461221301</v>
      </c>
      <c r="I2564" s="357" t="s">
        <v>4220</v>
      </c>
      <c r="J2564" s="357">
        <v>23038298</v>
      </c>
      <c r="K2564" s="357">
        <v>100</v>
      </c>
      <c r="L2564" s="357" t="s">
        <v>1077</v>
      </c>
      <c r="M2564" s="357" t="s">
        <v>1078</v>
      </c>
      <c r="N2564" s="357" t="s">
        <v>5025</v>
      </c>
      <c r="O2564" s="358">
        <v>1</v>
      </c>
      <c r="P2564" s="357">
        <v>73</v>
      </c>
      <c r="Q2564" s="357">
        <v>59915.600000000006</v>
      </c>
      <c r="R2564" s="357">
        <v>41604.69</v>
      </c>
      <c r="S2564" s="357">
        <f t="shared" si="82"/>
        <v>18310.910000000003</v>
      </c>
      <c r="T2564" s="359">
        <f t="shared" si="83"/>
        <v>0.30561172716287582</v>
      </c>
      <c r="U2564" s="357"/>
    </row>
    <row r="2565" spans="1:21" x14ac:dyDescent="0.25">
      <c r="A2565" s="357" t="s">
        <v>483</v>
      </c>
      <c r="B2565" s="357" t="s">
        <v>972</v>
      </c>
      <c r="C2565" s="357" t="s">
        <v>1269</v>
      </c>
      <c r="D2565" s="357" t="s">
        <v>1776</v>
      </c>
      <c r="E2565" s="357" t="s">
        <v>1644</v>
      </c>
      <c r="F2565" s="357">
        <v>4612213</v>
      </c>
      <c r="G2565" s="357" t="s">
        <v>1416</v>
      </c>
      <c r="H2565" s="357">
        <v>461221301</v>
      </c>
      <c r="I2565" s="357" t="s">
        <v>4221</v>
      </c>
      <c r="J2565" s="357">
        <v>23038306</v>
      </c>
      <c r="K2565" s="357">
        <v>100</v>
      </c>
      <c r="L2565" s="357" t="s">
        <v>1077</v>
      </c>
      <c r="M2565" s="357" t="s">
        <v>1078</v>
      </c>
      <c r="N2565" s="357" t="s">
        <v>5025</v>
      </c>
      <c r="O2565" s="358">
        <v>1</v>
      </c>
      <c r="P2565" s="357">
        <v>81</v>
      </c>
      <c r="Q2565" s="357">
        <v>48908.799999999996</v>
      </c>
      <c r="R2565" s="357">
        <v>40402.85</v>
      </c>
      <c r="S2565" s="357">
        <f t="shared" si="82"/>
        <v>8505.9499999999971</v>
      </c>
      <c r="T2565" s="359">
        <f t="shared" si="83"/>
        <v>0.17391451027218002</v>
      </c>
      <c r="U2565" s="357"/>
    </row>
    <row r="2566" spans="1:21" x14ac:dyDescent="0.25">
      <c r="A2566" s="357" t="s">
        <v>483</v>
      </c>
      <c r="B2566" s="357" t="s">
        <v>972</v>
      </c>
      <c r="C2566" s="357" t="s">
        <v>1269</v>
      </c>
      <c r="D2566" s="357" t="s">
        <v>1776</v>
      </c>
      <c r="E2566" s="357" t="s">
        <v>1644</v>
      </c>
      <c r="F2566" s="357">
        <v>4612213</v>
      </c>
      <c r="G2566" s="357" t="s">
        <v>1416</v>
      </c>
      <c r="H2566" s="357">
        <v>461221301</v>
      </c>
      <c r="I2566" s="357" t="s">
        <v>4222</v>
      </c>
      <c r="J2566" s="357">
        <v>23038348</v>
      </c>
      <c r="K2566" s="357">
        <v>100</v>
      </c>
      <c r="L2566" s="357" t="s">
        <v>1077</v>
      </c>
      <c r="M2566" s="357" t="s">
        <v>1078</v>
      </c>
      <c r="N2566" s="357" t="s">
        <v>5025</v>
      </c>
      <c r="O2566" s="358">
        <v>1</v>
      </c>
      <c r="P2566" s="357">
        <v>66</v>
      </c>
      <c r="Q2566" s="357">
        <v>53811.199999999997</v>
      </c>
      <c r="R2566" s="357">
        <v>33546.9</v>
      </c>
      <c r="S2566" s="357">
        <f t="shared" si="82"/>
        <v>20264.299999999996</v>
      </c>
      <c r="T2566" s="359">
        <f t="shared" si="83"/>
        <v>0.37658145516175068</v>
      </c>
      <c r="U2566" s="357"/>
    </row>
    <row r="2567" spans="1:21" x14ac:dyDescent="0.25">
      <c r="A2567" s="357" t="s">
        <v>483</v>
      </c>
      <c r="B2567" s="357" t="s">
        <v>972</v>
      </c>
      <c r="C2567" s="357" t="s">
        <v>1269</v>
      </c>
      <c r="D2567" s="357" t="s">
        <v>1776</v>
      </c>
      <c r="E2567" s="357" t="s">
        <v>1644</v>
      </c>
      <c r="F2567" s="357">
        <v>4612213</v>
      </c>
      <c r="G2567" s="357" t="s">
        <v>1416</v>
      </c>
      <c r="H2567" s="357">
        <v>461221301</v>
      </c>
      <c r="I2567" s="357" t="s">
        <v>4223</v>
      </c>
      <c r="J2567" s="357">
        <v>23038366</v>
      </c>
      <c r="K2567" s="357">
        <v>100</v>
      </c>
      <c r="L2567" s="357" t="s">
        <v>1077</v>
      </c>
      <c r="M2567" s="357" t="s">
        <v>1078</v>
      </c>
      <c r="N2567" s="357" t="s">
        <v>5025</v>
      </c>
      <c r="O2567" s="358">
        <v>1</v>
      </c>
      <c r="P2567" s="357">
        <v>80</v>
      </c>
      <c r="Q2567" s="357">
        <v>61089.200000000004</v>
      </c>
      <c r="R2567" s="357">
        <v>40648.28</v>
      </c>
      <c r="S2567" s="357">
        <f t="shared" si="82"/>
        <v>20440.920000000006</v>
      </c>
      <c r="T2567" s="359">
        <f t="shared" si="83"/>
        <v>0.33460775390740105</v>
      </c>
      <c r="U2567" s="357"/>
    </row>
    <row r="2568" spans="1:21" x14ac:dyDescent="0.25">
      <c r="A2568" s="357" t="s">
        <v>483</v>
      </c>
      <c r="B2568" s="357" t="s">
        <v>972</v>
      </c>
      <c r="C2568" s="357" t="s">
        <v>1269</v>
      </c>
      <c r="D2568" s="357" t="s">
        <v>1776</v>
      </c>
      <c r="E2568" s="357" t="s">
        <v>1645</v>
      </c>
      <c r="F2568" s="357">
        <v>4612224</v>
      </c>
      <c r="G2568" s="357" t="s">
        <v>1004</v>
      </c>
      <c r="H2568" s="357">
        <v>461222401</v>
      </c>
      <c r="I2568" s="357" t="s">
        <v>4224</v>
      </c>
      <c r="J2568" s="357">
        <v>18491226</v>
      </c>
      <c r="K2568" s="357">
        <v>100</v>
      </c>
      <c r="L2568" s="357" t="s">
        <v>1077</v>
      </c>
      <c r="M2568" s="357" t="s">
        <v>1078</v>
      </c>
      <c r="N2568" s="357" t="s">
        <v>5025</v>
      </c>
      <c r="O2568" s="358">
        <v>1</v>
      </c>
      <c r="P2568" s="357">
        <v>55</v>
      </c>
      <c r="Q2568" s="357">
        <v>33414.800000000003</v>
      </c>
      <c r="R2568" s="357">
        <v>21448.16</v>
      </c>
      <c r="S2568" s="357">
        <f t="shared" si="82"/>
        <v>11966.640000000003</v>
      </c>
      <c r="T2568" s="359">
        <f t="shared" si="83"/>
        <v>0.35812394507822887</v>
      </c>
      <c r="U2568" s="357"/>
    </row>
    <row r="2569" spans="1:21" x14ac:dyDescent="0.25">
      <c r="A2569" s="357" t="s">
        <v>483</v>
      </c>
      <c r="B2569" s="357" t="s">
        <v>972</v>
      </c>
      <c r="C2569" s="357" t="s">
        <v>1269</v>
      </c>
      <c r="D2569" s="357" t="s">
        <v>1776</v>
      </c>
      <c r="E2569" s="357" t="s">
        <v>1645</v>
      </c>
      <c r="F2569" s="357">
        <v>4612224</v>
      </c>
      <c r="G2569" s="357" t="s">
        <v>1270</v>
      </c>
      <c r="H2569" s="357">
        <v>461222402</v>
      </c>
      <c r="I2569" s="357" t="s">
        <v>4225</v>
      </c>
      <c r="J2569" s="357">
        <v>18491506</v>
      </c>
      <c r="K2569" s="357">
        <v>250</v>
      </c>
      <c r="L2569" s="357" t="s">
        <v>1077</v>
      </c>
      <c r="M2569" s="357" t="s">
        <v>1078</v>
      </c>
      <c r="N2569" s="357" t="s">
        <v>5025</v>
      </c>
      <c r="O2569" s="358">
        <v>1</v>
      </c>
      <c r="P2569" s="357">
        <v>127</v>
      </c>
      <c r="Q2569" s="357">
        <v>58384.799999999996</v>
      </c>
      <c r="R2569" s="357">
        <v>35602.620000000003</v>
      </c>
      <c r="S2569" s="357">
        <f t="shared" si="82"/>
        <v>22782.179999999993</v>
      </c>
      <c r="T2569" s="359">
        <f t="shared" si="83"/>
        <v>0.39020738274345368</v>
      </c>
      <c r="U2569" s="357"/>
    </row>
    <row r="2570" spans="1:21" x14ac:dyDescent="0.25">
      <c r="A2570" s="357" t="s">
        <v>483</v>
      </c>
      <c r="B2570" s="357" t="s">
        <v>972</v>
      </c>
      <c r="C2570" s="357" t="s">
        <v>1269</v>
      </c>
      <c r="D2570" s="357" t="s">
        <v>1776</v>
      </c>
      <c r="E2570" s="357" t="s">
        <v>1645</v>
      </c>
      <c r="F2570" s="357">
        <v>4612224</v>
      </c>
      <c r="G2570" s="357" t="s">
        <v>1270</v>
      </c>
      <c r="H2570" s="357">
        <v>461222402</v>
      </c>
      <c r="I2570" s="357" t="s">
        <v>4226</v>
      </c>
      <c r="J2570" s="357">
        <v>18491656</v>
      </c>
      <c r="K2570" s="357">
        <v>100</v>
      </c>
      <c r="L2570" s="357" t="s">
        <v>1077</v>
      </c>
      <c r="M2570" s="357" t="s">
        <v>1078</v>
      </c>
      <c r="N2570" s="357" t="s">
        <v>5025</v>
      </c>
      <c r="O2570" s="358">
        <v>1</v>
      </c>
      <c r="P2570" s="357">
        <v>57</v>
      </c>
      <c r="Q2570" s="357">
        <v>37371.599999999999</v>
      </c>
      <c r="R2570" s="357">
        <v>21498.120000000003</v>
      </c>
      <c r="S2570" s="357">
        <f t="shared" si="82"/>
        <v>15873.479999999996</v>
      </c>
      <c r="T2570" s="359">
        <f t="shared" si="83"/>
        <v>0.42474713418745774</v>
      </c>
      <c r="U2570" s="357"/>
    </row>
    <row r="2571" spans="1:21" x14ac:dyDescent="0.25">
      <c r="A2571" s="357" t="s">
        <v>483</v>
      </c>
      <c r="B2571" s="357" t="s">
        <v>972</v>
      </c>
      <c r="C2571" s="357" t="s">
        <v>1268</v>
      </c>
      <c r="D2571" s="357" t="s">
        <v>1773</v>
      </c>
      <c r="E2571" s="357" t="s">
        <v>1637</v>
      </c>
      <c r="F2571" s="357">
        <v>4611223</v>
      </c>
      <c r="G2571" s="357" t="s">
        <v>979</v>
      </c>
      <c r="H2571" s="357">
        <v>461122301</v>
      </c>
      <c r="I2571" s="357" t="s">
        <v>5256</v>
      </c>
      <c r="J2571" s="357">
        <v>1974396</v>
      </c>
      <c r="K2571" s="357">
        <v>100</v>
      </c>
      <c r="L2571" s="357" t="s">
        <v>1077</v>
      </c>
      <c r="M2571" s="357" t="s">
        <v>1078</v>
      </c>
      <c r="N2571" s="357" t="s">
        <v>5025</v>
      </c>
      <c r="O2571" s="358">
        <v>1</v>
      </c>
      <c r="P2571" s="357">
        <v>69</v>
      </c>
      <c r="Q2571" s="357">
        <v>41684</v>
      </c>
      <c r="R2571" s="357">
        <v>22793.34</v>
      </c>
      <c r="S2571" s="357">
        <f t="shared" si="82"/>
        <v>18890.66</v>
      </c>
      <c r="T2571" s="359">
        <f t="shared" si="83"/>
        <v>0.45318731407734381</v>
      </c>
      <c r="U2571" s="357"/>
    </row>
    <row r="2572" spans="1:21" x14ac:dyDescent="0.25">
      <c r="A2572" s="357" t="s">
        <v>483</v>
      </c>
      <c r="B2572" s="357" t="s">
        <v>972</v>
      </c>
      <c r="C2572" s="357" t="s">
        <v>1269</v>
      </c>
      <c r="D2572" s="357" t="s">
        <v>1776</v>
      </c>
      <c r="E2572" s="357" t="s">
        <v>1646</v>
      </c>
      <c r="F2572" s="357">
        <v>4612232</v>
      </c>
      <c r="G2572" s="357" t="s">
        <v>1000</v>
      </c>
      <c r="H2572" s="357">
        <v>461223201</v>
      </c>
      <c r="I2572" s="357" t="s">
        <v>4227</v>
      </c>
      <c r="J2572" s="357">
        <v>14827683</v>
      </c>
      <c r="K2572" s="357">
        <v>100</v>
      </c>
      <c r="L2572" s="357" t="s">
        <v>1077</v>
      </c>
      <c r="M2572" s="357" t="s">
        <v>1078</v>
      </c>
      <c r="N2572" s="357" t="s">
        <v>5025</v>
      </c>
      <c r="O2572" s="358">
        <v>1</v>
      </c>
      <c r="P2572" s="357">
        <v>41</v>
      </c>
      <c r="Q2572" s="357">
        <v>28704</v>
      </c>
      <c r="R2572" s="357">
        <v>18986.78</v>
      </c>
      <c r="S2572" s="357">
        <f t="shared" si="82"/>
        <v>9717.2200000000012</v>
      </c>
      <c r="T2572" s="359">
        <f t="shared" si="83"/>
        <v>0.33853191192865112</v>
      </c>
      <c r="U2572" s="357"/>
    </row>
    <row r="2573" spans="1:21" x14ac:dyDescent="0.25">
      <c r="A2573" s="357" t="s">
        <v>483</v>
      </c>
      <c r="B2573" s="357" t="s">
        <v>972</v>
      </c>
      <c r="C2573" s="357" t="s">
        <v>1269</v>
      </c>
      <c r="D2573" s="357" t="s">
        <v>1776</v>
      </c>
      <c r="E2573" s="357" t="s">
        <v>1646</v>
      </c>
      <c r="F2573" s="357">
        <v>4612232</v>
      </c>
      <c r="G2573" s="357" t="s">
        <v>1000</v>
      </c>
      <c r="H2573" s="357">
        <v>461223201</v>
      </c>
      <c r="I2573" s="357" t="s">
        <v>4228</v>
      </c>
      <c r="J2573" s="357">
        <v>14827727</v>
      </c>
      <c r="K2573" s="357">
        <v>100</v>
      </c>
      <c r="L2573" s="357" t="s">
        <v>1077</v>
      </c>
      <c r="M2573" s="357" t="s">
        <v>1078</v>
      </c>
      <c r="N2573" s="357" t="s">
        <v>5025</v>
      </c>
      <c r="O2573" s="358">
        <v>1</v>
      </c>
      <c r="P2573" s="357">
        <v>129</v>
      </c>
      <c r="Q2573" s="357">
        <v>73832.92</v>
      </c>
      <c r="R2573" s="357">
        <v>58789</v>
      </c>
      <c r="S2573" s="357">
        <f t="shared" si="82"/>
        <v>15043.919999999998</v>
      </c>
      <c r="T2573" s="359">
        <f t="shared" si="83"/>
        <v>0.2037562648206247</v>
      </c>
      <c r="U2573" s="357"/>
    </row>
    <row r="2574" spans="1:21" x14ac:dyDescent="0.25">
      <c r="A2574" s="357" t="s">
        <v>483</v>
      </c>
      <c r="B2574" s="357" t="s">
        <v>972</v>
      </c>
      <c r="C2574" s="357" t="s">
        <v>1269</v>
      </c>
      <c r="D2574" s="357" t="s">
        <v>1776</v>
      </c>
      <c r="E2574" s="357" t="s">
        <v>1646</v>
      </c>
      <c r="F2574" s="357">
        <v>4612232</v>
      </c>
      <c r="G2574" s="357" t="s">
        <v>1001</v>
      </c>
      <c r="H2574" s="357">
        <v>461223202</v>
      </c>
      <c r="I2574" s="357" t="s">
        <v>4229</v>
      </c>
      <c r="J2574" s="357">
        <v>14929639</v>
      </c>
      <c r="K2574" s="357">
        <v>100</v>
      </c>
      <c r="L2574" s="357" t="s">
        <v>1077</v>
      </c>
      <c r="M2574" s="357" t="s">
        <v>1078</v>
      </c>
      <c r="N2574" s="357" t="s">
        <v>5025</v>
      </c>
      <c r="O2574" s="358">
        <v>1</v>
      </c>
      <c r="P2574" s="357">
        <v>51</v>
      </c>
      <c r="Q2574" s="357">
        <v>17668.400000000001</v>
      </c>
      <c r="R2574" s="357">
        <v>16675.34</v>
      </c>
      <c r="S2574" s="357">
        <f t="shared" si="82"/>
        <v>993.06000000000131</v>
      </c>
      <c r="T2574" s="359">
        <f t="shared" si="83"/>
        <v>5.6205428901315413E-2</v>
      </c>
      <c r="U2574" s="357"/>
    </row>
    <row r="2575" spans="1:21" x14ac:dyDescent="0.25">
      <c r="A2575" s="357" t="s">
        <v>483</v>
      </c>
      <c r="B2575" s="357" t="s">
        <v>972</v>
      </c>
      <c r="C2575" s="357" t="s">
        <v>1269</v>
      </c>
      <c r="D2575" s="357" t="s">
        <v>1776</v>
      </c>
      <c r="E2575" s="357" t="s">
        <v>1646</v>
      </c>
      <c r="F2575" s="357">
        <v>4612232</v>
      </c>
      <c r="G2575" s="357" t="s">
        <v>1001</v>
      </c>
      <c r="H2575" s="357">
        <v>461223202</v>
      </c>
      <c r="I2575" s="357" t="s">
        <v>4230</v>
      </c>
      <c r="J2575" s="357">
        <v>14929671</v>
      </c>
      <c r="K2575" s="357">
        <v>100</v>
      </c>
      <c r="L2575" s="357" t="s">
        <v>1077</v>
      </c>
      <c r="M2575" s="357" t="s">
        <v>1078</v>
      </c>
      <c r="N2575" s="357" t="s">
        <v>5025</v>
      </c>
      <c r="O2575" s="358">
        <v>1</v>
      </c>
      <c r="P2575" s="357">
        <v>43</v>
      </c>
      <c r="Q2575" s="357">
        <v>16133.6</v>
      </c>
      <c r="R2575" s="357">
        <v>10503.82</v>
      </c>
      <c r="S2575" s="357">
        <f t="shared" si="82"/>
        <v>5629.7800000000007</v>
      </c>
      <c r="T2575" s="359">
        <f t="shared" si="83"/>
        <v>0.34894753805722223</v>
      </c>
      <c r="U2575" s="357"/>
    </row>
    <row r="2576" spans="1:21" x14ac:dyDescent="0.25">
      <c r="A2576" s="357" t="s">
        <v>483</v>
      </c>
      <c r="B2576" s="357" t="s">
        <v>972</v>
      </c>
      <c r="C2576" s="357" t="s">
        <v>1271</v>
      </c>
      <c r="D2576" s="357" t="s">
        <v>1778</v>
      </c>
      <c r="E2576" s="357" t="s">
        <v>1651</v>
      </c>
      <c r="F2576" s="357">
        <v>4615112</v>
      </c>
      <c r="G2576" s="357" t="s">
        <v>1427</v>
      </c>
      <c r="H2576" s="357">
        <v>461511202</v>
      </c>
      <c r="I2576" s="357" t="s">
        <v>5257</v>
      </c>
      <c r="J2576" s="357">
        <v>1975464</v>
      </c>
      <c r="K2576" s="357">
        <v>100</v>
      </c>
      <c r="L2576" s="357" t="s">
        <v>1077</v>
      </c>
      <c r="M2576" s="357" t="s">
        <v>1078</v>
      </c>
      <c r="N2576" s="357" t="s">
        <v>5025</v>
      </c>
      <c r="O2576" s="358">
        <v>1</v>
      </c>
      <c r="P2576" s="357">
        <v>75</v>
      </c>
      <c r="Q2576" s="357">
        <v>76981.600000000006</v>
      </c>
      <c r="R2576" s="357">
        <v>38729.42</v>
      </c>
      <c r="S2576" s="357">
        <f t="shared" si="82"/>
        <v>38252.180000000008</v>
      </c>
      <c r="T2576" s="359">
        <f t="shared" si="83"/>
        <v>0.49690029825308912</v>
      </c>
      <c r="U2576" s="357"/>
    </row>
    <row r="2577" spans="1:21" x14ac:dyDescent="0.25">
      <c r="A2577" s="357" t="s">
        <v>483</v>
      </c>
      <c r="B2577" s="357" t="s">
        <v>972</v>
      </c>
      <c r="C2577" s="357" t="s">
        <v>1269</v>
      </c>
      <c r="D2577" s="357" t="s">
        <v>1776</v>
      </c>
      <c r="E2577" s="357" t="s">
        <v>1646</v>
      </c>
      <c r="F2577" s="357">
        <v>4612232</v>
      </c>
      <c r="G2577" s="357" t="s">
        <v>1001</v>
      </c>
      <c r="H2577" s="357">
        <v>461223202</v>
      </c>
      <c r="I2577" s="357" t="s">
        <v>4231</v>
      </c>
      <c r="J2577" s="357">
        <v>14929691</v>
      </c>
      <c r="K2577" s="357">
        <v>100</v>
      </c>
      <c r="L2577" s="357" t="s">
        <v>1077</v>
      </c>
      <c r="M2577" s="357" t="s">
        <v>1078</v>
      </c>
      <c r="N2577" s="357" t="s">
        <v>5025</v>
      </c>
      <c r="O2577" s="358">
        <v>1</v>
      </c>
      <c r="P2577" s="357">
        <v>99</v>
      </c>
      <c r="Q2577" s="357">
        <v>41762.399999999994</v>
      </c>
      <c r="R2577" s="357">
        <v>26818.559999999998</v>
      </c>
      <c r="S2577" s="357">
        <f t="shared" si="82"/>
        <v>14943.839999999997</v>
      </c>
      <c r="T2577" s="359">
        <f t="shared" si="83"/>
        <v>0.35783000976955343</v>
      </c>
      <c r="U2577" s="357"/>
    </row>
    <row r="2578" spans="1:21" x14ac:dyDescent="0.25">
      <c r="A2578" s="357" t="s">
        <v>483</v>
      </c>
      <c r="B2578" s="357" t="s">
        <v>972</v>
      </c>
      <c r="C2578" s="357" t="s">
        <v>1269</v>
      </c>
      <c r="D2578" s="357" t="s">
        <v>1776</v>
      </c>
      <c r="E2578" s="357" t="s">
        <v>1646</v>
      </c>
      <c r="F2578" s="357">
        <v>4612232</v>
      </c>
      <c r="G2578" s="357" t="s">
        <v>1001</v>
      </c>
      <c r="H2578" s="357">
        <v>461223202</v>
      </c>
      <c r="I2578" s="357" t="s">
        <v>4232</v>
      </c>
      <c r="J2578" s="357">
        <v>14929779</v>
      </c>
      <c r="K2578" s="357">
        <v>100</v>
      </c>
      <c r="L2578" s="357" t="s">
        <v>1077</v>
      </c>
      <c r="M2578" s="357" t="s">
        <v>1078</v>
      </c>
      <c r="N2578" s="357" t="s">
        <v>5025</v>
      </c>
      <c r="O2578" s="358">
        <v>1</v>
      </c>
      <c r="P2578" s="357">
        <v>22</v>
      </c>
      <c r="Q2578" s="357">
        <v>9340.4</v>
      </c>
      <c r="R2578" s="357">
        <v>6858.5300000000007</v>
      </c>
      <c r="S2578" s="357">
        <f t="shared" si="82"/>
        <v>2481.869999999999</v>
      </c>
      <c r="T2578" s="359">
        <f t="shared" si="83"/>
        <v>0.26571345980900168</v>
      </c>
      <c r="U2578" s="357"/>
    </row>
    <row r="2579" spans="1:21" x14ac:dyDescent="0.25">
      <c r="A2579" s="357" t="s">
        <v>483</v>
      </c>
      <c r="B2579" s="357" t="s">
        <v>972</v>
      </c>
      <c r="C2579" s="357" t="s">
        <v>1269</v>
      </c>
      <c r="D2579" s="357" t="s">
        <v>1776</v>
      </c>
      <c r="E2579" s="357" t="s">
        <v>1646</v>
      </c>
      <c r="F2579" s="357">
        <v>4612232</v>
      </c>
      <c r="G2579" s="357" t="s">
        <v>1001</v>
      </c>
      <c r="H2579" s="357">
        <v>461223202</v>
      </c>
      <c r="I2579" s="357" t="s">
        <v>4233</v>
      </c>
      <c r="J2579" s="357">
        <v>14929815</v>
      </c>
      <c r="K2579" s="357">
        <v>100</v>
      </c>
      <c r="L2579" s="357" t="s">
        <v>1077</v>
      </c>
      <c r="M2579" s="357" t="s">
        <v>1078</v>
      </c>
      <c r="N2579" s="357" t="s">
        <v>5025</v>
      </c>
      <c r="O2579" s="358">
        <v>1</v>
      </c>
      <c r="P2579" s="357">
        <v>21</v>
      </c>
      <c r="Q2579" s="357">
        <v>10097.6</v>
      </c>
      <c r="R2579" s="357">
        <v>6164.22</v>
      </c>
      <c r="S2579" s="357">
        <f t="shared" si="82"/>
        <v>3933.38</v>
      </c>
      <c r="T2579" s="359">
        <f t="shared" si="83"/>
        <v>0.38953612739660909</v>
      </c>
      <c r="U2579" s="357"/>
    </row>
    <row r="2580" spans="1:21" x14ac:dyDescent="0.25">
      <c r="A2580" s="357" t="s">
        <v>483</v>
      </c>
      <c r="B2580" s="357" t="s">
        <v>972</v>
      </c>
      <c r="C2580" s="357" t="s">
        <v>1269</v>
      </c>
      <c r="D2580" s="357" t="s">
        <v>1776</v>
      </c>
      <c r="E2580" s="357" t="s">
        <v>1646</v>
      </c>
      <c r="F2580" s="357">
        <v>4612232</v>
      </c>
      <c r="G2580" s="357" t="s">
        <v>1001</v>
      </c>
      <c r="H2580" s="357">
        <v>461223202</v>
      </c>
      <c r="I2580" s="357" t="s">
        <v>4234</v>
      </c>
      <c r="J2580" s="357">
        <v>14929883</v>
      </c>
      <c r="K2580" s="357">
        <v>100</v>
      </c>
      <c r="L2580" s="357" t="s">
        <v>1077</v>
      </c>
      <c r="M2580" s="357" t="s">
        <v>1078</v>
      </c>
      <c r="N2580" s="357" t="s">
        <v>5025</v>
      </c>
      <c r="O2580" s="358">
        <v>1</v>
      </c>
      <c r="P2580" s="357">
        <v>70</v>
      </c>
      <c r="Q2580" s="357">
        <v>33812.399999999994</v>
      </c>
      <c r="R2580" s="357">
        <v>24190.510000000002</v>
      </c>
      <c r="S2580" s="357">
        <f t="shared" si="82"/>
        <v>9621.8899999999921</v>
      </c>
      <c r="T2580" s="359">
        <f t="shared" si="83"/>
        <v>0.28456690444925514</v>
      </c>
      <c r="U2580" s="357"/>
    </row>
    <row r="2581" spans="1:21" x14ac:dyDescent="0.25">
      <c r="A2581" s="357" t="s">
        <v>483</v>
      </c>
      <c r="B2581" s="357" t="s">
        <v>972</v>
      </c>
      <c r="C2581" s="357" t="s">
        <v>1269</v>
      </c>
      <c r="D2581" s="357" t="s">
        <v>1776</v>
      </c>
      <c r="E2581" s="357" t="s">
        <v>1646</v>
      </c>
      <c r="F2581" s="357">
        <v>4612232</v>
      </c>
      <c r="G2581" s="357" t="s">
        <v>1001</v>
      </c>
      <c r="H2581" s="357">
        <v>461223202</v>
      </c>
      <c r="I2581" s="357" t="s">
        <v>4235</v>
      </c>
      <c r="J2581" s="357">
        <v>14929887</v>
      </c>
      <c r="K2581" s="357">
        <v>100</v>
      </c>
      <c r="L2581" s="357" t="s">
        <v>1077</v>
      </c>
      <c r="M2581" s="357" t="s">
        <v>1078</v>
      </c>
      <c r="N2581" s="357" t="s">
        <v>5025</v>
      </c>
      <c r="O2581" s="358">
        <v>1</v>
      </c>
      <c r="P2581" s="357">
        <v>45</v>
      </c>
      <c r="Q2581" s="357">
        <v>13516.400000000001</v>
      </c>
      <c r="R2581" s="357">
        <v>11060.740000000002</v>
      </c>
      <c r="S2581" s="357">
        <f t="shared" si="82"/>
        <v>2455.66</v>
      </c>
      <c r="T2581" s="359">
        <f t="shared" si="83"/>
        <v>0.18168003314492021</v>
      </c>
      <c r="U2581" s="357"/>
    </row>
    <row r="2582" spans="1:21" x14ac:dyDescent="0.25">
      <c r="A2582" s="357" t="s">
        <v>483</v>
      </c>
      <c r="B2582" s="357" t="s">
        <v>972</v>
      </c>
      <c r="C2582" s="357" t="s">
        <v>1269</v>
      </c>
      <c r="D2582" s="357" t="s">
        <v>1776</v>
      </c>
      <c r="E2582" s="357" t="s">
        <v>1644</v>
      </c>
      <c r="F2582" s="357">
        <v>4612213</v>
      </c>
      <c r="G2582" s="357" t="s">
        <v>1416</v>
      </c>
      <c r="H2582" s="357">
        <v>461221301</v>
      </c>
      <c r="I2582" s="357" t="s">
        <v>4236</v>
      </c>
      <c r="J2582" s="357">
        <v>23038078</v>
      </c>
      <c r="K2582" s="357">
        <v>100</v>
      </c>
      <c r="L2582" s="357" t="s">
        <v>1077</v>
      </c>
      <c r="M2582" s="357" t="s">
        <v>1078</v>
      </c>
      <c r="N2582" s="357" t="s">
        <v>5025</v>
      </c>
      <c r="O2582" s="358">
        <v>1</v>
      </c>
      <c r="P2582" s="357">
        <v>40</v>
      </c>
      <c r="Q2582" s="357">
        <v>21778.799999999999</v>
      </c>
      <c r="R2582" s="357">
        <v>19285.760000000002</v>
      </c>
      <c r="S2582" s="357">
        <f t="shared" si="82"/>
        <v>2493.0399999999972</v>
      </c>
      <c r="T2582" s="359">
        <f t="shared" si="83"/>
        <v>0.11447095340422785</v>
      </c>
      <c r="U2582" s="357"/>
    </row>
    <row r="2583" spans="1:21" x14ac:dyDescent="0.25">
      <c r="A2583" s="357" t="s">
        <v>483</v>
      </c>
      <c r="B2583" s="357" t="s">
        <v>972</v>
      </c>
      <c r="C2583" s="357" t="s">
        <v>1269</v>
      </c>
      <c r="D2583" s="357" t="s">
        <v>1777</v>
      </c>
      <c r="E2583" s="357" t="s">
        <v>996</v>
      </c>
      <c r="F2583" s="357">
        <v>4612412</v>
      </c>
      <c r="G2583" s="357" t="s">
        <v>996</v>
      </c>
      <c r="H2583" s="357">
        <v>461241201</v>
      </c>
      <c r="I2583" s="357" t="s">
        <v>4237</v>
      </c>
      <c r="J2583" s="357">
        <v>8029221</v>
      </c>
      <c r="K2583" s="357">
        <v>100</v>
      </c>
      <c r="L2583" s="357" t="s">
        <v>1077</v>
      </c>
      <c r="M2583" s="357" t="s">
        <v>1078</v>
      </c>
      <c r="N2583" s="357" t="s">
        <v>5025</v>
      </c>
      <c r="O2583" s="358">
        <v>1</v>
      </c>
      <c r="P2583" s="357">
        <v>36</v>
      </c>
      <c r="Q2583" s="357">
        <v>22738</v>
      </c>
      <c r="R2583" s="357">
        <v>12761.7</v>
      </c>
      <c r="S2583" s="357">
        <f t="shared" si="82"/>
        <v>9976.2999999999993</v>
      </c>
      <c r="T2583" s="359">
        <f t="shared" si="83"/>
        <v>0.43875010994810448</v>
      </c>
      <c r="U2583" s="357"/>
    </row>
    <row r="2584" spans="1:21" x14ac:dyDescent="0.25">
      <c r="A2584" s="357" t="s">
        <v>483</v>
      </c>
      <c r="B2584" s="357" t="s">
        <v>972</v>
      </c>
      <c r="C2584" s="357" t="s">
        <v>1269</v>
      </c>
      <c r="D2584" s="357" t="s">
        <v>1777</v>
      </c>
      <c r="E2584" s="357" t="s">
        <v>996</v>
      </c>
      <c r="F2584" s="357">
        <v>4612412</v>
      </c>
      <c r="G2584" s="357" t="s">
        <v>996</v>
      </c>
      <c r="H2584" s="357">
        <v>461241201</v>
      </c>
      <c r="I2584" s="357" t="s">
        <v>4238</v>
      </c>
      <c r="J2584" s="357">
        <v>8029251</v>
      </c>
      <c r="K2584" s="357">
        <v>100</v>
      </c>
      <c r="L2584" s="357" t="s">
        <v>1077</v>
      </c>
      <c r="M2584" s="357" t="s">
        <v>1078</v>
      </c>
      <c r="N2584" s="357" t="s">
        <v>5025</v>
      </c>
      <c r="O2584" s="358">
        <v>1</v>
      </c>
      <c r="P2584" s="357">
        <v>41</v>
      </c>
      <c r="Q2584" s="357">
        <v>21230.399999999998</v>
      </c>
      <c r="R2584" s="357">
        <v>16678.89</v>
      </c>
      <c r="S2584" s="357">
        <f t="shared" si="82"/>
        <v>4551.5099999999984</v>
      </c>
      <c r="T2584" s="359">
        <f t="shared" si="83"/>
        <v>0.21438644585123215</v>
      </c>
      <c r="U2584" s="357"/>
    </row>
    <row r="2585" spans="1:21" x14ac:dyDescent="0.25">
      <c r="A2585" s="357" t="s">
        <v>483</v>
      </c>
      <c r="B2585" s="357" t="s">
        <v>972</v>
      </c>
      <c r="C2585" s="357" t="s">
        <v>1269</v>
      </c>
      <c r="D2585" s="357" t="s">
        <v>1777</v>
      </c>
      <c r="E2585" s="357" t="s">
        <v>996</v>
      </c>
      <c r="F2585" s="357">
        <v>4612412</v>
      </c>
      <c r="G2585" s="357" t="s">
        <v>996</v>
      </c>
      <c r="H2585" s="357">
        <v>461241201</v>
      </c>
      <c r="I2585" s="357" t="s">
        <v>4239</v>
      </c>
      <c r="J2585" s="357">
        <v>8029279</v>
      </c>
      <c r="K2585" s="357">
        <v>100</v>
      </c>
      <c r="L2585" s="357" t="s">
        <v>1077</v>
      </c>
      <c r="M2585" s="357" t="s">
        <v>1078</v>
      </c>
      <c r="N2585" s="357" t="s">
        <v>5025</v>
      </c>
      <c r="O2585" s="358">
        <v>1</v>
      </c>
      <c r="P2585" s="357">
        <v>30</v>
      </c>
      <c r="Q2585" s="357">
        <v>17847.599999999999</v>
      </c>
      <c r="R2585" s="357">
        <v>15090.380000000001</v>
      </c>
      <c r="S2585" s="357">
        <f t="shared" si="82"/>
        <v>2757.2199999999975</v>
      </c>
      <c r="T2585" s="359">
        <f t="shared" si="83"/>
        <v>0.15448687778748951</v>
      </c>
      <c r="U2585" s="357"/>
    </row>
    <row r="2586" spans="1:21" x14ac:dyDescent="0.25">
      <c r="A2586" s="357" t="s">
        <v>483</v>
      </c>
      <c r="B2586" s="357" t="s">
        <v>972</v>
      </c>
      <c r="C2586" s="357" t="s">
        <v>1269</v>
      </c>
      <c r="D2586" s="357" t="s">
        <v>1777</v>
      </c>
      <c r="E2586" s="357" t="s">
        <v>996</v>
      </c>
      <c r="F2586" s="357">
        <v>4612412</v>
      </c>
      <c r="G2586" s="357" t="s">
        <v>996</v>
      </c>
      <c r="H2586" s="357">
        <v>461241201</v>
      </c>
      <c r="I2586" s="357" t="s">
        <v>4240</v>
      </c>
      <c r="J2586" s="357">
        <v>8029281</v>
      </c>
      <c r="K2586" s="357">
        <v>100</v>
      </c>
      <c r="L2586" s="357" t="s">
        <v>1077</v>
      </c>
      <c r="M2586" s="357" t="s">
        <v>1078</v>
      </c>
      <c r="N2586" s="357" t="s">
        <v>5025</v>
      </c>
      <c r="O2586" s="358">
        <v>1</v>
      </c>
      <c r="P2586" s="357">
        <v>82</v>
      </c>
      <c r="Q2586" s="357">
        <v>41748.400000000001</v>
      </c>
      <c r="R2586" s="357">
        <v>27613.909999999996</v>
      </c>
      <c r="S2586" s="357">
        <f t="shared" si="82"/>
        <v>14134.490000000005</v>
      </c>
      <c r="T2586" s="359">
        <f t="shared" si="83"/>
        <v>0.3385636335763767</v>
      </c>
      <c r="U2586" s="357"/>
    </row>
    <row r="2587" spans="1:21" x14ac:dyDescent="0.25">
      <c r="A2587" s="357" t="s">
        <v>483</v>
      </c>
      <c r="B2587" s="357" t="s">
        <v>972</v>
      </c>
      <c r="C2587" s="357" t="s">
        <v>1269</v>
      </c>
      <c r="D2587" s="357" t="s">
        <v>1777</v>
      </c>
      <c r="E2587" s="357" t="s">
        <v>996</v>
      </c>
      <c r="F2587" s="357">
        <v>4612412</v>
      </c>
      <c r="G2587" s="357" t="s">
        <v>996</v>
      </c>
      <c r="H2587" s="357">
        <v>461241201</v>
      </c>
      <c r="I2587" s="357" t="s">
        <v>4241</v>
      </c>
      <c r="J2587" s="357">
        <v>8029405</v>
      </c>
      <c r="K2587" s="357">
        <v>100</v>
      </c>
      <c r="L2587" s="357" t="s">
        <v>1077</v>
      </c>
      <c r="M2587" s="357" t="s">
        <v>1078</v>
      </c>
      <c r="N2587" s="357" t="s">
        <v>5025</v>
      </c>
      <c r="O2587" s="358">
        <v>1</v>
      </c>
      <c r="P2587" s="357">
        <v>55</v>
      </c>
      <c r="Q2587" s="357">
        <v>30131.199999999997</v>
      </c>
      <c r="R2587" s="357">
        <v>20209.2</v>
      </c>
      <c r="S2587" s="357">
        <f t="shared" si="82"/>
        <v>9921.9999999999964</v>
      </c>
      <c r="T2587" s="359">
        <f t="shared" si="83"/>
        <v>0.32929322429906532</v>
      </c>
      <c r="U2587" s="357"/>
    </row>
    <row r="2588" spans="1:21" x14ac:dyDescent="0.25">
      <c r="A2588" s="357" t="s">
        <v>483</v>
      </c>
      <c r="B2588" s="357" t="s">
        <v>972</v>
      </c>
      <c r="C2588" s="357" t="s">
        <v>1269</v>
      </c>
      <c r="D2588" s="357" t="s">
        <v>1777</v>
      </c>
      <c r="E2588" s="357" t="s">
        <v>996</v>
      </c>
      <c r="F2588" s="357">
        <v>4612412</v>
      </c>
      <c r="G2588" s="357" t="s">
        <v>1412</v>
      </c>
      <c r="H2588" s="357">
        <v>461241203</v>
      </c>
      <c r="I2588" s="357" t="s">
        <v>4242</v>
      </c>
      <c r="J2588" s="357">
        <v>8029771</v>
      </c>
      <c r="K2588" s="357">
        <v>100</v>
      </c>
      <c r="L2588" s="357" t="s">
        <v>1077</v>
      </c>
      <c r="M2588" s="357" t="s">
        <v>1078</v>
      </c>
      <c r="N2588" s="357" t="s">
        <v>5025</v>
      </c>
      <c r="O2588" s="358">
        <v>1</v>
      </c>
      <c r="P2588" s="357">
        <v>34</v>
      </c>
      <c r="Q2588" s="357">
        <v>29188.800000000003</v>
      </c>
      <c r="R2588" s="357">
        <v>19384.03</v>
      </c>
      <c r="S2588" s="357">
        <f t="shared" si="82"/>
        <v>9804.7700000000041</v>
      </c>
      <c r="T2588" s="359">
        <f t="shared" si="83"/>
        <v>0.3359086361892234</v>
      </c>
      <c r="U2588" s="357"/>
    </row>
    <row r="2589" spans="1:21" ht="30" x14ac:dyDescent="0.25">
      <c r="A2589" s="357" t="s">
        <v>483</v>
      </c>
      <c r="B2589" s="357" t="s">
        <v>972</v>
      </c>
      <c r="C2589" s="357" t="s">
        <v>1271</v>
      </c>
      <c r="D2589" s="357" t="s">
        <v>1778</v>
      </c>
      <c r="E2589" s="357" t="s">
        <v>1650</v>
      </c>
      <c r="F2589" s="357">
        <v>4615111</v>
      </c>
      <c r="G2589" s="357" t="s">
        <v>1180</v>
      </c>
      <c r="H2589" s="357">
        <v>461511102</v>
      </c>
      <c r="I2589" s="357" t="s">
        <v>2175</v>
      </c>
      <c r="J2589" s="357">
        <v>2137621</v>
      </c>
      <c r="K2589" s="357">
        <v>100</v>
      </c>
      <c r="L2589" s="357" t="s">
        <v>1077</v>
      </c>
      <c r="M2589" s="357" t="s">
        <v>1078</v>
      </c>
      <c r="N2589" s="357" t="s">
        <v>5025</v>
      </c>
      <c r="O2589" s="358">
        <v>1</v>
      </c>
      <c r="P2589" s="357">
        <v>55</v>
      </c>
      <c r="Q2589" s="357">
        <v>27891.200000000001</v>
      </c>
      <c r="R2589" s="357">
        <v>14277.060000000001</v>
      </c>
      <c r="S2589" s="357">
        <f t="shared" si="82"/>
        <v>13614.14</v>
      </c>
      <c r="T2589" s="359">
        <f t="shared" si="83"/>
        <v>0.48811596489215231</v>
      </c>
      <c r="U2589" s="357"/>
    </row>
    <row r="2590" spans="1:21" x14ac:dyDescent="0.25">
      <c r="A2590" s="357" t="s">
        <v>483</v>
      </c>
      <c r="B2590" s="357" t="s">
        <v>972</v>
      </c>
      <c r="C2590" s="357" t="s">
        <v>1269</v>
      </c>
      <c r="D2590" s="357" t="s">
        <v>1777</v>
      </c>
      <c r="E2590" s="357" t="s">
        <v>1648</v>
      </c>
      <c r="F2590" s="357">
        <v>4612421</v>
      </c>
      <c r="G2590" s="357" t="s">
        <v>997</v>
      </c>
      <c r="H2590" s="357">
        <v>461242101</v>
      </c>
      <c r="I2590" s="357" t="s">
        <v>4243</v>
      </c>
      <c r="J2590" s="357">
        <v>8030063</v>
      </c>
      <c r="K2590" s="357">
        <v>100</v>
      </c>
      <c r="L2590" s="357" t="s">
        <v>1077</v>
      </c>
      <c r="M2590" s="357" t="s">
        <v>1078</v>
      </c>
      <c r="N2590" s="357" t="s">
        <v>5025</v>
      </c>
      <c r="O2590" s="358">
        <v>1</v>
      </c>
      <c r="P2590" s="357">
        <v>70</v>
      </c>
      <c r="Q2590" s="357">
        <v>52500</v>
      </c>
      <c r="R2590" s="357">
        <v>37705.449999999997</v>
      </c>
      <c r="S2590" s="357">
        <f t="shared" si="82"/>
        <v>14794.550000000003</v>
      </c>
      <c r="T2590" s="359">
        <f t="shared" si="83"/>
        <v>0.28180095238095243</v>
      </c>
      <c r="U2590" s="357"/>
    </row>
    <row r="2591" spans="1:21" x14ac:dyDescent="0.25">
      <c r="A2591" s="357" t="s">
        <v>483</v>
      </c>
      <c r="B2591" s="357" t="s">
        <v>972</v>
      </c>
      <c r="C2591" s="357" t="s">
        <v>1269</v>
      </c>
      <c r="D2591" s="357" t="s">
        <v>1777</v>
      </c>
      <c r="E2591" s="357" t="s">
        <v>996</v>
      </c>
      <c r="F2591" s="357">
        <v>4612412</v>
      </c>
      <c r="G2591" s="357" t="s">
        <v>1413</v>
      </c>
      <c r="H2591" s="357">
        <v>461241202</v>
      </c>
      <c r="I2591" s="357" t="s">
        <v>4244</v>
      </c>
      <c r="J2591" s="357">
        <v>8030171</v>
      </c>
      <c r="K2591" s="357">
        <v>100</v>
      </c>
      <c r="L2591" s="357" t="s">
        <v>1077</v>
      </c>
      <c r="M2591" s="357" t="s">
        <v>1078</v>
      </c>
      <c r="N2591" s="357" t="s">
        <v>5025</v>
      </c>
      <c r="O2591" s="358">
        <v>1</v>
      </c>
      <c r="P2591" s="357">
        <v>81</v>
      </c>
      <c r="Q2591" s="357">
        <v>33950.399999999994</v>
      </c>
      <c r="R2591" s="357">
        <v>27495.390000000003</v>
      </c>
      <c r="S2591" s="357">
        <f t="shared" si="82"/>
        <v>6455.0099999999911</v>
      </c>
      <c r="T2591" s="359">
        <f t="shared" si="83"/>
        <v>0.19013060229039988</v>
      </c>
      <c r="U2591" s="357"/>
    </row>
    <row r="2592" spans="1:21" x14ac:dyDescent="0.25">
      <c r="A2592" s="357" t="s">
        <v>483</v>
      </c>
      <c r="B2592" s="357" t="s">
        <v>972</v>
      </c>
      <c r="C2592" s="357" t="s">
        <v>1269</v>
      </c>
      <c r="D2592" s="357" t="s">
        <v>1777</v>
      </c>
      <c r="E2592" s="357" t="s">
        <v>1648</v>
      </c>
      <c r="F2592" s="357">
        <v>4612421</v>
      </c>
      <c r="G2592" s="357" t="s">
        <v>997</v>
      </c>
      <c r="H2592" s="357">
        <v>461242101</v>
      </c>
      <c r="I2592" s="357" t="s">
        <v>4245</v>
      </c>
      <c r="J2592" s="357">
        <v>8030297</v>
      </c>
      <c r="K2592" s="357">
        <v>100</v>
      </c>
      <c r="L2592" s="357" t="s">
        <v>1077</v>
      </c>
      <c r="M2592" s="357" t="s">
        <v>1078</v>
      </c>
      <c r="N2592" s="357" t="s">
        <v>5025</v>
      </c>
      <c r="O2592" s="358">
        <v>1</v>
      </c>
      <c r="P2592" s="357">
        <v>45</v>
      </c>
      <c r="Q2592" s="357">
        <v>27727.199999999997</v>
      </c>
      <c r="R2592" s="357">
        <v>17701.22</v>
      </c>
      <c r="S2592" s="357">
        <f t="shared" si="82"/>
        <v>10025.979999999996</v>
      </c>
      <c r="T2592" s="359">
        <f t="shared" si="83"/>
        <v>0.36159366975388779</v>
      </c>
      <c r="U2592" s="357"/>
    </row>
    <row r="2593" spans="1:21" x14ac:dyDescent="0.25">
      <c r="A2593" s="357" t="s">
        <v>483</v>
      </c>
      <c r="B2593" s="357" t="s">
        <v>972</v>
      </c>
      <c r="C2593" s="357" t="s">
        <v>1269</v>
      </c>
      <c r="D2593" s="357" t="s">
        <v>1777</v>
      </c>
      <c r="E2593" s="357" t="s">
        <v>1648</v>
      </c>
      <c r="F2593" s="357">
        <v>4612421</v>
      </c>
      <c r="G2593" s="357" t="s">
        <v>997</v>
      </c>
      <c r="H2593" s="357">
        <v>461242101</v>
      </c>
      <c r="I2593" s="357" t="s">
        <v>4245</v>
      </c>
      <c r="J2593" s="357">
        <v>8030301</v>
      </c>
      <c r="K2593" s="357">
        <v>100</v>
      </c>
      <c r="L2593" s="357" t="s">
        <v>1077</v>
      </c>
      <c r="M2593" s="357" t="s">
        <v>1078</v>
      </c>
      <c r="N2593" s="357" t="s">
        <v>5025</v>
      </c>
      <c r="O2593" s="358">
        <v>1</v>
      </c>
      <c r="P2593" s="357">
        <v>51</v>
      </c>
      <c r="Q2593" s="357">
        <v>30359.599999999999</v>
      </c>
      <c r="R2593" s="357">
        <v>19510.100000000002</v>
      </c>
      <c r="S2593" s="357">
        <f t="shared" si="82"/>
        <v>10849.499999999996</v>
      </c>
      <c r="T2593" s="359">
        <f t="shared" si="83"/>
        <v>0.35736636846335251</v>
      </c>
      <c r="U2593" s="357"/>
    </row>
    <row r="2594" spans="1:21" x14ac:dyDescent="0.25">
      <c r="A2594" s="357" t="s">
        <v>483</v>
      </c>
      <c r="B2594" s="357" t="s">
        <v>972</v>
      </c>
      <c r="C2594" s="357" t="s">
        <v>1269</v>
      </c>
      <c r="D2594" s="357" t="s">
        <v>1777</v>
      </c>
      <c r="E2594" s="357" t="s">
        <v>1648</v>
      </c>
      <c r="F2594" s="357">
        <v>4612421</v>
      </c>
      <c r="G2594" s="357" t="s">
        <v>997</v>
      </c>
      <c r="H2594" s="357">
        <v>461242101</v>
      </c>
      <c r="I2594" s="357" t="s">
        <v>4246</v>
      </c>
      <c r="J2594" s="357">
        <v>8030351</v>
      </c>
      <c r="K2594" s="357">
        <v>100</v>
      </c>
      <c r="L2594" s="357" t="s">
        <v>1077</v>
      </c>
      <c r="M2594" s="357" t="s">
        <v>1078</v>
      </c>
      <c r="N2594" s="357" t="s">
        <v>5025</v>
      </c>
      <c r="O2594" s="358">
        <v>1</v>
      </c>
      <c r="P2594" s="357">
        <v>86</v>
      </c>
      <c r="Q2594" s="357">
        <v>51082.000000000007</v>
      </c>
      <c r="R2594" s="357">
        <v>40048.339999999997</v>
      </c>
      <c r="S2594" s="357">
        <f t="shared" si="82"/>
        <v>11033.660000000011</v>
      </c>
      <c r="T2594" s="359">
        <f t="shared" si="83"/>
        <v>0.21599898202889489</v>
      </c>
      <c r="U2594" s="357"/>
    </row>
    <row r="2595" spans="1:21" x14ac:dyDescent="0.25">
      <c r="A2595" s="357" t="s">
        <v>483</v>
      </c>
      <c r="B2595" s="357" t="s">
        <v>972</v>
      </c>
      <c r="C2595" s="357" t="s">
        <v>1269</v>
      </c>
      <c r="D2595" s="357" t="s">
        <v>1777</v>
      </c>
      <c r="E2595" s="357" t="s">
        <v>1648</v>
      </c>
      <c r="F2595" s="357">
        <v>4612421</v>
      </c>
      <c r="G2595" s="357" t="s">
        <v>997</v>
      </c>
      <c r="H2595" s="357">
        <v>461242101</v>
      </c>
      <c r="I2595" s="357" t="s">
        <v>4247</v>
      </c>
      <c r="J2595" s="357">
        <v>8030361</v>
      </c>
      <c r="K2595" s="357">
        <v>100</v>
      </c>
      <c r="L2595" s="357" t="s">
        <v>1077</v>
      </c>
      <c r="M2595" s="357" t="s">
        <v>1078</v>
      </c>
      <c r="N2595" s="357" t="s">
        <v>5025</v>
      </c>
      <c r="O2595" s="358">
        <v>1</v>
      </c>
      <c r="P2595" s="357">
        <v>20</v>
      </c>
      <c r="Q2595" s="357">
        <v>14224.400000000001</v>
      </c>
      <c r="R2595" s="357">
        <v>9814.380000000001</v>
      </c>
      <c r="S2595" s="357">
        <f t="shared" si="82"/>
        <v>4410.0200000000004</v>
      </c>
      <c r="T2595" s="359">
        <f t="shared" si="83"/>
        <v>0.31003205759118135</v>
      </c>
      <c r="U2595" s="357"/>
    </row>
    <row r="2596" spans="1:21" x14ac:dyDescent="0.25">
      <c r="A2596" s="357" t="s">
        <v>483</v>
      </c>
      <c r="B2596" s="357" t="s">
        <v>972</v>
      </c>
      <c r="C2596" s="357" t="s">
        <v>1269</v>
      </c>
      <c r="D2596" s="357" t="s">
        <v>1777</v>
      </c>
      <c r="E2596" s="357" t="s">
        <v>1648</v>
      </c>
      <c r="F2596" s="357">
        <v>4612421</v>
      </c>
      <c r="G2596" s="357" t="s">
        <v>997</v>
      </c>
      <c r="H2596" s="357">
        <v>461242101</v>
      </c>
      <c r="I2596" s="357" t="s">
        <v>4248</v>
      </c>
      <c r="J2596" s="357">
        <v>8030435</v>
      </c>
      <c r="K2596" s="357">
        <v>100</v>
      </c>
      <c r="L2596" s="357" t="s">
        <v>1077</v>
      </c>
      <c r="M2596" s="357" t="s">
        <v>1078</v>
      </c>
      <c r="N2596" s="357" t="s">
        <v>5025</v>
      </c>
      <c r="O2596" s="358">
        <v>1</v>
      </c>
      <c r="P2596" s="357">
        <v>57</v>
      </c>
      <c r="Q2596" s="357">
        <v>21768.799999999999</v>
      </c>
      <c r="R2596" s="357">
        <v>20089.95</v>
      </c>
      <c r="S2596" s="357">
        <f t="shared" si="82"/>
        <v>1678.8499999999985</v>
      </c>
      <c r="T2596" s="359">
        <f t="shared" si="83"/>
        <v>7.7121844107162482E-2</v>
      </c>
      <c r="U2596" s="357"/>
    </row>
    <row r="2597" spans="1:21" x14ac:dyDescent="0.25">
      <c r="A2597" s="357" t="s">
        <v>483</v>
      </c>
      <c r="B2597" s="357" t="s">
        <v>972</v>
      </c>
      <c r="C2597" s="357" t="s">
        <v>1269</v>
      </c>
      <c r="D2597" s="357" t="s">
        <v>1777</v>
      </c>
      <c r="E2597" s="357" t="s">
        <v>1648</v>
      </c>
      <c r="F2597" s="357">
        <v>4612421</v>
      </c>
      <c r="G2597" s="357" t="s">
        <v>997</v>
      </c>
      <c r="H2597" s="357">
        <v>461242101</v>
      </c>
      <c r="I2597" s="357" t="s">
        <v>4249</v>
      </c>
      <c r="J2597" s="357">
        <v>8030501</v>
      </c>
      <c r="K2597" s="357">
        <v>100</v>
      </c>
      <c r="L2597" s="357" t="s">
        <v>1077</v>
      </c>
      <c r="M2597" s="357" t="s">
        <v>1078</v>
      </c>
      <c r="N2597" s="357" t="s">
        <v>5025</v>
      </c>
      <c r="O2597" s="358">
        <v>1</v>
      </c>
      <c r="P2597" s="357">
        <v>42</v>
      </c>
      <c r="Q2597" s="357">
        <v>14385.599999999999</v>
      </c>
      <c r="R2597" s="357">
        <v>12376.029999999999</v>
      </c>
      <c r="S2597" s="357">
        <f t="shared" si="82"/>
        <v>2009.5699999999997</v>
      </c>
      <c r="T2597" s="359">
        <f t="shared" si="83"/>
        <v>0.13969316538760981</v>
      </c>
      <c r="U2597" s="357"/>
    </row>
    <row r="2598" spans="1:21" x14ac:dyDescent="0.25">
      <c r="A2598" s="357" t="s">
        <v>483</v>
      </c>
      <c r="B2598" s="357" t="s">
        <v>972</v>
      </c>
      <c r="C2598" s="357" t="s">
        <v>1269</v>
      </c>
      <c r="D2598" s="357" t="s">
        <v>1777</v>
      </c>
      <c r="E2598" s="357" t="s">
        <v>1648</v>
      </c>
      <c r="F2598" s="357">
        <v>4612421</v>
      </c>
      <c r="G2598" s="357" t="s">
        <v>997</v>
      </c>
      <c r="H2598" s="357">
        <v>461242101</v>
      </c>
      <c r="I2598" s="357" t="s">
        <v>4250</v>
      </c>
      <c r="J2598" s="357">
        <v>8030547</v>
      </c>
      <c r="K2598" s="357">
        <v>100</v>
      </c>
      <c r="L2598" s="357" t="s">
        <v>1077</v>
      </c>
      <c r="M2598" s="357" t="s">
        <v>1078</v>
      </c>
      <c r="N2598" s="357" t="s">
        <v>5025</v>
      </c>
      <c r="O2598" s="358">
        <v>1</v>
      </c>
      <c r="P2598" s="357">
        <v>78</v>
      </c>
      <c r="Q2598" s="357">
        <v>37608.800000000003</v>
      </c>
      <c r="R2598" s="357">
        <v>33443.79</v>
      </c>
      <c r="S2598" s="357">
        <f t="shared" si="82"/>
        <v>4165.010000000002</v>
      </c>
      <c r="T2598" s="359">
        <f t="shared" si="83"/>
        <v>0.11074562336474447</v>
      </c>
      <c r="U2598" s="357"/>
    </row>
    <row r="2599" spans="1:21" x14ac:dyDescent="0.25">
      <c r="A2599" s="357" t="s">
        <v>483</v>
      </c>
      <c r="B2599" s="357" t="s">
        <v>972</v>
      </c>
      <c r="C2599" s="357" t="s">
        <v>1269</v>
      </c>
      <c r="D2599" s="357" t="s">
        <v>1777</v>
      </c>
      <c r="E2599" s="357" t="s">
        <v>1648</v>
      </c>
      <c r="F2599" s="357">
        <v>4612421</v>
      </c>
      <c r="G2599" s="357" t="s">
        <v>997</v>
      </c>
      <c r="H2599" s="357">
        <v>461242101</v>
      </c>
      <c r="I2599" s="357" t="s">
        <v>4251</v>
      </c>
      <c r="J2599" s="357">
        <v>8030599</v>
      </c>
      <c r="K2599" s="357">
        <v>100</v>
      </c>
      <c r="L2599" s="357" t="s">
        <v>1077</v>
      </c>
      <c r="M2599" s="357" t="s">
        <v>1078</v>
      </c>
      <c r="N2599" s="357" t="s">
        <v>5025</v>
      </c>
      <c r="O2599" s="358">
        <v>1</v>
      </c>
      <c r="P2599" s="357">
        <v>89</v>
      </c>
      <c r="Q2599" s="357">
        <v>56212.800000000003</v>
      </c>
      <c r="R2599" s="357">
        <v>42041.61</v>
      </c>
      <c r="S2599" s="357">
        <f t="shared" si="82"/>
        <v>14171.190000000002</v>
      </c>
      <c r="T2599" s="359">
        <f t="shared" si="83"/>
        <v>0.25209898813081721</v>
      </c>
      <c r="U2599" s="357"/>
    </row>
    <row r="2600" spans="1:21" x14ac:dyDescent="0.25">
      <c r="A2600" s="357" t="s">
        <v>483</v>
      </c>
      <c r="B2600" s="357" t="s">
        <v>972</v>
      </c>
      <c r="C2600" s="357" t="s">
        <v>1269</v>
      </c>
      <c r="D2600" s="357" t="s">
        <v>1777</v>
      </c>
      <c r="E2600" s="357" t="s">
        <v>1648</v>
      </c>
      <c r="F2600" s="357">
        <v>4612421</v>
      </c>
      <c r="G2600" s="357" t="s">
        <v>997</v>
      </c>
      <c r="H2600" s="357">
        <v>461242101</v>
      </c>
      <c r="I2600" s="357" t="s">
        <v>4252</v>
      </c>
      <c r="J2600" s="357">
        <v>8030637</v>
      </c>
      <c r="K2600" s="357">
        <v>100</v>
      </c>
      <c r="L2600" s="357" t="s">
        <v>1077</v>
      </c>
      <c r="M2600" s="357" t="s">
        <v>1078</v>
      </c>
      <c r="N2600" s="357" t="s">
        <v>5025</v>
      </c>
      <c r="O2600" s="358">
        <v>1</v>
      </c>
      <c r="P2600" s="357">
        <v>35</v>
      </c>
      <c r="Q2600" s="357">
        <v>24340.400000000001</v>
      </c>
      <c r="R2600" s="357">
        <v>20457.39</v>
      </c>
      <c r="S2600" s="357">
        <f t="shared" si="82"/>
        <v>3883.010000000002</v>
      </c>
      <c r="T2600" s="359">
        <f t="shared" si="83"/>
        <v>0.15952942433156406</v>
      </c>
      <c r="U2600" s="357"/>
    </row>
    <row r="2601" spans="1:21" x14ac:dyDescent="0.25">
      <c r="A2601" s="357" t="s">
        <v>483</v>
      </c>
      <c r="B2601" s="357" t="s">
        <v>972</v>
      </c>
      <c r="C2601" s="357" t="s">
        <v>1269</v>
      </c>
      <c r="D2601" s="357" t="s">
        <v>1777</v>
      </c>
      <c r="E2601" s="357" t="s">
        <v>1648</v>
      </c>
      <c r="F2601" s="357">
        <v>4612421</v>
      </c>
      <c r="G2601" s="357" t="s">
        <v>998</v>
      </c>
      <c r="H2601" s="357">
        <v>461242102</v>
      </c>
      <c r="I2601" s="357" t="s">
        <v>4253</v>
      </c>
      <c r="J2601" s="357">
        <v>16694640</v>
      </c>
      <c r="K2601" s="357">
        <v>100</v>
      </c>
      <c r="L2601" s="357" t="s">
        <v>1077</v>
      </c>
      <c r="M2601" s="357" t="s">
        <v>1078</v>
      </c>
      <c r="N2601" s="357" t="s">
        <v>5025</v>
      </c>
      <c r="O2601" s="358">
        <v>1</v>
      </c>
      <c r="P2601" s="357">
        <v>74</v>
      </c>
      <c r="Q2601" s="357">
        <v>52853.600000000006</v>
      </c>
      <c r="R2601" s="357">
        <v>31264</v>
      </c>
      <c r="S2601" s="357">
        <f t="shared" si="82"/>
        <v>21589.600000000006</v>
      </c>
      <c r="T2601" s="359">
        <f t="shared" si="83"/>
        <v>0.40847927104303217</v>
      </c>
      <c r="U2601" s="357"/>
    </row>
    <row r="2602" spans="1:21" x14ac:dyDescent="0.25">
      <c r="A2602" s="357" t="s">
        <v>483</v>
      </c>
      <c r="B2602" s="357" t="s">
        <v>972</v>
      </c>
      <c r="C2602" s="357" t="s">
        <v>1269</v>
      </c>
      <c r="D2602" s="357" t="s">
        <v>1777</v>
      </c>
      <c r="E2602" s="357" t="s">
        <v>1648</v>
      </c>
      <c r="F2602" s="357">
        <v>4612421</v>
      </c>
      <c r="G2602" s="357" t="s">
        <v>1172</v>
      </c>
      <c r="H2602" s="357">
        <v>461242106</v>
      </c>
      <c r="I2602" s="357" t="s">
        <v>4254</v>
      </c>
      <c r="J2602" s="357">
        <v>19675129</v>
      </c>
      <c r="K2602" s="357">
        <v>100</v>
      </c>
      <c r="L2602" s="357" t="s">
        <v>1077</v>
      </c>
      <c r="M2602" s="357" t="s">
        <v>1078</v>
      </c>
      <c r="N2602" s="357" t="s">
        <v>5025</v>
      </c>
      <c r="O2602" s="358">
        <v>1</v>
      </c>
      <c r="P2602" s="357">
        <v>47</v>
      </c>
      <c r="Q2602" s="357">
        <v>27342</v>
      </c>
      <c r="R2602" s="357">
        <v>17222.189999999999</v>
      </c>
      <c r="S2602" s="357">
        <f t="shared" si="82"/>
        <v>10119.810000000001</v>
      </c>
      <c r="T2602" s="359">
        <f t="shared" si="83"/>
        <v>0.37011959622558704</v>
      </c>
      <c r="U2602" s="357"/>
    </row>
    <row r="2603" spans="1:21" x14ac:dyDescent="0.25">
      <c r="A2603" s="357" t="s">
        <v>483</v>
      </c>
      <c r="B2603" s="357" t="s">
        <v>972</v>
      </c>
      <c r="C2603" s="357" t="s">
        <v>1269</v>
      </c>
      <c r="D2603" s="357" t="s">
        <v>1777</v>
      </c>
      <c r="E2603" s="357" t="s">
        <v>1648</v>
      </c>
      <c r="F2603" s="357">
        <v>4612421</v>
      </c>
      <c r="G2603" s="357" t="s">
        <v>1172</v>
      </c>
      <c r="H2603" s="357">
        <v>461242106</v>
      </c>
      <c r="I2603" s="357" t="s">
        <v>4255</v>
      </c>
      <c r="J2603" s="357">
        <v>19675149</v>
      </c>
      <c r="K2603" s="357">
        <v>100</v>
      </c>
      <c r="L2603" s="357" t="s">
        <v>1077</v>
      </c>
      <c r="M2603" s="357" t="s">
        <v>1078</v>
      </c>
      <c r="N2603" s="357" t="s">
        <v>5025</v>
      </c>
      <c r="O2603" s="358">
        <v>1</v>
      </c>
      <c r="P2603" s="357">
        <v>78</v>
      </c>
      <c r="Q2603" s="357">
        <v>31002.799999999999</v>
      </c>
      <c r="R2603" s="357">
        <v>25059.480000000003</v>
      </c>
      <c r="S2603" s="357">
        <f t="shared" si="82"/>
        <v>5943.3199999999961</v>
      </c>
      <c r="T2603" s="359">
        <f t="shared" si="83"/>
        <v>0.1917026849187814</v>
      </c>
      <c r="U2603" s="357"/>
    </row>
    <row r="2604" spans="1:21" x14ac:dyDescent="0.25">
      <c r="A2604" s="357" t="s">
        <v>483</v>
      </c>
      <c r="B2604" s="357" t="s">
        <v>972</v>
      </c>
      <c r="C2604" s="357" t="s">
        <v>1269</v>
      </c>
      <c r="D2604" s="357" t="s">
        <v>1777</v>
      </c>
      <c r="E2604" s="357" t="s">
        <v>1648</v>
      </c>
      <c r="F2604" s="357">
        <v>4612421</v>
      </c>
      <c r="G2604" s="357" t="s">
        <v>1172</v>
      </c>
      <c r="H2604" s="357">
        <v>461242106</v>
      </c>
      <c r="I2604" s="357" t="s">
        <v>4256</v>
      </c>
      <c r="J2604" s="357">
        <v>19675169</v>
      </c>
      <c r="K2604" s="357">
        <v>100</v>
      </c>
      <c r="L2604" s="357" t="s">
        <v>1077</v>
      </c>
      <c r="M2604" s="357" t="s">
        <v>1078</v>
      </c>
      <c r="N2604" s="357" t="s">
        <v>5025</v>
      </c>
      <c r="O2604" s="358">
        <v>1</v>
      </c>
      <c r="P2604" s="357">
        <v>60</v>
      </c>
      <c r="Q2604" s="357">
        <v>25522.400000000001</v>
      </c>
      <c r="R2604" s="357">
        <v>22535.39</v>
      </c>
      <c r="S2604" s="357">
        <f t="shared" si="82"/>
        <v>2987.010000000002</v>
      </c>
      <c r="T2604" s="359">
        <f t="shared" si="83"/>
        <v>0.11703483998370066</v>
      </c>
      <c r="U2604" s="357"/>
    </row>
    <row r="2605" spans="1:21" x14ac:dyDescent="0.25">
      <c r="A2605" s="357" t="s">
        <v>483</v>
      </c>
      <c r="B2605" s="357" t="s">
        <v>972</v>
      </c>
      <c r="C2605" s="357" t="s">
        <v>1269</v>
      </c>
      <c r="D2605" s="357" t="s">
        <v>1777</v>
      </c>
      <c r="E2605" s="357" t="s">
        <v>1648</v>
      </c>
      <c r="F2605" s="357">
        <v>4612421</v>
      </c>
      <c r="G2605" s="357" t="s">
        <v>1172</v>
      </c>
      <c r="H2605" s="357">
        <v>461242106</v>
      </c>
      <c r="I2605" s="357" t="s">
        <v>4257</v>
      </c>
      <c r="J2605" s="357">
        <v>19675211</v>
      </c>
      <c r="K2605" s="357">
        <v>100</v>
      </c>
      <c r="L2605" s="357" t="s">
        <v>1077</v>
      </c>
      <c r="M2605" s="357" t="s">
        <v>1078</v>
      </c>
      <c r="N2605" s="357" t="s">
        <v>5025</v>
      </c>
      <c r="O2605" s="358">
        <v>1</v>
      </c>
      <c r="P2605" s="357">
        <v>103</v>
      </c>
      <c r="Q2605" s="357">
        <v>55232.800000000003</v>
      </c>
      <c r="R2605" s="357">
        <v>46277.37</v>
      </c>
      <c r="S2605" s="357">
        <f t="shared" si="82"/>
        <v>8955.43</v>
      </c>
      <c r="T2605" s="359">
        <f t="shared" si="83"/>
        <v>0.16213970684086268</v>
      </c>
      <c r="U2605" s="357"/>
    </row>
    <row r="2606" spans="1:21" x14ac:dyDescent="0.25">
      <c r="A2606" s="357" t="s">
        <v>483</v>
      </c>
      <c r="B2606" s="357" t="s">
        <v>972</v>
      </c>
      <c r="C2606" s="357" t="s">
        <v>1271</v>
      </c>
      <c r="D2606" s="357" t="s">
        <v>1778</v>
      </c>
      <c r="E2606" s="357" t="s">
        <v>1653</v>
      </c>
      <c r="F2606" s="357">
        <v>4615113</v>
      </c>
      <c r="G2606" s="357" t="s">
        <v>1020</v>
      </c>
      <c r="H2606" s="357">
        <v>461511302</v>
      </c>
      <c r="I2606" s="357" t="s">
        <v>5258</v>
      </c>
      <c r="J2606" s="357">
        <v>7382676</v>
      </c>
      <c r="K2606" s="357">
        <v>100</v>
      </c>
      <c r="L2606" s="357" t="s">
        <v>1077</v>
      </c>
      <c r="M2606" s="357" t="s">
        <v>1078</v>
      </c>
      <c r="N2606" s="357" t="s">
        <v>5025</v>
      </c>
      <c r="O2606" s="358">
        <v>1</v>
      </c>
      <c r="P2606" s="357">
        <v>72</v>
      </c>
      <c r="Q2606" s="357">
        <v>70037.600000000006</v>
      </c>
      <c r="R2606" s="357">
        <v>38284.879999999997</v>
      </c>
      <c r="S2606" s="357">
        <f t="shared" si="82"/>
        <v>31752.720000000008</v>
      </c>
      <c r="T2606" s="359">
        <f t="shared" si="83"/>
        <v>0.45336676299587658</v>
      </c>
      <c r="U2606" s="357"/>
    </row>
    <row r="2607" spans="1:21" x14ac:dyDescent="0.25">
      <c r="A2607" s="357" t="s">
        <v>483</v>
      </c>
      <c r="B2607" s="357" t="s">
        <v>972</v>
      </c>
      <c r="C2607" s="357" t="s">
        <v>1269</v>
      </c>
      <c r="D2607" s="357" t="s">
        <v>1777</v>
      </c>
      <c r="E2607" s="357" t="s">
        <v>1648</v>
      </c>
      <c r="F2607" s="357">
        <v>4612421</v>
      </c>
      <c r="G2607" s="357" t="s">
        <v>1172</v>
      </c>
      <c r="H2607" s="357">
        <v>461242106</v>
      </c>
      <c r="I2607" s="357" t="s">
        <v>4258</v>
      </c>
      <c r="J2607" s="357">
        <v>19675275</v>
      </c>
      <c r="K2607" s="357">
        <v>100</v>
      </c>
      <c r="L2607" s="357" t="s">
        <v>1077</v>
      </c>
      <c r="M2607" s="357" t="s">
        <v>1078</v>
      </c>
      <c r="N2607" s="357" t="s">
        <v>5025</v>
      </c>
      <c r="O2607" s="358">
        <v>1</v>
      </c>
      <c r="P2607" s="357">
        <v>71</v>
      </c>
      <c r="Q2607" s="357">
        <v>48642.399999999994</v>
      </c>
      <c r="R2607" s="357">
        <v>27702.379999999997</v>
      </c>
      <c r="S2607" s="357">
        <f t="shared" si="82"/>
        <v>20940.019999999997</v>
      </c>
      <c r="T2607" s="359">
        <f t="shared" si="83"/>
        <v>0.43048903836981728</v>
      </c>
      <c r="U2607" s="357"/>
    </row>
    <row r="2608" spans="1:21" x14ac:dyDescent="0.25">
      <c r="A2608" s="357" t="s">
        <v>483</v>
      </c>
      <c r="B2608" s="357" t="s">
        <v>972</v>
      </c>
      <c r="C2608" s="357" t="s">
        <v>1269</v>
      </c>
      <c r="D2608" s="357" t="s">
        <v>1777</v>
      </c>
      <c r="E2608" s="357" t="s">
        <v>1648</v>
      </c>
      <c r="F2608" s="357">
        <v>4612421</v>
      </c>
      <c r="G2608" s="357" t="s">
        <v>1172</v>
      </c>
      <c r="H2608" s="357">
        <v>461242106</v>
      </c>
      <c r="I2608" s="357" t="s">
        <v>4259</v>
      </c>
      <c r="J2608" s="357">
        <v>19675295</v>
      </c>
      <c r="K2608" s="357">
        <v>100</v>
      </c>
      <c r="L2608" s="357" t="s">
        <v>1077</v>
      </c>
      <c r="M2608" s="357" t="s">
        <v>1078</v>
      </c>
      <c r="N2608" s="357" t="s">
        <v>5025</v>
      </c>
      <c r="O2608" s="358">
        <v>1</v>
      </c>
      <c r="P2608" s="357">
        <v>20</v>
      </c>
      <c r="Q2608" s="357">
        <v>13140.400000000001</v>
      </c>
      <c r="R2608" s="357">
        <v>11247.51</v>
      </c>
      <c r="S2608" s="357">
        <f t="shared" si="82"/>
        <v>1892.8900000000012</v>
      </c>
      <c r="T2608" s="359">
        <f t="shared" si="83"/>
        <v>0.14405117043621207</v>
      </c>
      <c r="U2608" s="357"/>
    </row>
    <row r="2609" spans="1:21" x14ac:dyDescent="0.25">
      <c r="A2609" s="357" t="s">
        <v>483</v>
      </c>
      <c r="B2609" s="357" t="s">
        <v>972</v>
      </c>
      <c r="C2609" s="357" t="s">
        <v>1269</v>
      </c>
      <c r="D2609" s="357" t="s">
        <v>1777</v>
      </c>
      <c r="E2609" s="357" t="s">
        <v>1648</v>
      </c>
      <c r="F2609" s="357">
        <v>4612421</v>
      </c>
      <c r="G2609" s="357" t="s">
        <v>1172</v>
      </c>
      <c r="H2609" s="357">
        <v>461242106</v>
      </c>
      <c r="I2609" s="357" t="s">
        <v>4260</v>
      </c>
      <c r="J2609" s="357">
        <v>19675309</v>
      </c>
      <c r="K2609" s="357">
        <v>100</v>
      </c>
      <c r="L2609" s="357" t="s">
        <v>1077</v>
      </c>
      <c r="M2609" s="357" t="s">
        <v>1078</v>
      </c>
      <c r="N2609" s="357" t="s">
        <v>5025</v>
      </c>
      <c r="O2609" s="358">
        <v>1</v>
      </c>
      <c r="P2609" s="357">
        <v>61</v>
      </c>
      <c r="Q2609" s="357">
        <v>59986.8</v>
      </c>
      <c r="R2609" s="357">
        <v>43207.97</v>
      </c>
      <c r="S2609" s="357">
        <f t="shared" si="82"/>
        <v>16778.830000000002</v>
      </c>
      <c r="T2609" s="359">
        <f t="shared" si="83"/>
        <v>0.27970870258123454</v>
      </c>
      <c r="U2609" s="357"/>
    </row>
    <row r="2610" spans="1:21" x14ac:dyDescent="0.25">
      <c r="A2610" s="357" t="s">
        <v>483</v>
      </c>
      <c r="B2610" s="357" t="s">
        <v>972</v>
      </c>
      <c r="C2610" s="357" t="s">
        <v>1269</v>
      </c>
      <c r="D2610" s="357" t="s">
        <v>1777</v>
      </c>
      <c r="E2610" s="357" t="s">
        <v>1648</v>
      </c>
      <c r="F2610" s="357">
        <v>4612421</v>
      </c>
      <c r="G2610" s="357" t="s">
        <v>1172</v>
      </c>
      <c r="H2610" s="357">
        <v>461242106</v>
      </c>
      <c r="I2610" s="357" t="s">
        <v>4261</v>
      </c>
      <c r="J2610" s="357">
        <v>19675319</v>
      </c>
      <c r="K2610" s="357">
        <v>100</v>
      </c>
      <c r="L2610" s="357" t="s">
        <v>1077</v>
      </c>
      <c r="M2610" s="357" t="s">
        <v>1078</v>
      </c>
      <c r="N2610" s="357" t="s">
        <v>5025</v>
      </c>
      <c r="O2610" s="358">
        <v>1</v>
      </c>
      <c r="P2610" s="357">
        <v>78</v>
      </c>
      <c r="Q2610" s="357">
        <v>37042</v>
      </c>
      <c r="R2610" s="357">
        <v>28189.21</v>
      </c>
      <c r="S2610" s="357">
        <f t="shared" si="82"/>
        <v>8852.7900000000009</v>
      </c>
      <c r="T2610" s="359">
        <f t="shared" si="83"/>
        <v>0.23899330489714379</v>
      </c>
      <c r="U2610" s="357"/>
    </row>
    <row r="2611" spans="1:21" x14ac:dyDescent="0.25">
      <c r="A2611" s="357" t="s">
        <v>483</v>
      </c>
      <c r="B2611" s="357" t="s">
        <v>972</v>
      </c>
      <c r="C2611" s="357" t="s">
        <v>1271</v>
      </c>
      <c r="D2611" s="357" t="s">
        <v>1778</v>
      </c>
      <c r="E2611" s="357" t="s">
        <v>1021</v>
      </c>
      <c r="F2611" s="357">
        <v>4615124</v>
      </c>
      <c r="G2611" s="357" t="s">
        <v>1178</v>
      </c>
      <c r="H2611" s="357">
        <v>461512403</v>
      </c>
      <c r="I2611" s="357" t="s">
        <v>5259</v>
      </c>
      <c r="J2611" s="357">
        <v>1401256</v>
      </c>
      <c r="K2611" s="357">
        <v>100</v>
      </c>
      <c r="L2611" s="357" t="s">
        <v>1077</v>
      </c>
      <c r="M2611" s="357" t="s">
        <v>1078</v>
      </c>
      <c r="N2611" s="357" t="s">
        <v>5025</v>
      </c>
      <c r="O2611" s="358">
        <v>1</v>
      </c>
      <c r="P2611" s="357">
        <v>71</v>
      </c>
      <c r="Q2611" s="357">
        <v>47750.399999999994</v>
      </c>
      <c r="R2611" s="357">
        <v>24022.409999999996</v>
      </c>
      <c r="S2611" s="357">
        <f t="shared" si="82"/>
        <v>23727.989999999998</v>
      </c>
      <c r="T2611" s="359">
        <f t="shared" si="83"/>
        <v>0.49691709388821875</v>
      </c>
      <c r="U2611" s="357"/>
    </row>
    <row r="2612" spans="1:21" x14ac:dyDescent="0.25">
      <c r="A2612" s="357" t="s">
        <v>483</v>
      </c>
      <c r="B2612" s="357" t="s">
        <v>972</v>
      </c>
      <c r="C2612" s="357" t="s">
        <v>1271</v>
      </c>
      <c r="D2612" s="357" t="s">
        <v>1778</v>
      </c>
      <c r="E2612" s="357" t="s">
        <v>1021</v>
      </c>
      <c r="F2612" s="357">
        <v>4615124</v>
      </c>
      <c r="G2612" s="357" t="s">
        <v>1178</v>
      </c>
      <c r="H2612" s="357">
        <v>461512403</v>
      </c>
      <c r="I2612" s="357" t="s">
        <v>5259</v>
      </c>
      <c r="J2612" s="357">
        <v>1401390</v>
      </c>
      <c r="K2612" s="357">
        <v>100</v>
      </c>
      <c r="L2612" s="357" t="s">
        <v>1077</v>
      </c>
      <c r="M2612" s="357" t="s">
        <v>1078</v>
      </c>
      <c r="N2612" s="357" t="s">
        <v>5025</v>
      </c>
      <c r="O2612" s="358">
        <v>1</v>
      </c>
      <c r="P2612" s="357">
        <v>50</v>
      </c>
      <c r="Q2612" s="357">
        <v>56607.6</v>
      </c>
      <c r="R2612" s="357">
        <v>28625.71</v>
      </c>
      <c r="S2612" s="357">
        <f t="shared" si="82"/>
        <v>27981.89</v>
      </c>
      <c r="T2612" s="359">
        <f t="shared" si="83"/>
        <v>0.49431330775372917</v>
      </c>
      <c r="U2612" s="357"/>
    </row>
    <row r="2613" spans="1:21" x14ac:dyDescent="0.25">
      <c r="A2613" s="357" t="s">
        <v>483</v>
      </c>
      <c r="B2613" s="357" t="s">
        <v>972</v>
      </c>
      <c r="C2613" s="357" t="s">
        <v>1269</v>
      </c>
      <c r="D2613" s="357" t="s">
        <v>1777</v>
      </c>
      <c r="E2613" s="357" t="s">
        <v>1648</v>
      </c>
      <c r="F2613" s="357">
        <v>4612421</v>
      </c>
      <c r="G2613" s="357" t="s">
        <v>999</v>
      </c>
      <c r="H2613" s="357">
        <v>461242105</v>
      </c>
      <c r="I2613" s="357" t="s">
        <v>4262</v>
      </c>
      <c r="J2613" s="357">
        <v>21132234</v>
      </c>
      <c r="K2613" s="357">
        <v>100</v>
      </c>
      <c r="L2613" s="357" t="s">
        <v>1077</v>
      </c>
      <c r="M2613" s="357" t="s">
        <v>1078</v>
      </c>
      <c r="N2613" s="357" t="s">
        <v>5025</v>
      </c>
      <c r="O2613" s="358">
        <v>1</v>
      </c>
      <c r="P2613" s="357">
        <v>85</v>
      </c>
      <c r="Q2613" s="357">
        <v>46838.400000000001</v>
      </c>
      <c r="R2613" s="357">
        <v>33833.46</v>
      </c>
      <c r="S2613" s="357">
        <f t="shared" si="82"/>
        <v>13004.940000000002</v>
      </c>
      <c r="T2613" s="359">
        <f t="shared" si="83"/>
        <v>0.27765551342488221</v>
      </c>
      <c r="U2613" s="357"/>
    </row>
    <row r="2614" spans="1:21" x14ac:dyDescent="0.25">
      <c r="A2614" s="357" t="s">
        <v>483</v>
      </c>
      <c r="B2614" s="357" t="s">
        <v>972</v>
      </c>
      <c r="C2614" s="357" t="s">
        <v>1269</v>
      </c>
      <c r="D2614" s="357" t="s">
        <v>1777</v>
      </c>
      <c r="E2614" s="357" t="s">
        <v>1648</v>
      </c>
      <c r="F2614" s="357">
        <v>4612421</v>
      </c>
      <c r="G2614" s="357" t="s">
        <v>999</v>
      </c>
      <c r="H2614" s="357">
        <v>461242105</v>
      </c>
      <c r="I2614" s="357" t="s">
        <v>4263</v>
      </c>
      <c r="J2614" s="357">
        <v>21132428</v>
      </c>
      <c r="K2614" s="357">
        <v>100</v>
      </c>
      <c r="L2614" s="357" t="s">
        <v>1077</v>
      </c>
      <c r="M2614" s="357" t="s">
        <v>1078</v>
      </c>
      <c r="N2614" s="357" t="s">
        <v>5025</v>
      </c>
      <c r="O2614" s="358">
        <v>1</v>
      </c>
      <c r="P2614" s="357">
        <v>48</v>
      </c>
      <c r="Q2614" s="357">
        <v>23783.599999999999</v>
      </c>
      <c r="R2614" s="357">
        <v>18739.349999999999</v>
      </c>
      <c r="S2614" s="357">
        <f t="shared" si="82"/>
        <v>5044.25</v>
      </c>
      <c r="T2614" s="359">
        <f t="shared" si="83"/>
        <v>0.21208942296372291</v>
      </c>
      <c r="U2614" s="357"/>
    </row>
    <row r="2615" spans="1:21" x14ac:dyDescent="0.25">
      <c r="A2615" s="357" t="s">
        <v>483</v>
      </c>
      <c r="B2615" s="357" t="s">
        <v>972</v>
      </c>
      <c r="C2615" s="357" t="s">
        <v>1269</v>
      </c>
      <c r="D2615" s="357" t="s">
        <v>1777</v>
      </c>
      <c r="E2615" s="357" t="s">
        <v>1648</v>
      </c>
      <c r="F2615" s="357">
        <v>4612421</v>
      </c>
      <c r="G2615" s="357" t="s">
        <v>1410</v>
      </c>
      <c r="H2615" s="357">
        <v>461242104</v>
      </c>
      <c r="I2615" s="357" t="s">
        <v>4264</v>
      </c>
      <c r="J2615" s="357">
        <v>21677336</v>
      </c>
      <c r="K2615" s="357">
        <v>100</v>
      </c>
      <c r="L2615" s="357" t="s">
        <v>1077</v>
      </c>
      <c r="M2615" s="357" t="s">
        <v>1078</v>
      </c>
      <c r="N2615" s="357" t="s">
        <v>5025</v>
      </c>
      <c r="O2615" s="358">
        <v>1</v>
      </c>
      <c r="P2615" s="357">
        <v>87</v>
      </c>
      <c r="Q2615" s="357">
        <v>46430</v>
      </c>
      <c r="R2615" s="357">
        <v>35006.67</v>
      </c>
      <c r="S2615" s="357">
        <f t="shared" si="82"/>
        <v>11423.330000000002</v>
      </c>
      <c r="T2615" s="359">
        <f t="shared" si="83"/>
        <v>0.24603338358819732</v>
      </c>
      <c r="U2615" s="357"/>
    </row>
    <row r="2616" spans="1:21" x14ac:dyDescent="0.25">
      <c r="A2616" s="357" t="s">
        <v>483</v>
      </c>
      <c r="B2616" s="357" t="s">
        <v>972</v>
      </c>
      <c r="C2616" s="357" t="s">
        <v>1269</v>
      </c>
      <c r="D2616" s="357" t="s">
        <v>1777</v>
      </c>
      <c r="E2616" s="357" t="s">
        <v>1648</v>
      </c>
      <c r="F2616" s="357">
        <v>4612421</v>
      </c>
      <c r="G2616" s="357" t="s">
        <v>1410</v>
      </c>
      <c r="H2616" s="357">
        <v>461242104</v>
      </c>
      <c r="I2616" s="357" t="s">
        <v>4265</v>
      </c>
      <c r="J2616" s="357">
        <v>21677446</v>
      </c>
      <c r="K2616" s="357">
        <v>100</v>
      </c>
      <c r="L2616" s="357" t="s">
        <v>1077</v>
      </c>
      <c r="M2616" s="357" t="s">
        <v>1078</v>
      </c>
      <c r="N2616" s="357" t="s">
        <v>5025</v>
      </c>
      <c r="O2616" s="358">
        <v>1</v>
      </c>
      <c r="P2616" s="357">
        <v>114</v>
      </c>
      <c r="Q2616" s="357">
        <v>53994.400000000001</v>
      </c>
      <c r="R2616" s="357">
        <v>39155.870000000003</v>
      </c>
      <c r="S2616" s="357">
        <f t="shared" si="82"/>
        <v>14838.529999999999</v>
      </c>
      <c r="T2616" s="359">
        <f t="shared" si="83"/>
        <v>0.2748160920391744</v>
      </c>
      <c r="U2616" s="357"/>
    </row>
    <row r="2617" spans="1:21" x14ac:dyDescent="0.25">
      <c r="A2617" s="357" t="s">
        <v>483</v>
      </c>
      <c r="B2617" s="357" t="s">
        <v>972</v>
      </c>
      <c r="C2617" s="357" t="s">
        <v>1269</v>
      </c>
      <c r="D2617" s="357" t="s">
        <v>1777</v>
      </c>
      <c r="E2617" s="357" t="s">
        <v>1648</v>
      </c>
      <c r="F2617" s="357">
        <v>4612421</v>
      </c>
      <c r="G2617" s="357" t="s">
        <v>1410</v>
      </c>
      <c r="H2617" s="357">
        <v>461242104</v>
      </c>
      <c r="I2617" s="357" t="s">
        <v>4266</v>
      </c>
      <c r="J2617" s="357">
        <v>21677482</v>
      </c>
      <c r="K2617" s="357">
        <v>100</v>
      </c>
      <c r="L2617" s="357" t="s">
        <v>1077</v>
      </c>
      <c r="M2617" s="357" t="s">
        <v>1078</v>
      </c>
      <c r="N2617" s="357" t="s">
        <v>5025</v>
      </c>
      <c r="O2617" s="358">
        <v>1</v>
      </c>
      <c r="P2617" s="357">
        <v>67</v>
      </c>
      <c r="Q2617" s="357">
        <v>33478.800000000003</v>
      </c>
      <c r="R2617" s="357">
        <v>28868.289999999997</v>
      </c>
      <c r="S2617" s="357">
        <f t="shared" si="82"/>
        <v>4610.5100000000057</v>
      </c>
      <c r="T2617" s="359">
        <f t="shared" si="83"/>
        <v>0.13771431473051618</v>
      </c>
      <c r="U2617" s="357"/>
    </row>
    <row r="2618" spans="1:21" x14ac:dyDescent="0.25">
      <c r="A2618" s="357" t="s">
        <v>483</v>
      </c>
      <c r="B2618" s="357" t="s">
        <v>972</v>
      </c>
      <c r="C2618" s="357" t="s">
        <v>1269</v>
      </c>
      <c r="D2618" s="357" t="s">
        <v>1777</v>
      </c>
      <c r="E2618" s="357" t="s">
        <v>1648</v>
      </c>
      <c r="F2618" s="357">
        <v>4612421</v>
      </c>
      <c r="G2618" s="357" t="s">
        <v>1410</v>
      </c>
      <c r="H2618" s="357">
        <v>461242104</v>
      </c>
      <c r="I2618" s="357" t="s">
        <v>4267</v>
      </c>
      <c r="J2618" s="357">
        <v>21677492</v>
      </c>
      <c r="K2618" s="357">
        <v>100</v>
      </c>
      <c r="L2618" s="357" t="s">
        <v>1077</v>
      </c>
      <c r="M2618" s="357" t="s">
        <v>1078</v>
      </c>
      <c r="N2618" s="357" t="s">
        <v>5025</v>
      </c>
      <c r="O2618" s="358">
        <v>1</v>
      </c>
      <c r="P2618" s="357">
        <v>71</v>
      </c>
      <c r="Q2618" s="357">
        <v>38105.199999999997</v>
      </c>
      <c r="R2618" s="357">
        <v>32117.5</v>
      </c>
      <c r="S2618" s="357">
        <f t="shared" si="82"/>
        <v>5987.6999999999971</v>
      </c>
      <c r="T2618" s="359">
        <f t="shared" si="83"/>
        <v>0.15713603392712799</v>
      </c>
      <c r="U2618" s="357"/>
    </row>
    <row r="2619" spans="1:21" x14ac:dyDescent="0.25">
      <c r="A2619" s="357" t="s">
        <v>483</v>
      </c>
      <c r="B2619" s="357" t="s">
        <v>972</v>
      </c>
      <c r="C2619" s="357" t="s">
        <v>1269</v>
      </c>
      <c r="D2619" s="357" t="s">
        <v>1777</v>
      </c>
      <c r="E2619" s="357" t="s">
        <v>1648</v>
      </c>
      <c r="F2619" s="357">
        <v>4612421</v>
      </c>
      <c r="G2619" s="357" t="s">
        <v>1410</v>
      </c>
      <c r="H2619" s="357">
        <v>461242104</v>
      </c>
      <c r="I2619" s="357" t="s">
        <v>4268</v>
      </c>
      <c r="J2619" s="357">
        <v>21677494</v>
      </c>
      <c r="K2619" s="357">
        <v>100</v>
      </c>
      <c r="L2619" s="357" t="s">
        <v>1077</v>
      </c>
      <c r="M2619" s="357" t="s">
        <v>1078</v>
      </c>
      <c r="N2619" s="357" t="s">
        <v>5025</v>
      </c>
      <c r="O2619" s="358">
        <v>1</v>
      </c>
      <c r="P2619" s="357">
        <v>68</v>
      </c>
      <c r="Q2619" s="357">
        <v>34635.199999999997</v>
      </c>
      <c r="R2619" s="357">
        <v>20751.809999999998</v>
      </c>
      <c r="S2619" s="357">
        <f t="shared" si="82"/>
        <v>13883.39</v>
      </c>
      <c r="T2619" s="359">
        <f t="shared" si="83"/>
        <v>0.40084624890285031</v>
      </c>
      <c r="U2619" s="357"/>
    </row>
    <row r="2620" spans="1:21" x14ac:dyDescent="0.25">
      <c r="A2620" s="357" t="s">
        <v>483</v>
      </c>
      <c r="B2620" s="357" t="s">
        <v>972</v>
      </c>
      <c r="C2620" s="357" t="s">
        <v>1269</v>
      </c>
      <c r="D2620" s="357" t="s">
        <v>1777</v>
      </c>
      <c r="E2620" s="357" t="s">
        <v>1648</v>
      </c>
      <c r="F2620" s="357">
        <v>4612421</v>
      </c>
      <c r="G2620" s="357" t="s">
        <v>1410</v>
      </c>
      <c r="H2620" s="357">
        <v>461242104</v>
      </c>
      <c r="I2620" s="357" t="s">
        <v>4269</v>
      </c>
      <c r="J2620" s="357">
        <v>21677522</v>
      </c>
      <c r="K2620" s="357">
        <v>100</v>
      </c>
      <c r="L2620" s="357" t="s">
        <v>1077</v>
      </c>
      <c r="M2620" s="357" t="s">
        <v>1078</v>
      </c>
      <c r="N2620" s="357" t="s">
        <v>5025</v>
      </c>
      <c r="O2620" s="358">
        <v>1</v>
      </c>
      <c r="P2620" s="357">
        <v>110</v>
      </c>
      <c r="Q2620" s="357">
        <v>52879.199999999997</v>
      </c>
      <c r="R2620" s="357">
        <v>49571.43</v>
      </c>
      <c r="S2620" s="357">
        <f t="shared" ref="S2620:S2682" si="84">Q2620-R2620</f>
        <v>3307.7699999999968</v>
      </c>
      <c r="T2620" s="359">
        <f t="shared" ref="T2620:T2682" si="85">S2620/Q2620</f>
        <v>6.2553329097263133E-2</v>
      </c>
      <c r="U2620" s="357"/>
    </row>
    <row r="2621" spans="1:21" x14ac:dyDescent="0.25">
      <c r="A2621" s="357" t="s">
        <v>483</v>
      </c>
      <c r="B2621" s="357" t="s">
        <v>972</v>
      </c>
      <c r="C2621" s="357" t="s">
        <v>1269</v>
      </c>
      <c r="D2621" s="357" t="s">
        <v>1777</v>
      </c>
      <c r="E2621" s="357" t="s">
        <v>1648</v>
      </c>
      <c r="F2621" s="357">
        <v>4612421</v>
      </c>
      <c r="G2621" s="357" t="s">
        <v>1410</v>
      </c>
      <c r="H2621" s="357">
        <v>461242104</v>
      </c>
      <c r="I2621" s="357" t="s">
        <v>4270</v>
      </c>
      <c r="J2621" s="357">
        <v>21677524</v>
      </c>
      <c r="K2621" s="357">
        <v>100</v>
      </c>
      <c r="L2621" s="357" t="s">
        <v>1077</v>
      </c>
      <c r="M2621" s="357" t="s">
        <v>1078</v>
      </c>
      <c r="N2621" s="357" t="s">
        <v>5025</v>
      </c>
      <c r="O2621" s="358">
        <v>1</v>
      </c>
      <c r="P2621" s="357">
        <v>74</v>
      </c>
      <c r="Q2621" s="357">
        <v>38714.400000000001</v>
      </c>
      <c r="R2621" s="357">
        <v>32997.339999999997</v>
      </c>
      <c r="S2621" s="357">
        <f t="shared" si="84"/>
        <v>5717.0600000000049</v>
      </c>
      <c r="T2621" s="359">
        <f t="shared" si="85"/>
        <v>0.14767270059719392</v>
      </c>
      <c r="U2621" s="357"/>
    </row>
    <row r="2622" spans="1:21" x14ac:dyDescent="0.25">
      <c r="A2622" s="357" t="s">
        <v>483</v>
      </c>
      <c r="B2622" s="357" t="s">
        <v>972</v>
      </c>
      <c r="C2622" s="357" t="s">
        <v>1269</v>
      </c>
      <c r="D2622" s="357" t="s">
        <v>1777</v>
      </c>
      <c r="E2622" s="357" t="s">
        <v>1648</v>
      </c>
      <c r="F2622" s="357">
        <v>4612421</v>
      </c>
      <c r="G2622" s="357" t="s">
        <v>1410</v>
      </c>
      <c r="H2622" s="357">
        <v>461242104</v>
      </c>
      <c r="I2622" s="357" t="s">
        <v>4271</v>
      </c>
      <c r="J2622" s="357">
        <v>21677556</v>
      </c>
      <c r="K2622" s="357">
        <v>100</v>
      </c>
      <c r="L2622" s="357" t="s">
        <v>1077</v>
      </c>
      <c r="M2622" s="357" t="s">
        <v>1078</v>
      </c>
      <c r="N2622" s="357" t="s">
        <v>5025</v>
      </c>
      <c r="O2622" s="358">
        <v>1</v>
      </c>
      <c r="P2622" s="357">
        <v>57</v>
      </c>
      <c r="Q2622" s="357">
        <v>30980.799999999999</v>
      </c>
      <c r="R2622" s="357">
        <v>18830.86</v>
      </c>
      <c r="S2622" s="357">
        <f t="shared" si="84"/>
        <v>12149.939999999999</v>
      </c>
      <c r="T2622" s="359">
        <f t="shared" si="85"/>
        <v>0.39217644476579039</v>
      </c>
      <c r="U2622" s="357"/>
    </row>
    <row r="2623" spans="1:21" x14ac:dyDescent="0.25">
      <c r="A2623" s="357" t="s">
        <v>483</v>
      </c>
      <c r="B2623" s="357" t="s">
        <v>972</v>
      </c>
      <c r="C2623" s="357" t="s">
        <v>1269</v>
      </c>
      <c r="D2623" s="357" t="s">
        <v>1777</v>
      </c>
      <c r="E2623" s="357" t="s">
        <v>1648</v>
      </c>
      <c r="F2623" s="357">
        <v>4612421</v>
      </c>
      <c r="G2623" s="357" t="s">
        <v>1410</v>
      </c>
      <c r="H2623" s="357">
        <v>461242104</v>
      </c>
      <c r="I2623" s="357" t="s">
        <v>4272</v>
      </c>
      <c r="J2623" s="357">
        <v>21677558</v>
      </c>
      <c r="K2623" s="357">
        <v>100</v>
      </c>
      <c r="L2623" s="357" t="s">
        <v>1077</v>
      </c>
      <c r="M2623" s="357" t="s">
        <v>1078</v>
      </c>
      <c r="N2623" s="357" t="s">
        <v>5025</v>
      </c>
      <c r="O2623" s="358">
        <v>1</v>
      </c>
      <c r="P2623" s="357">
        <v>108</v>
      </c>
      <c r="Q2623" s="357">
        <v>42354.8</v>
      </c>
      <c r="R2623" s="357">
        <v>39299.43</v>
      </c>
      <c r="S2623" s="357">
        <f t="shared" si="84"/>
        <v>3055.3700000000026</v>
      </c>
      <c r="T2623" s="359">
        <f t="shared" si="85"/>
        <v>7.2137514520196108E-2</v>
      </c>
      <c r="U2623" s="357"/>
    </row>
    <row r="2624" spans="1:21" x14ac:dyDescent="0.25">
      <c r="A2624" s="357" t="s">
        <v>483</v>
      </c>
      <c r="B2624" s="357" t="s">
        <v>972</v>
      </c>
      <c r="C2624" s="357" t="s">
        <v>1269</v>
      </c>
      <c r="D2624" s="357" t="s">
        <v>1777</v>
      </c>
      <c r="E2624" s="357" t="s">
        <v>1648</v>
      </c>
      <c r="F2624" s="357">
        <v>4612421</v>
      </c>
      <c r="G2624" s="357" t="s">
        <v>1410</v>
      </c>
      <c r="H2624" s="357">
        <v>461242104</v>
      </c>
      <c r="I2624" s="357" t="s">
        <v>4273</v>
      </c>
      <c r="J2624" s="357">
        <v>21677566</v>
      </c>
      <c r="K2624" s="357">
        <v>100</v>
      </c>
      <c r="L2624" s="357" t="s">
        <v>1077</v>
      </c>
      <c r="M2624" s="357" t="s">
        <v>1078</v>
      </c>
      <c r="N2624" s="357" t="s">
        <v>5025</v>
      </c>
      <c r="O2624" s="358">
        <v>1</v>
      </c>
      <c r="P2624" s="357">
        <v>89</v>
      </c>
      <c r="Q2624" s="357">
        <v>32916</v>
      </c>
      <c r="R2624" s="357">
        <v>29065.3</v>
      </c>
      <c r="S2624" s="357">
        <f t="shared" si="84"/>
        <v>3850.7000000000007</v>
      </c>
      <c r="T2624" s="359">
        <f t="shared" si="85"/>
        <v>0.11698566046907281</v>
      </c>
      <c r="U2624" s="357"/>
    </row>
    <row r="2625" spans="1:21" x14ac:dyDescent="0.25">
      <c r="A2625" s="357" t="s">
        <v>483</v>
      </c>
      <c r="B2625" s="357" t="s">
        <v>972</v>
      </c>
      <c r="C2625" s="357" t="s">
        <v>1269</v>
      </c>
      <c r="D2625" s="357" t="s">
        <v>1777</v>
      </c>
      <c r="E2625" s="357" t="s">
        <v>1648</v>
      </c>
      <c r="F2625" s="357">
        <v>4612421</v>
      </c>
      <c r="G2625" s="357" t="s">
        <v>1410</v>
      </c>
      <c r="H2625" s="357">
        <v>461242104</v>
      </c>
      <c r="I2625" s="357" t="s">
        <v>4274</v>
      </c>
      <c r="J2625" s="357">
        <v>21677572</v>
      </c>
      <c r="K2625" s="357">
        <v>100</v>
      </c>
      <c r="L2625" s="357" t="s">
        <v>1077</v>
      </c>
      <c r="M2625" s="357" t="s">
        <v>1078</v>
      </c>
      <c r="N2625" s="357" t="s">
        <v>5025</v>
      </c>
      <c r="O2625" s="358">
        <v>1</v>
      </c>
      <c r="P2625" s="357">
        <v>32</v>
      </c>
      <c r="Q2625" s="357">
        <v>21716.400000000001</v>
      </c>
      <c r="R2625" s="357">
        <v>11991.720000000001</v>
      </c>
      <c r="S2625" s="357">
        <f t="shared" si="84"/>
        <v>9724.68</v>
      </c>
      <c r="T2625" s="359">
        <f t="shared" si="85"/>
        <v>0.44780350334309554</v>
      </c>
      <c r="U2625" s="357"/>
    </row>
    <row r="2626" spans="1:21" x14ac:dyDescent="0.25">
      <c r="A2626" s="357" t="s">
        <v>483</v>
      </c>
      <c r="B2626" s="357" t="s">
        <v>972</v>
      </c>
      <c r="C2626" s="357" t="s">
        <v>1271</v>
      </c>
      <c r="D2626" s="357" t="s">
        <v>1778</v>
      </c>
      <c r="E2626" s="357" t="s">
        <v>1021</v>
      </c>
      <c r="F2626" s="357">
        <v>4615124</v>
      </c>
      <c r="G2626" s="357" t="s">
        <v>1428</v>
      </c>
      <c r="H2626" s="357">
        <v>461512402</v>
      </c>
      <c r="I2626" s="357" t="s">
        <v>5260</v>
      </c>
      <c r="J2626" s="357">
        <v>2136979</v>
      </c>
      <c r="K2626" s="357">
        <v>100</v>
      </c>
      <c r="L2626" s="357" t="s">
        <v>1077</v>
      </c>
      <c r="M2626" s="357" t="s">
        <v>1078</v>
      </c>
      <c r="N2626" s="357" t="s">
        <v>5025</v>
      </c>
      <c r="O2626" s="358">
        <v>1</v>
      </c>
      <c r="P2626" s="357">
        <v>47</v>
      </c>
      <c r="Q2626" s="357">
        <v>30496</v>
      </c>
      <c r="R2626" s="357">
        <v>16264.61</v>
      </c>
      <c r="S2626" s="357">
        <f t="shared" si="84"/>
        <v>14231.39</v>
      </c>
      <c r="T2626" s="359">
        <f t="shared" si="85"/>
        <v>0.46666415267576072</v>
      </c>
      <c r="U2626" s="357"/>
    </row>
    <row r="2627" spans="1:21" x14ac:dyDescent="0.25">
      <c r="A2627" s="357" t="s">
        <v>483</v>
      </c>
      <c r="B2627" s="357" t="s">
        <v>972</v>
      </c>
      <c r="C2627" s="357" t="s">
        <v>1269</v>
      </c>
      <c r="D2627" s="357" t="s">
        <v>1777</v>
      </c>
      <c r="E2627" s="357" t="s">
        <v>1648</v>
      </c>
      <c r="F2627" s="357">
        <v>4612421</v>
      </c>
      <c r="G2627" s="357" t="s">
        <v>1410</v>
      </c>
      <c r="H2627" s="357">
        <v>461242104</v>
      </c>
      <c r="I2627" s="357" t="s">
        <v>4275</v>
      </c>
      <c r="J2627" s="357">
        <v>21677606</v>
      </c>
      <c r="K2627" s="357">
        <v>100</v>
      </c>
      <c r="L2627" s="357" t="s">
        <v>1077</v>
      </c>
      <c r="M2627" s="357" t="s">
        <v>1078</v>
      </c>
      <c r="N2627" s="357" t="s">
        <v>5025</v>
      </c>
      <c r="O2627" s="358">
        <v>1</v>
      </c>
      <c r="P2627" s="357">
        <v>136</v>
      </c>
      <c r="Q2627" s="357">
        <v>55708.399999999994</v>
      </c>
      <c r="R2627" s="357">
        <v>46084.020000000004</v>
      </c>
      <c r="S2627" s="357">
        <f t="shared" si="84"/>
        <v>9624.3799999999901</v>
      </c>
      <c r="T2627" s="359">
        <f t="shared" si="85"/>
        <v>0.17276353296809802</v>
      </c>
      <c r="U2627" s="357"/>
    </row>
    <row r="2628" spans="1:21" x14ac:dyDescent="0.25">
      <c r="A2628" s="357" t="s">
        <v>483</v>
      </c>
      <c r="B2628" s="357" t="s">
        <v>972</v>
      </c>
      <c r="C2628" s="357" t="s">
        <v>1269</v>
      </c>
      <c r="D2628" s="357" t="s">
        <v>1777</v>
      </c>
      <c r="E2628" s="357" t="s">
        <v>1648</v>
      </c>
      <c r="F2628" s="357">
        <v>4612421</v>
      </c>
      <c r="G2628" s="357" t="s">
        <v>997</v>
      </c>
      <c r="H2628" s="357">
        <v>461242101</v>
      </c>
      <c r="I2628" s="357" t="s">
        <v>4276</v>
      </c>
      <c r="J2628" s="357">
        <v>8030327</v>
      </c>
      <c r="K2628" s="357">
        <v>100</v>
      </c>
      <c r="L2628" s="357" t="s">
        <v>1077</v>
      </c>
      <c r="M2628" s="357" t="s">
        <v>1078</v>
      </c>
      <c r="N2628" s="357" t="s">
        <v>5025</v>
      </c>
      <c r="O2628" s="358">
        <v>1</v>
      </c>
      <c r="P2628" s="357">
        <v>56</v>
      </c>
      <c r="Q2628" s="357">
        <v>32340</v>
      </c>
      <c r="R2628" s="357">
        <v>21992.85</v>
      </c>
      <c r="S2628" s="357">
        <f t="shared" si="84"/>
        <v>10347.150000000001</v>
      </c>
      <c r="T2628" s="359">
        <f t="shared" si="85"/>
        <v>0.31994897959183677</v>
      </c>
      <c r="U2628" s="357"/>
    </row>
    <row r="2629" spans="1:21" x14ac:dyDescent="0.25">
      <c r="A2629" s="357" t="s">
        <v>483</v>
      </c>
      <c r="B2629" s="357" t="s">
        <v>972</v>
      </c>
      <c r="C2629" s="357" t="s">
        <v>1269</v>
      </c>
      <c r="D2629" s="357" t="s">
        <v>1777</v>
      </c>
      <c r="E2629" s="357" t="s">
        <v>1649</v>
      </c>
      <c r="F2629" s="357">
        <v>4612433</v>
      </c>
      <c r="G2629" s="357" t="s">
        <v>1407</v>
      </c>
      <c r="H2629" s="357">
        <v>461243302</v>
      </c>
      <c r="I2629" s="357" t="s">
        <v>4277</v>
      </c>
      <c r="J2629" s="357">
        <v>14521936</v>
      </c>
      <c r="K2629" s="357">
        <v>100</v>
      </c>
      <c r="L2629" s="357" t="s">
        <v>1077</v>
      </c>
      <c r="M2629" s="357" t="s">
        <v>1078</v>
      </c>
      <c r="N2629" s="357" t="s">
        <v>5025</v>
      </c>
      <c r="O2629" s="358">
        <v>1</v>
      </c>
      <c r="P2629" s="357">
        <v>80</v>
      </c>
      <c r="Q2629" s="357">
        <v>30045.599999999999</v>
      </c>
      <c r="R2629" s="357">
        <v>25156.45</v>
      </c>
      <c r="S2629" s="357">
        <f t="shared" si="84"/>
        <v>4889.1499999999978</v>
      </c>
      <c r="T2629" s="359">
        <f t="shared" si="85"/>
        <v>0.16272432569161535</v>
      </c>
      <c r="U2629" s="357"/>
    </row>
    <row r="2630" spans="1:21" x14ac:dyDescent="0.25">
      <c r="A2630" s="357" t="s">
        <v>483</v>
      </c>
      <c r="B2630" s="357" t="s">
        <v>972</v>
      </c>
      <c r="C2630" s="357" t="s">
        <v>1269</v>
      </c>
      <c r="D2630" s="357" t="s">
        <v>1777</v>
      </c>
      <c r="E2630" s="357" t="s">
        <v>1649</v>
      </c>
      <c r="F2630" s="357">
        <v>4612433</v>
      </c>
      <c r="G2630" s="357" t="s">
        <v>1407</v>
      </c>
      <c r="H2630" s="357">
        <v>461243302</v>
      </c>
      <c r="I2630" s="357" t="s">
        <v>4278</v>
      </c>
      <c r="J2630" s="357">
        <v>14521952</v>
      </c>
      <c r="K2630" s="357">
        <v>100</v>
      </c>
      <c r="L2630" s="357" t="s">
        <v>1077</v>
      </c>
      <c r="M2630" s="357" t="s">
        <v>1078</v>
      </c>
      <c r="N2630" s="357" t="s">
        <v>5025</v>
      </c>
      <c r="O2630" s="358">
        <v>1</v>
      </c>
      <c r="P2630" s="357">
        <v>64</v>
      </c>
      <c r="Q2630" s="357">
        <v>29550.400000000001</v>
      </c>
      <c r="R2630" s="357">
        <v>25643.07</v>
      </c>
      <c r="S2630" s="357">
        <f t="shared" si="84"/>
        <v>3907.3300000000017</v>
      </c>
      <c r="T2630" s="359">
        <f t="shared" si="85"/>
        <v>0.1322259597162814</v>
      </c>
      <c r="U2630" s="357"/>
    </row>
    <row r="2631" spans="1:21" x14ac:dyDescent="0.25">
      <c r="A2631" s="357" t="s">
        <v>483</v>
      </c>
      <c r="B2631" s="357" t="s">
        <v>972</v>
      </c>
      <c r="C2631" s="357" t="s">
        <v>1269</v>
      </c>
      <c r="D2631" s="357" t="s">
        <v>1777</v>
      </c>
      <c r="E2631" s="357" t="s">
        <v>1649</v>
      </c>
      <c r="F2631" s="357">
        <v>4612433</v>
      </c>
      <c r="G2631" s="357" t="s">
        <v>1407</v>
      </c>
      <c r="H2631" s="357">
        <v>461243302</v>
      </c>
      <c r="I2631" s="357" t="s">
        <v>4279</v>
      </c>
      <c r="J2631" s="357">
        <v>14521956</v>
      </c>
      <c r="K2631" s="357">
        <v>100</v>
      </c>
      <c r="L2631" s="357" t="s">
        <v>1077</v>
      </c>
      <c r="M2631" s="357" t="s">
        <v>1078</v>
      </c>
      <c r="N2631" s="357" t="s">
        <v>5025</v>
      </c>
      <c r="O2631" s="358">
        <v>1</v>
      </c>
      <c r="P2631" s="357">
        <v>36</v>
      </c>
      <c r="Q2631" s="357">
        <v>22253.200000000001</v>
      </c>
      <c r="R2631" s="357">
        <v>19392.949999999997</v>
      </c>
      <c r="S2631" s="357">
        <f t="shared" si="84"/>
        <v>2860.2500000000036</v>
      </c>
      <c r="T2631" s="359">
        <f t="shared" si="85"/>
        <v>0.12853207628565796</v>
      </c>
      <c r="U2631" s="357"/>
    </row>
    <row r="2632" spans="1:21" x14ac:dyDescent="0.25">
      <c r="A2632" s="357" t="s">
        <v>483</v>
      </c>
      <c r="B2632" s="357" t="s">
        <v>972</v>
      </c>
      <c r="C2632" s="357" t="s">
        <v>1269</v>
      </c>
      <c r="D2632" s="357" t="s">
        <v>1777</v>
      </c>
      <c r="E2632" s="357" t="s">
        <v>1649</v>
      </c>
      <c r="F2632" s="357">
        <v>4612433</v>
      </c>
      <c r="G2632" s="357" t="s">
        <v>1407</v>
      </c>
      <c r="H2632" s="357">
        <v>461243302</v>
      </c>
      <c r="I2632" s="357" t="s">
        <v>4280</v>
      </c>
      <c r="J2632" s="357">
        <v>14522044</v>
      </c>
      <c r="K2632" s="357">
        <v>100</v>
      </c>
      <c r="L2632" s="357" t="s">
        <v>1077</v>
      </c>
      <c r="M2632" s="357" t="s">
        <v>1078</v>
      </c>
      <c r="N2632" s="357" t="s">
        <v>5025</v>
      </c>
      <c r="O2632" s="358">
        <v>1</v>
      </c>
      <c r="P2632" s="357">
        <v>54</v>
      </c>
      <c r="Q2632" s="357">
        <v>14736.4</v>
      </c>
      <c r="R2632" s="357">
        <v>12197.380000000001</v>
      </c>
      <c r="S2632" s="357">
        <f t="shared" si="84"/>
        <v>2539.0199999999986</v>
      </c>
      <c r="T2632" s="359">
        <f t="shared" si="85"/>
        <v>0.17229581173149472</v>
      </c>
      <c r="U2632" s="357"/>
    </row>
    <row r="2633" spans="1:21" x14ac:dyDescent="0.25">
      <c r="A2633" s="357" t="s">
        <v>483</v>
      </c>
      <c r="B2633" s="357" t="s">
        <v>972</v>
      </c>
      <c r="C2633" s="357" t="s">
        <v>1269</v>
      </c>
      <c r="D2633" s="357" t="s">
        <v>1777</v>
      </c>
      <c r="E2633" s="357" t="s">
        <v>1649</v>
      </c>
      <c r="F2633" s="357">
        <v>4612433</v>
      </c>
      <c r="G2633" s="357" t="s">
        <v>1407</v>
      </c>
      <c r="H2633" s="357">
        <v>461243302</v>
      </c>
      <c r="I2633" s="357" t="s">
        <v>4281</v>
      </c>
      <c r="J2633" s="357">
        <v>14522054</v>
      </c>
      <c r="K2633" s="357">
        <v>250</v>
      </c>
      <c r="L2633" s="357" t="s">
        <v>1077</v>
      </c>
      <c r="M2633" s="357" t="s">
        <v>1078</v>
      </c>
      <c r="N2633" s="357" t="s">
        <v>5025</v>
      </c>
      <c r="O2633" s="358">
        <v>1</v>
      </c>
      <c r="P2633" s="357">
        <v>120</v>
      </c>
      <c r="Q2633" s="357">
        <v>55159.199999999997</v>
      </c>
      <c r="R2633" s="357">
        <v>34816.559999999998</v>
      </c>
      <c r="S2633" s="357">
        <f t="shared" si="84"/>
        <v>20342.64</v>
      </c>
      <c r="T2633" s="359">
        <f t="shared" si="85"/>
        <v>0.36879867728320936</v>
      </c>
      <c r="U2633" s="357"/>
    </row>
    <row r="2634" spans="1:21" x14ac:dyDescent="0.25">
      <c r="A2634" s="357" t="s">
        <v>483</v>
      </c>
      <c r="B2634" s="357" t="s">
        <v>972</v>
      </c>
      <c r="C2634" s="357" t="s">
        <v>1269</v>
      </c>
      <c r="D2634" s="357" t="s">
        <v>1777</v>
      </c>
      <c r="E2634" s="357" t="s">
        <v>1649</v>
      </c>
      <c r="F2634" s="357">
        <v>4612433</v>
      </c>
      <c r="G2634" s="357" t="s">
        <v>1407</v>
      </c>
      <c r="H2634" s="357">
        <v>461243302</v>
      </c>
      <c r="I2634" s="357" t="s">
        <v>4282</v>
      </c>
      <c r="J2634" s="357">
        <v>14522066</v>
      </c>
      <c r="K2634" s="357">
        <v>100</v>
      </c>
      <c r="L2634" s="357" t="s">
        <v>1077</v>
      </c>
      <c r="M2634" s="357" t="s">
        <v>1078</v>
      </c>
      <c r="N2634" s="357" t="s">
        <v>5025</v>
      </c>
      <c r="O2634" s="358">
        <v>1</v>
      </c>
      <c r="P2634" s="357">
        <v>45</v>
      </c>
      <c r="Q2634" s="357">
        <v>19678</v>
      </c>
      <c r="R2634" s="357">
        <v>16957.650000000001</v>
      </c>
      <c r="S2634" s="357">
        <f t="shared" si="84"/>
        <v>2720.3499999999985</v>
      </c>
      <c r="T2634" s="359">
        <f t="shared" si="85"/>
        <v>0.1382432157739607</v>
      </c>
      <c r="U2634" s="357"/>
    </row>
    <row r="2635" spans="1:21" x14ac:dyDescent="0.25">
      <c r="A2635" s="357" t="s">
        <v>483</v>
      </c>
      <c r="B2635" s="357" t="s">
        <v>972</v>
      </c>
      <c r="C2635" s="357" t="s">
        <v>1269</v>
      </c>
      <c r="D2635" s="357" t="s">
        <v>1777</v>
      </c>
      <c r="E2635" s="357" t="s">
        <v>1649</v>
      </c>
      <c r="F2635" s="357">
        <v>4612433</v>
      </c>
      <c r="G2635" s="357" t="s">
        <v>1407</v>
      </c>
      <c r="H2635" s="357">
        <v>461243302</v>
      </c>
      <c r="I2635" s="357" t="s">
        <v>4283</v>
      </c>
      <c r="J2635" s="357">
        <v>14522084</v>
      </c>
      <c r="K2635" s="357">
        <v>100</v>
      </c>
      <c r="L2635" s="357" t="s">
        <v>1077</v>
      </c>
      <c r="M2635" s="357" t="s">
        <v>1078</v>
      </c>
      <c r="N2635" s="357" t="s">
        <v>5025</v>
      </c>
      <c r="O2635" s="358">
        <v>1</v>
      </c>
      <c r="P2635" s="357">
        <v>28</v>
      </c>
      <c r="Q2635" s="357">
        <v>11250.8</v>
      </c>
      <c r="R2635" s="357">
        <v>8822.0400000000009</v>
      </c>
      <c r="S2635" s="357">
        <f t="shared" si="84"/>
        <v>2428.7599999999984</v>
      </c>
      <c r="T2635" s="359">
        <f t="shared" si="85"/>
        <v>0.21587442670743401</v>
      </c>
      <c r="U2635" s="357"/>
    </row>
    <row r="2636" spans="1:21" x14ac:dyDescent="0.25">
      <c r="A2636" s="357" t="s">
        <v>483</v>
      </c>
      <c r="B2636" s="357" t="s">
        <v>972</v>
      </c>
      <c r="C2636" s="357" t="s">
        <v>1269</v>
      </c>
      <c r="D2636" s="357" t="s">
        <v>1777</v>
      </c>
      <c r="E2636" s="357" t="s">
        <v>1649</v>
      </c>
      <c r="F2636" s="357">
        <v>4612433</v>
      </c>
      <c r="G2636" s="357" t="s">
        <v>1408</v>
      </c>
      <c r="H2636" s="357">
        <v>461243301</v>
      </c>
      <c r="I2636" s="357" t="s">
        <v>4284</v>
      </c>
      <c r="J2636" s="357">
        <v>14522172</v>
      </c>
      <c r="K2636" s="357">
        <v>100</v>
      </c>
      <c r="L2636" s="357" t="s">
        <v>1077</v>
      </c>
      <c r="M2636" s="357" t="s">
        <v>1078</v>
      </c>
      <c r="N2636" s="357" t="s">
        <v>5025</v>
      </c>
      <c r="O2636" s="358">
        <v>1</v>
      </c>
      <c r="P2636" s="357">
        <v>36</v>
      </c>
      <c r="Q2636" s="357">
        <v>12689.199999999999</v>
      </c>
      <c r="R2636" s="357">
        <v>12016.91</v>
      </c>
      <c r="S2636" s="357">
        <f t="shared" si="84"/>
        <v>672.28999999999905</v>
      </c>
      <c r="T2636" s="359">
        <f t="shared" si="85"/>
        <v>5.2981275415313743E-2</v>
      </c>
      <c r="U2636" s="357"/>
    </row>
    <row r="2637" spans="1:21" x14ac:dyDescent="0.25">
      <c r="A2637" s="357" t="s">
        <v>483</v>
      </c>
      <c r="B2637" s="357" t="s">
        <v>972</v>
      </c>
      <c r="C2637" s="357" t="s">
        <v>1269</v>
      </c>
      <c r="D2637" s="357" t="s">
        <v>1777</v>
      </c>
      <c r="E2637" s="357" t="s">
        <v>1649</v>
      </c>
      <c r="F2637" s="357">
        <v>4612433</v>
      </c>
      <c r="G2637" s="357" t="s">
        <v>1408</v>
      </c>
      <c r="H2637" s="357">
        <v>461243301</v>
      </c>
      <c r="I2637" s="357" t="s">
        <v>4285</v>
      </c>
      <c r="J2637" s="357">
        <v>14522184</v>
      </c>
      <c r="K2637" s="357">
        <v>100</v>
      </c>
      <c r="L2637" s="357" t="s">
        <v>1077</v>
      </c>
      <c r="M2637" s="357" t="s">
        <v>1078</v>
      </c>
      <c r="N2637" s="357" t="s">
        <v>5025</v>
      </c>
      <c r="O2637" s="358">
        <v>1</v>
      </c>
      <c r="P2637" s="357">
        <v>21</v>
      </c>
      <c r="Q2637" s="357">
        <v>5726.7999999999993</v>
      </c>
      <c r="R2637" s="357">
        <v>4782.62</v>
      </c>
      <c r="S2637" s="357">
        <f t="shared" si="84"/>
        <v>944.17999999999938</v>
      </c>
      <c r="T2637" s="359">
        <f t="shared" si="85"/>
        <v>0.16487043375008723</v>
      </c>
      <c r="U2637" s="357"/>
    </row>
    <row r="2638" spans="1:21" x14ac:dyDescent="0.25">
      <c r="A2638" s="357" t="s">
        <v>483</v>
      </c>
      <c r="B2638" s="357" t="s">
        <v>972</v>
      </c>
      <c r="C2638" s="357" t="s">
        <v>1269</v>
      </c>
      <c r="D2638" s="357" t="s">
        <v>1777</v>
      </c>
      <c r="E2638" s="357" t="s">
        <v>1649</v>
      </c>
      <c r="F2638" s="357">
        <v>4612433</v>
      </c>
      <c r="G2638" s="357" t="s">
        <v>1408</v>
      </c>
      <c r="H2638" s="357">
        <v>461243301</v>
      </c>
      <c r="I2638" s="357" t="s">
        <v>4286</v>
      </c>
      <c r="J2638" s="357">
        <v>14522214</v>
      </c>
      <c r="K2638" s="357">
        <v>100</v>
      </c>
      <c r="L2638" s="357" t="s">
        <v>1077</v>
      </c>
      <c r="M2638" s="357" t="s">
        <v>1078</v>
      </c>
      <c r="N2638" s="357" t="s">
        <v>5025</v>
      </c>
      <c r="O2638" s="358">
        <v>1</v>
      </c>
      <c r="P2638" s="357">
        <v>70</v>
      </c>
      <c r="Q2638" s="357">
        <v>26845.199999999997</v>
      </c>
      <c r="R2638" s="357">
        <v>22130.480000000003</v>
      </c>
      <c r="S2638" s="357">
        <f t="shared" si="84"/>
        <v>4714.7199999999939</v>
      </c>
      <c r="T2638" s="359">
        <f t="shared" si="85"/>
        <v>0.17562618270677791</v>
      </c>
      <c r="U2638" s="357"/>
    </row>
    <row r="2639" spans="1:21" x14ac:dyDescent="0.25">
      <c r="A2639" s="357" t="s">
        <v>483</v>
      </c>
      <c r="B2639" s="357" t="s">
        <v>972</v>
      </c>
      <c r="C2639" s="357" t="s">
        <v>1269</v>
      </c>
      <c r="D2639" s="357" t="s">
        <v>1777</v>
      </c>
      <c r="E2639" s="357" t="s">
        <v>1649</v>
      </c>
      <c r="F2639" s="357">
        <v>4612433</v>
      </c>
      <c r="G2639" s="357" t="s">
        <v>1408</v>
      </c>
      <c r="H2639" s="357">
        <v>461243301</v>
      </c>
      <c r="I2639" s="357" t="s">
        <v>4287</v>
      </c>
      <c r="J2639" s="357">
        <v>14522234</v>
      </c>
      <c r="K2639" s="357">
        <v>100</v>
      </c>
      <c r="L2639" s="357" t="s">
        <v>1077</v>
      </c>
      <c r="M2639" s="357" t="s">
        <v>1078</v>
      </c>
      <c r="N2639" s="357" t="s">
        <v>5025</v>
      </c>
      <c r="O2639" s="358">
        <v>1</v>
      </c>
      <c r="P2639" s="357">
        <v>50</v>
      </c>
      <c r="Q2639" s="357">
        <v>24675.599999999999</v>
      </c>
      <c r="R2639" s="357">
        <v>19233.170000000002</v>
      </c>
      <c r="S2639" s="357">
        <f t="shared" si="84"/>
        <v>5442.4299999999967</v>
      </c>
      <c r="T2639" s="359">
        <f t="shared" si="85"/>
        <v>0.22055917586603757</v>
      </c>
      <c r="U2639" s="357"/>
    </row>
    <row r="2640" spans="1:21" x14ac:dyDescent="0.25">
      <c r="A2640" s="357" t="s">
        <v>483</v>
      </c>
      <c r="B2640" s="357" t="s">
        <v>972</v>
      </c>
      <c r="C2640" s="357" t="s">
        <v>1269</v>
      </c>
      <c r="D2640" s="357" t="s">
        <v>1777</v>
      </c>
      <c r="E2640" s="357" t="s">
        <v>1649</v>
      </c>
      <c r="F2640" s="357">
        <v>4612433</v>
      </c>
      <c r="G2640" s="357" t="s">
        <v>1408</v>
      </c>
      <c r="H2640" s="357">
        <v>461243301</v>
      </c>
      <c r="I2640" s="357" t="s">
        <v>4288</v>
      </c>
      <c r="J2640" s="357">
        <v>14522246</v>
      </c>
      <c r="K2640" s="357">
        <v>100</v>
      </c>
      <c r="L2640" s="357" t="s">
        <v>1077</v>
      </c>
      <c r="M2640" s="357" t="s">
        <v>1078</v>
      </c>
      <c r="N2640" s="357" t="s">
        <v>5025</v>
      </c>
      <c r="O2640" s="358">
        <v>1</v>
      </c>
      <c r="P2640" s="357">
        <v>65</v>
      </c>
      <c r="Q2640" s="357">
        <v>24821.53</v>
      </c>
      <c r="R2640" s="357">
        <v>20411.66</v>
      </c>
      <c r="S2640" s="357">
        <f t="shared" si="84"/>
        <v>4409.869999999999</v>
      </c>
      <c r="T2640" s="359">
        <f t="shared" si="85"/>
        <v>0.17766310134790236</v>
      </c>
      <c r="U2640" s="357"/>
    </row>
    <row r="2641" spans="1:21" x14ac:dyDescent="0.25">
      <c r="A2641" s="357" t="s">
        <v>483</v>
      </c>
      <c r="B2641" s="357" t="s">
        <v>972</v>
      </c>
      <c r="C2641" s="357" t="s">
        <v>1269</v>
      </c>
      <c r="D2641" s="357" t="s">
        <v>1777</v>
      </c>
      <c r="E2641" s="357" t="s">
        <v>1649</v>
      </c>
      <c r="F2641" s="357">
        <v>4612433</v>
      </c>
      <c r="G2641" s="357" t="s">
        <v>1408</v>
      </c>
      <c r="H2641" s="357">
        <v>461243301</v>
      </c>
      <c r="I2641" s="357" t="s">
        <v>4205</v>
      </c>
      <c r="J2641" s="357">
        <v>14522256</v>
      </c>
      <c r="K2641" s="357">
        <v>100</v>
      </c>
      <c r="L2641" s="357" t="s">
        <v>1077</v>
      </c>
      <c r="M2641" s="357" t="s">
        <v>1078</v>
      </c>
      <c r="N2641" s="357" t="s">
        <v>5025</v>
      </c>
      <c r="O2641" s="358">
        <v>1</v>
      </c>
      <c r="P2641" s="357">
        <v>72</v>
      </c>
      <c r="Q2641" s="357">
        <v>23944.799999999999</v>
      </c>
      <c r="R2641" s="357">
        <v>20474.489999999998</v>
      </c>
      <c r="S2641" s="357">
        <f t="shared" si="84"/>
        <v>3470.3100000000013</v>
      </c>
      <c r="T2641" s="359">
        <f t="shared" si="85"/>
        <v>0.14492958805252085</v>
      </c>
      <c r="U2641" s="357"/>
    </row>
    <row r="2642" spans="1:21" x14ac:dyDescent="0.25">
      <c r="A2642" s="357" t="s">
        <v>483</v>
      </c>
      <c r="B2642" s="357" t="s">
        <v>972</v>
      </c>
      <c r="C2642" s="357" t="s">
        <v>1269</v>
      </c>
      <c r="D2642" s="357" t="s">
        <v>1777</v>
      </c>
      <c r="E2642" s="357" t="s">
        <v>1649</v>
      </c>
      <c r="F2642" s="357">
        <v>4612433</v>
      </c>
      <c r="G2642" s="357" t="s">
        <v>1408</v>
      </c>
      <c r="H2642" s="357">
        <v>461243301</v>
      </c>
      <c r="I2642" s="357" t="s">
        <v>4289</v>
      </c>
      <c r="J2642" s="357">
        <v>14522282</v>
      </c>
      <c r="K2642" s="357">
        <v>100</v>
      </c>
      <c r="L2642" s="357" t="s">
        <v>1077</v>
      </c>
      <c r="M2642" s="357" t="s">
        <v>1078</v>
      </c>
      <c r="N2642" s="357" t="s">
        <v>5025</v>
      </c>
      <c r="O2642" s="358">
        <v>1</v>
      </c>
      <c r="P2642" s="357">
        <v>102</v>
      </c>
      <c r="Q2642" s="357">
        <v>44050</v>
      </c>
      <c r="R2642" s="357">
        <v>38782.479999999996</v>
      </c>
      <c r="S2642" s="357">
        <f t="shared" si="84"/>
        <v>5267.5200000000041</v>
      </c>
      <c r="T2642" s="359">
        <f t="shared" si="85"/>
        <v>0.11958047673098761</v>
      </c>
      <c r="U2642" s="357"/>
    </row>
    <row r="2643" spans="1:21" x14ac:dyDescent="0.25">
      <c r="A2643" s="357" t="s">
        <v>483</v>
      </c>
      <c r="B2643" s="357" t="s">
        <v>972</v>
      </c>
      <c r="C2643" s="357" t="s">
        <v>1269</v>
      </c>
      <c r="D2643" s="357" t="s">
        <v>1777</v>
      </c>
      <c r="E2643" s="357" t="s">
        <v>1649</v>
      </c>
      <c r="F2643" s="357">
        <v>4612433</v>
      </c>
      <c r="G2643" s="357" t="s">
        <v>1408</v>
      </c>
      <c r="H2643" s="357">
        <v>461243301</v>
      </c>
      <c r="I2643" s="357" t="s">
        <v>4290</v>
      </c>
      <c r="J2643" s="357">
        <v>14526608</v>
      </c>
      <c r="K2643" s="357">
        <v>100</v>
      </c>
      <c r="L2643" s="357" t="s">
        <v>1077</v>
      </c>
      <c r="M2643" s="357" t="s">
        <v>1078</v>
      </c>
      <c r="N2643" s="357" t="s">
        <v>5025</v>
      </c>
      <c r="O2643" s="358">
        <v>1</v>
      </c>
      <c r="P2643" s="357">
        <v>54</v>
      </c>
      <c r="Q2643" s="357">
        <v>20519.2</v>
      </c>
      <c r="R2643" s="357">
        <v>11541.48</v>
      </c>
      <c r="S2643" s="357">
        <f t="shared" si="84"/>
        <v>8977.7200000000012</v>
      </c>
      <c r="T2643" s="359">
        <f t="shared" si="85"/>
        <v>0.43752777886077432</v>
      </c>
      <c r="U2643" s="357"/>
    </row>
    <row r="2644" spans="1:21" x14ac:dyDescent="0.25">
      <c r="A2644" s="357" t="s">
        <v>483</v>
      </c>
      <c r="B2644" s="357" t="s">
        <v>972</v>
      </c>
      <c r="C2644" s="357" t="s">
        <v>1269</v>
      </c>
      <c r="D2644" s="357" t="s">
        <v>1777</v>
      </c>
      <c r="E2644" s="357" t="s">
        <v>1649</v>
      </c>
      <c r="F2644" s="357">
        <v>4612433</v>
      </c>
      <c r="G2644" s="357" t="s">
        <v>1408</v>
      </c>
      <c r="H2644" s="357">
        <v>461243301</v>
      </c>
      <c r="I2644" s="357" t="s">
        <v>4291</v>
      </c>
      <c r="J2644" s="357">
        <v>14526634</v>
      </c>
      <c r="K2644" s="357">
        <v>100</v>
      </c>
      <c r="L2644" s="357" t="s">
        <v>1077</v>
      </c>
      <c r="M2644" s="357" t="s">
        <v>1078</v>
      </c>
      <c r="N2644" s="357" t="s">
        <v>5025</v>
      </c>
      <c r="O2644" s="358">
        <v>1</v>
      </c>
      <c r="P2644" s="357">
        <v>70</v>
      </c>
      <c r="Q2644" s="357">
        <v>24206.799999999999</v>
      </c>
      <c r="R2644" s="357">
        <v>20029.75</v>
      </c>
      <c r="S2644" s="357">
        <f t="shared" si="84"/>
        <v>4177.0499999999993</v>
      </c>
      <c r="T2644" s="359">
        <f t="shared" si="85"/>
        <v>0.17255688484227569</v>
      </c>
      <c r="U2644" s="357"/>
    </row>
    <row r="2645" spans="1:21" x14ac:dyDescent="0.25">
      <c r="A2645" s="357" t="s">
        <v>483</v>
      </c>
      <c r="B2645" s="357" t="s">
        <v>972</v>
      </c>
      <c r="C2645" s="357" t="s">
        <v>1271</v>
      </c>
      <c r="D2645" s="357" t="s">
        <v>1779</v>
      </c>
      <c r="E2645" s="357" t="s">
        <v>1654</v>
      </c>
      <c r="F2645" s="357">
        <v>4615213</v>
      </c>
      <c r="G2645" s="357" t="s">
        <v>1426</v>
      </c>
      <c r="H2645" s="357">
        <v>461521301</v>
      </c>
      <c r="I2645" s="357" t="s">
        <v>5261</v>
      </c>
      <c r="J2645" s="357">
        <v>3739601</v>
      </c>
      <c r="K2645" s="357">
        <v>100</v>
      </c>
      <c r="L2645" s="357" t="s">
        <v>1077</v>
      </c>
      <c r="M2645" s="357" t="s">
        <v>1078</v>
      </c>
      <c r="N2645" s="357" t="s">
        <v>5025</v>
      </c>
      <c r="O2645" s="358">
        <v>1</v>
      </c>
      <c r="P2645" s="357">
        <v>56</v>
      </c>
      <c r="Q2645" s="357">
        <v>57753.599999999999</v>
      </c>
      <c r="R2645" s="357">
        <v>28982.739999999998</v>
      </c>
      <c r="S2645" s="357">
        <f t="shared" si="84"/>
        <v>28770.86</v>
      </c>
      <c r="T2645" s="359">
        <f t="shared" si="85"/>
        <v>0.49816565547429081</v>
      </c>
      <c r="U2645" s="357"/>
    </row>
    <row r="2646" spans="1:21" x14ac:dyDescent="0.25">
      <c r="A2646" s="357" t="s">
        <v>483</v>
      </c>
      <c r="B2646" s="357" t="s">
        <v>972</v>
      </c>
      <c r="C2646" s="357" t="s">
        <v>1269</v>
      </c>
      <c r="D2646" s="357" t="s">
        <v>1776</v>
      </c>
      <c r="E2646" s="357" t="s">
        <v>1647</v>
      </c>
      <c r="F2646" s="357">
        <v>4612291</v>
      </c>
      <c r="G2646" s="357" t="s">
        <v>1173</v>
      </c>
      <c r="H2646" s="357">
        <v>461229104</v>
      </c>
      <c r="I2646" s="357" t="s">
        <v>4292</v>
      </c>
      <c r="J2646" s="357">
        <v>18378431</v>
      </c>
      <c r="K2646" s="357">
        <v>100</v>
      </c>
      <c r="L2646" s="357" t="s">
        <v>1077</v>
      </c>
      <c r="M2646" s="357" t="s">
        <v>1078</v>
      </c>
      <c r="N2646" s="357" t="s">
        <v>5025</v>
      </c>
      <c r="O2646" s="358">
        <v>1</v>
      </c>
      <c r="P2646" s="357">
        <v>65</v>
      </c>
      <c r="Q2646" s="357">
        <v>30358.400000000001</v>
      </c>
      <c r="R2646" s="357">
        <v>27074.54</v>
      </c>
      <c r="S2646" s="357">
        <f t="shared" si="84"/>
        <v>3283.8600000000006</v>
      </c>
      <c r="T2646" s="359">
        <f t="shared" si="85"/>
        <v>0.10816973226520503</v>
      </c>
      <c r="U2646" s="357"/>
    </row>
    <row r="2647" spans="1:21" x14ac:dyDescent="0.25">
      <c r="A2647" s="357" t="s">
        <v>483</v>
      </c>
      <c r="B2647" s="357" t="s">
        <v>972</v>
      </c>
      <c r="C2647" s="357" t="s">
        <v>1269</v>
      </c>
      <c r="D2647" s="357" t="s">
        <v>1776</v>
      </c>
      <c r="E2647" s="357" t="s">
        <v>1647</v>
      </c>
      <c r="F2647" s="357">
        <v>4612291</v>
      </c>
      <c r="G2647" s="357" t="s">
        <v>1173</v>
      </c>
      <c r="H2647" s="357">
        <v>461229104</v>
      </c>
      <c r="I2647" s="357" t="s">
        <v>4293</v>
      </c>
      <c r="J2647" s="357">
        <v>18378499</v>
      </c>
      <c r="K2647" s="357">
        <v>100</v>
      </c>
      <c r="L2647" s="357" t="s">
        <v>1077</v>
      </c>
      <c r="M2647" s="357" t="s">
        <v>1078</v>
      </c>
      <c r="N2647" s="357" t="s">
        <v>5025</v>
      </c>
      <c r="O2647" s="358">
        <v>1</v>
      </c>
      <c r="P2647" s="357">
        <v>68</v>
      </c>
      <c r="Q2647" s="357">
        <v>24911.599999999999</v>
      </c>
      <c r="R2647" s="357">
        <v>18914.89</v>
      </c>
      <c r="S2647" s="357">
        <f t="shared" si="84"/>
        <v>5996.7099999999991</v>
      </c>
      <c r="T2647" s="359">
        <f t="shared" si="85"/>
        <v>0.24071958445061736</v>
      </c>
      <c r="U2647" s="357"/>
    </row>
    <row r="2648" spans="1:21" x14ac:dyDescent="0.25">
      <c r="A2648" s="357" t="s">
        <v>483</v>
      </c>
      <c r="B2648" s="357" t="s">
        <v>972</v>
      </c>
      <c r="C2648" s="357" t="s">
        <v>1269</v>
      </c>
      <c r="D2648" s="357" t="s">
        <v>1777</v>
      </c>
      <c r="E2648" s="357" t="s">
        <v>1648</v>
      </c>
      <c r="F2648" s="357">
        <v>4612421</v>
      </c>
      <c r="G2648" s="357" t="s">
        <v>1411</v>
      </c>
      <c r="H2648" s="357">
        <v>461242103</v>
      </c>
      <c r="I2648" s="357" t="s">
        <v>4294</v>
      </c>
      <c r="J2648" s="357">
        <v>8029473</v>
      </c>
      <c r="K2648" s="357">
        <v>100</v>
      </c>
      <c r="L2648" s="357" t="s">
        <v>1077</v>
      </c>
      <c r="M2648" s="357" t="s">
        <v>1078</v>
      </c>
      <c r="N2648" s="357" t="s">
        <v>5025</v>
      </c>
      <c r="O2648" s="358">
        <v>1</v>
      </c>
      <c r="P2648" s="357">
        <v>114</v>
      </c>
      <c r="Q2648" s="357">
        <v>54984.399999999994</v>
      </c>
      <c r="R2648" s="357">
        <v>46287.479999999996</v>
      </c>
      <c r="S2648" s="357">
        <f t="shared" si="84"/>
        <v>8696.9199999999983</v>
      </c>
      <c r="T2648" s="359">
        <f t="shared" si="85"/>
        <v>0.15817068113865021</v>
      </c>
      <c r="U2648" s="357"/>
    </row>
    <row r="2649" spans="1:21" x14ac:dyDescent="0.25">
      <c r="A2649" s="357" t="s">
        <v>483</v>
      </c>
      <c r="B2649" s="357" t="s">
        <v>972</v>
      </c>
      <c r="C2649" s="357" t="s">
        <v>1269</v>
      </c>
      <c r="D2649" s="357" t="s">
        <v>1777</v>
      </c>
      <c r="E2649" s="357" t="s">
        <v>1648</v>
      </c>
      <c r="F2649" s="357">
        <v>4612421</v>
      </c>
      <c r="G2649" s="357" t="s">
        <v>1411</v>
      </c>
      <c r="H2649" s="357">
        <v>461242103</v>
      </c>
      <c r="I2649" s="357" t="s">
        <v>4295</v>
      </c>
      <c r="J2649" s="357">
        <v>8029483</v>
      </c>
      <c r="K2649" s="357">
        <v>100</v>
      </c>
      <c r="L2649" s="357" t="s">
        <v>1077</v>
      </c>
      <c r="M2649" s="357" t="s">
        <v>1078</v>
      </c>
      <c r="N2649" s="357" t="s">
        <v>5025</v>
      </c>
      <c r="O2649" s="358">
        <v>1</v>
      </c>
      <c r="P2649" s="357">
        <v>47</v>
      </c>
      <c r="Q2649" s="357">
        <v>27311.600000000002</v>
      </c>
      <c r="R2649" s="357">
        <v>21080.5</v>
      </c>
      <c r="S2649" s="357">
        <f t="shared" si="84"/>
        <v>6231.1000000000022</v>
      </c>
      <c r="T2649" s="359">
        <f t="shared" si="85"/>
        <v>0.22814847903454949</v>
      </c>
      <c r="U2649" s="357"/>
    </row>
    <row r="2650" spans="1:21" x14ac:dyDescent="0.25">
      <c r="A2650" s="357" t="s">
        <v>483</v>
      </c>
      <c r="B2650" s="357" t="s">
        <v>972</v>
      </c>
      <c r="C2650" s="357" t="s">
        <v>1269</v>
      </c>
      <c r="D2650" s="357" t="s">
        <v>1777</v>
      </c>
      <c r="E2650" s="357" t="s">
        <v>1648</v>
      </c>
      <c r="F2650" s="357">
        <v>4612421</v>
      </c>
      <c r="G2650" s="357" t="s">
        <v>1411</v>
      </c>
      <c r="H2650" s="357">
        <v>461242103</v>
      </c>
      <c r="I2650" s="357" t="s">
        <v>4296</v>
      </c>
      <c r="J2650" s="357">
        <v>8029509</v>
      </c>
      <c r="K2650" s="357">
        <v>100</v>
      </c>
      <c r="L2650" s="357" t="s">
        <v>1077</v>
      </c>
      <c r="M2650" s="357" t="s">
        <v>1078</v>
      </c>
      <c r="N2650" s="357" t="s">
        <v>5025</v>
      </c>
      <c r="O2650" s="358">
        <v>1</v>
      </c>
      <c r="P2650" s="357">
        <v>97</v>
      </c>
      <c r="Q2650" s="357">
        <v>29966</v>
      </c>
      <c r="R2650" s="357">
        <v>27838.83</v>
      </c>
      <c r="S2650" s="357">
        <f t="shared" si="84"/>
        <v>2127.1699999999983</v>
      </c>
      <c r="T2650" s="359">
        <f t="shared" si="85"/>
        <v>7.0986117599946552E-2</v>
      </c>
      <c r="U2650" s="357"/>
    </row>
    <row r="2651" spans="1:21" x14ac:dyDescent="0.25">
      <c r="A2651" s="357" t="s">
        <v>483</v>
      </c>
      <c r="B2651" s="357" t="s">
        <v>972</v>
      </c>
      <c r="C2651" s="357" t="s">
        <v>1271</v>
      </c>
      <c r="D2651" s="357" t="s">
        <v>1779</v>
      </c>
      <c r="E2651" s="357" t="s">
        <v>1654</v>
      </c>
      <c r="F2651" s="357">
        <v>4615213</v>
      </c>
      <c r="G2651" s="357" t="s">
        <v>1426</v>
      </c>
      <c r="H2651" s="357">
        <v>461521301</v>
      </c>
      <c r="I2651" s="357" t="s">
        <v>5262</v>
      </c>
      <c r="J2651" s="357">
        <v>3739813</v>
      </c>
      <c r="K2651" s="357">
        <v>100</v>
      </c>
      <c r="L2651" s="357" t="s">
        <v>1077</v>
      </c>
      <c r="M2651" s="357" t="s">
        <v>1078</v>
      </c>
      <c r="N2651" s="357" t="s">
        <v>5025</v>
      </c>
      <c r="O2651" s="358">
        <v>1</v>
      </c>
      <c r="P2651" s="357">
        <v>76</v>
      </c>
      <c r="Q2651" s="357">
        <v>87882</v>
      </c>
      <c r="R2651" s="357">
        <v>47998.490000000005</v>
      </c>
      <c r="S2651" s="357">
        <f t="shared" si="84"/>
        <v>39883.509999999995</v>
      </c>
      <c r="T2651" s="359">
        <f t="shared" si="85"/>
        <v>0.45383024965294366</v>
      </c>
      <c r="U2651" s="357"/>
    </row>
    <row r="2652" spans="1:21" x14ac:dyDescent="0.25">
      <c r="A2652" s="357" t="s">
        <v>483</v>
      </c>
      <c r="B2652" s="357" t="s">
        <v>972</v>
      </c>
      <c r="C2652" s="357" t="s">
        <v>1269</v>
      </c>
      <c r="D2652" s="357" t="s">
        <v>1777</v>
      </c>
      <c r="E2652" s="357" t="s">
        <v>1648</v>
      </c>
      <c r="F2652" s="357">
        <v>4612421</v>
      </c>
      <c r="G2652" s="357" t="s">
        <v>1411</v>
      </c>
      <c r="H2652" s="357">
        <v>461242103</v>
      </c>
      <c r="I2652" s="357" t="s">
        <v>4297</v>
      </c>
      <c r="J2652" s="357">
        <v>8029689</v>
      </c>
      <c r="K2652" s="357">
        <v>100</v>
      </c>
      <c r="L2652" s="357" t="s">
        <v>1077</v>
      </c>
      <c r="M2652" s="357" t="s">
        <v>1078</v>
      </c>
      <c r="N2652" s="357" t="s">
        <v>5025</v>
      </c>
      <c r="O2652" s="358">
        <v>1</v>
      </c>
      <c r="P2652" s="357">
        <v>23</v>
      </c>
      <c r="Q2652" s="357">
        <v>10108.4</v>
      </c>
      <c r="R2652" s="357">
        <v>8206.5300000000007</v>
      </c>
      <c r="S2652" s="357">
        <f t="shared" si="84"/>
        <v>1901.869999999999</v>
      </c>
      <c r="T2652" s="359">
        <f t="shared" si="85"/>
        <v>0.18814748130267886</v>
      </c>
      <c r="U2652" s="357"/>
    </row>
    <row r="2653" spans="1:21" x14ac:dyDescent="0.25">
      <c r="A2653" s="357" t="s">
        <v>483</v>
      </c>
      <c r="B2653" s="357" t="s">
        <v>972</v>
      </c>
      <c r="C2653" s="357" t="s">
        <v>1269</v>
      </c>
      <c r="D2653" s="357" t="s">
        <v>1777</v>
      </c>
      <c r="E2653" s="357" t="s">
        <v>996</v>
      </c>
      <c r="F2653" s="357">
        <v>4612412</v>
      </c>
      <c r="G2653" s="357" t="s">
        <v>1413</v>
      </c>
      <c r="H2653" s="357">
        <v>461241202</v>
      </c>
      <c r="I2653" s="357" t="s">
        <v>4298</v>
      </c>
      <c r="J2653" s="357">
        <v>8030229</v>
      </c>
      <c r="K2653" s="357">
        <v>100</v>
      </c>
      <c r="L2653" s="357" t="s">
        <v>1077</v>
      </c>
      <c r="M2653" s="357" t="s">
        <v>1078</v>
      </c>
      <c r="N2653" s="357" t="s">
        <v>5025</v>
      </c>
      <c r="O2653" s="358">
        <v>1</v>
      </c>
      <c r="P2653" s="357">
        <v>38</v>
      </c>
      <c r="Q2653" s="357">
        <v>17414</v>
      </c>
      <c r="R2653" s="357">
        <v>14523.900000000001</v>
      </c>
      <c r="S2653" s="357">
        <f t="shared" si="84"/>
        <v>2890.0999999999985</v>
      </c>
      <c r="T2653" s="359">
        <f t="shared" si="85"/>
        <v>0.16596416676237502</v>
      </c>
      <c r="U2653" s="357"/>
    </row>
    <row r="2654" spans="1:21" x14ac:dyDescent="0.25">
      <c r="A2654" s="357" t="s">
        <v>483</v>
      </c>
      <c r="B2654" s="357" t="s">
        <v>972</v>
      </c>
      <c r="C2654" s="357" t="s">
        <v>1269</v>
      </c>
      <c r="D2654" s="357" t="s">
        <v>1777</v>
      </c>
      <c r="E2654" s="357" t="s">
        <v>1648</v>
      </c>
      <c r="F2654" s="357">
        <v>4612421</v>
      </c>
      <c r="G2654" s="357" t="s">
        <v>999</v>
      </c>
      <c r="H2654" s="357">
        <v>461242105</v>
      </c>
      <c r="I2654" s="357" t="s">
        <v>4299</v>
      </c>
      <c r="J2654" s="357">
        <v>21132210</v>
      </c>
      <c r="K2654" s="357">
        <v>100</v>
      </c>
      <c r="L2654" s="357" t="s">
        <v>1077</v>
      </c>
      <c r="M2654" s="357" t="s">
        <v>1078</v>
      </c>
      <c r="N2654" s="357" t="s">
        <v>5025</v>
      </c>
      <c r="O2654" s="358">
        <v>1</v>
      </c>
      <c r="P2654" s="357">
        <v>71</v>
      </c>
      <c r="Q2654" s="357">
        <v>35455.199999999997</v>
      </c>
      <c r="R2654" s="357">
        <v>26425.14</v>
      </c>
      <c r="S2654" s="357">
        <f t="shared" si="84"/>
        <v>9030.0599999999977</v>
      </c>
      <c r="T2654" s="359">
        <f t="shared" si="85"/>
        <v>0.25468929804372836</v>
      </c>
      <c r="U2654" s="357"/>
    </row>
    <row r="2655" spans="1:21" x14ac:dyDescent="0.25">
      <c r="A2655" s="357" t="s">
        <v>483</v>
      </c>
      <c r="B2655" s="357" t="s">
        <v>972</v>
      </c>
      <c r="C2655" s="357" t="s">
        <v>1269</v>
      </c>
      <c r="D2655" s="357" t="s">
        <v>1777</v>
      </c>
      <c r="E2655" s="357" t="s">
        <v>1648</v>
      </c>
      <c r="F2655" s="357">
        <v>4612421</v>
      </c>
      <c r="G2655" s="357" t="s">
        <v>999</v>
      </c>
      <c r="H2655" s="357">
        <v>461242105</v>
      </c>
      <c r="I2655" s="357" t="s">
        <v>4300</v>
      </c>
      <c r="J2655" s="357">
        <v>21132332</v>
      </c>
      <c r="K2655" s="357">
        <v>100</v>
      </c>
      <c r="L2655" s="357" t="s">
        <v>1077</v>
      </c>
      <c r="M2655" s="357" t="s">
        <v>1078</v>
      </c>
      <c r="N2655" s="357" t="s">
        <v>5025</v>
      </c>
      <c r="O2655" s="358">
        <v>1</v>
      </c>
      <c r="P2655" s="357">
        <v>124</v>
      </c>
      <c r="Q2655" s="357">
        <v>47176</v>
      </c>
      <c r="R2655" s="357">
        <v>36668.04</v>
      </c>
      <c r="S2655" s="357">
        <f t="shared" si="84"/>
        <v>10507.96</v>
      </c>
      <c r="T2655" s="359">
        <f t="shared" si="85"/>
        <v>0.2227395285738511</v>
      </c>
      <c r="U2655" s="357"/>
    </row>
    <row r="2656" spans="1:21" x14ac:dyDescent="0.25">
      <c r="A2656" s="357" t="s">
        <v>483</v>
      </c>
      <c r="B2656" s="357" t="s">
        <v>972</v>
      </c>
      <c r="C2656" s="357" t="s">
        <v>1269</v>
      </c>
      <c r="D2656" s="357" t="s">
        <v>1777</v>
      </c>
      <c r="E2656" s="357" t="s">
        <v>1648</v>
      </c>
      <c r="F2656" s="357">
        <v>4612421</v>
      </c>
      <c r="G2656" s="357" t="s">
        <v>999</v>
      </c>
      <c r="H2656" s="357">
        <v>461242105</v>
      </c>
      <c r="I2656" s="357" t="s">
        <v>4301</v>
      </c>
      <c r="J2656" s="357">
        <v>21132358</v>
      </c>
      <c r="K2656" s="357">
        <v>100</v>
      </c>
      <c r="L2656" s="357" t="s">
        <v>1077</v>
      </c>
      <c r="M2656" s="357" t="s">
        <v>1078</v>
      </c>
      <c r="N2656" s="357" t="s">
        <v>5025</v>
      </c>
      <c r="O2656" s="358">
        <v>1</v>
      </c>
      <c r="P2656" s="357">
        <v>139</v>
      </c>
      <c r="Q2656" s="357">
        <v>54182.000000000007</v>
      </c>
      <c r="R2656" s="357">
        <v>45927.41</v>
      </c>
      <c r="S2656" s="357">
        <f t="shared" si="84"/>
        <v>8254.5900000000038</v>
      </c>
      <c r="T2656" s="359">
        <f t="shared" si="85"/>
        <v>0.15234930419696582</v>
      </c>
      <c r="U2656" s="357"/>
    </row>
    <row r="2657" spans="1:21" x14ac:dyDescent="0.25">
      <c r="A2657" s="357" t="s">
        <v>483</v>
      </c>
      <c r="B2657" s="357" t="s">
        <v>972</v>
      </c>
      <c r="C2657" s="357" t="s">
        <v>1269</v>
      </c>
      <c r="D2657" s="357" t="s">
        <v>1777</v>
      </c>
      <c r="E2657" s="357" t="s">
        <v>1648</v>
      </c>
      <c r="F2657" s="357">
        <v>4612421</v>
      </c>
      <c r="G2657" s="357" t="s">
        <v>999</v>
      </c>
      <c r="H2657" s="357">
        <v>461242105</v>
      </c>
      <c r="I2657" s="357" t="s">
        <v>4302</v>
      </c>
      <c r="J2657" s="357">
        <v>21132388</v>
      </c>
      <c r="K2657" s="357">
        <v>100</v>
      </c>
      <c r="L2657" s="357" t="s">
        <v>1077</v>
      </c>
      <c r="M2657" s="357" t="s">
        <v>1078</v>
      </c>
      <c r="N2657" s="357" t="s">
        <v>5025</v>
      </c>
      <c r="O2657" s="358">
        <v>1</v>
      </c>
      <c r="P2657" s="357">
        <v>91</v>
      </c>
      <c r="Q2657" s="357">
        <v>32002</v>
      </c>
      <c r="R2657" s="357">
        <v>28879.7</v>
      </c>
      <c r="S2657" s="357">
        <f t="shared" si="84"/>
        <v>3122.2999999999993</v>
      </c>
      <c r="T2657" s="359">
        <f t="shared" si="85"/>
        <v>9.7565777138928791E-2</v>
      </c>
      <c r="U2657" s="357"/>
    </row>
    <row r="2658" spans="1:21" x14ac:dyDescent="0.25">
      <c r="A2658" s="357" t="s">
        <v>483</v>
      </c>
      <c r="B2658" s="357" t="s">
        <v>972</v>
      </c>
      <c r="C2658" s="357" t="s">
        <v>1239</v>
      </c>
      <c r="D2658" s="357" t="s">
        <v>1749</v>
      </c>
      <c r="E2658" s="357" t="s">
        <v>1498</v>
      </c>
      <c r="F2658" s="357">
        <v>4325113</v>
      </c>
      <c r="G2658" s="357" t="s">
        <v>1160</v>
      </c>
      <c r="H2658" s="357">
        <v>432511303</v>
      </c>
      <c r="I2658" s="357" t="s">
        <v>4303</v>
      </c>
      <c r="J2658" s="357">
        <v>13871911</v>
      </c>
      <c r="K2658" s="357">
        <v>63</v>
      </c>
      <c r="L2658" s="357" t="s">
        <v>1077</v>
      </c>
      <c r="M2658" s="357" t="s">
        <v>1078</v>
      </c>
      <c r="N2658" s="357" t="s">
        <v>5025</v>
      </c>
      <c r="O2658" s="358">
        <v>1</v>
      </c>
      <c r="P2658" s="357">
        <v>44</v>
      </c>
      <c r="Q2658" s="357">
        <v>17848</v>
      </c>
      <c r="R2658" s="357">
        <v>15382.86</v>
      </c>
      <c r="S2658" s="357">
        <f t="shared" si="84"/>
        <v>2465.1399999999994</v>
      </c>
      <c r="T2658" s="359">
        <f t="shared" si="85"/>
        <v>0.1381185567010309</v>
      </c>
      <c r="U2658" s="357"/>
    </row>
    <row r="2659" spans="1:21" x14ac:dyDescent="0.25">
      <c r="A2659" s="357" t="s">
        <v>483</v>
      </c>
      <c r="B2659" s="357" t="s">
        <v>972</v>
      </c>
      <c r="C2659" s="357" t="s">
        <v>1269</v>
      </c>
      <c r="D2659" s="357" t="s">
        <v>1776</v>
      </c>
      <c r="E2659" s="357" t="s">
        <v>1647</v>
      </c>
      <c r="F2659" s="357">
        <v>4612291</v>
      </c>
      <c r="G2659" s="357" t="s">
        <v>1414</v>
      </c>
      <c r="H2659" s="357">
        <v>461229106</v>
      </c>
      <c r="I2659" s="357" t="s">
        <v>4304</v>
      </c>
      <c r="J2659" s="357">
        <v>13871963</v>
      </c>
      <c r="K2659" s="357">
        <v>63</v>
      </c>
      <c r="L2659" s="357" t="s">
        <v>1077</v>
      </c>
      <c r="M2659" s="357" t="s">
        <v>1078</v>
      </c>
      <c r="N2659" s="357" t="s">
        <v>5025</v>
      </c>
      <c r="O2659" s="358">
        <v>1</v>
      </c>
      <c r="P2659" s="357">
        <v>27</v>
      </c>
      <c r="Q2659" s="357">
        <v>15843.2</v>
      </c>
      <c r="R2659" s="357">
        <v>9350.99</v>
      </c>
      <c r="S2659" s="357">
        <f t="shared" si="84"/>
        <v>6492.2100000000009</v>
      </c>
      <c r="T2659" s="359">
        <f t="shared" si="85"/>
        <v>0.40977895879620285</v>
      </c>
      <c r="U2659" s="357"/>
    </row>
    <row r="2660" spans="1:21" x14ac:dyDescent="0.25">
      <c r="A2660" s="357" t="s">
        <v>483</v>
      </c>
      <c r="B2660" s="357" t="s">
        <v>972</v>
      </c>
      <c r="C2660" s="357" t="s">
        <v>1269</v>
      </c>
      <c r="D2660" s="357" t="s">
        <v>1776</v>
      </c>
      <c r="E2660" s="357" t="s">
        <v>1647</v>
      </c>
      <c r="F2660" s="357">
        <v>4612291</v>
      </c>
      <c r="G2660" s="357" t="s">
        <v>1414</v>
      </c>
      <c r="H2660" s="357">
        <v>461229106</v>
      </c>
      <c r="I2660" s="357" t="s">
        <v>4305</v>
      </c>
      <c r="J2660" s="357">
        <v>13872009</v>
      </c>
      <c r="K2660" s="357">
        <v>100</v>
      </c>
      <c r="L2660" s="357" t="s">
        <v>1077</v>
      </c>
      <c r="M2660" s="357" t="s">
        <v>1078</v>
      </c>
      <c r="N2660" s="357" t="s">
        <v>5025</v>
      </c>
      <c r="O2660" s="358">
        <v>1</v>
      </c>
      <c r="P2660" s="357">
        <v>96</v>
      </c>
      <c r="Q2660" s="357">
        <v>36718.400000000001</v>
      </c>
      <c r="R2660" s="357">
        <v>26620</v>
      </c>
      <c r="S2660" s="357">
        <f t="shared" si="84"/>
        <v>10098.400000000001</v>
      </c>
      <c r="T2660" s="359">
        <f t="shared" si="85"/>
        <v>0.27502287681380455</v>
      </c>
      <c r="U2660" s="357"/>
    </row>
    <row r="2661" spans="1:21" x14ac:dyDescent="0.25">
      <c r="A2661" s="357" t="s">
        <v>483</v>
      </c>
      <c r="B2661" s="357" t="s">
        <v>972</v>
      </c>
      <c r="C2661" s="357" t="s">
        <v>1269</v>
      </c>
      <c r="D2661" s="357" t="s">
        <v>1776</v>
      </c>
      <c r="E2661" s="357" t="s">
        <v>1647</v>
      </c>
      <c r="F2661" s="357">
        <v>4612291</v>
      </c>
      <c r="G2661" s="357" t="s">
        <v>1003</v>
      </c>
      <c r="H2661" s="357">
        <v>461229105</v>
      </c>
      <c r="I2661" s="357" t="s">
        <v>4306</v>
      </c>
      <c r="J2661" s="357">
        <v>13872021</v>
      </c>
      <c r="K2661" s="357">
        <v>63</v>
      </c>
      <c r="L2661" s="357" t="s">
        <v>1077</v>
      </c>
      <c r="M2661" s="357" t="s">
        <v>1078</v>
      </c>
      <c r="N2661" s="357" t="s">
        <v>5025</v>
      </c>
      <c r="O2661" s="358">
        <v>1</v>
      </c>
      <c r="P2661" s="357">
        <v>81</v>
      </c>
      <c r="Q2661" s="357">
        <v>32603.200000000004</v>
      </c>
      <c r="R2661" s="357">
        <v>28006.080000000002</v>
      </c>
      <c r="S2661" s="357">
        <f t="shared" si="84"/>
        <v>4597.1200000000026</v>
      </c>
      <c r="T2661" s="359">
        <f t="shared" si="85"/>
        <v>0.14100211022230952</v>
      </c>
      <c r="U2661" s="357"/>
    </row>
    <row r="2662" spans="1:21" x14ac:dyDescent="0.25">
      <c r="A2662" s="357" t="s">
        <v>483</v>
      </c>
      <c r="B2662" s="357" t="s">
        <v>972</v>
      </c>
      <c r="C2662" s="357" t="s">
        <v>1269</v>
      </c>
      <c r="D2662" s="357" t="s">
        <v>1776</v>
      </c>
      <c r="E2662" s="357" t="s">
        <v>1647</v>
      </c>
      <c r="F2662" s="357">
        <v>4612291</v>
      </c>
      <c r="G2662" s="357" t="s">
        <v>1003</v>
      </c>
      <c r="H2662" s="357">
        <v>461229105</v>
      </c>
      <c r="I2662" s="357" t="s">
        <v>4307</v>
      </c>
      <c r="J2662" s="357">
        <v>13872051</v>
      </c>
      <c r="K2662" s="357">
        <v>100</v>
      </c>
      <c r="L2662" s="357" t="s">
        <v>1077</v>
      </c>
      <c r="M2662" s="357" t="s">
        <v>1078</v>
      </c>
      <c r="N2662" s="357" t="s">
        <v>5025</v>
      </c>
      <c r="O2662" s="358">
        <v>1</v>
      </c>
      <c r="P2662" s="357">
        <v>124</v>
      </c>
      <c r="Q2662" s="357">
        <v>48515.200000000004</v>
      </c>
      <c r="R2662" s="357">
        <v>43404.29</v>
      </c>
      <c r="S2662" s="357">
        <f t="shared" si="84"/>
        <v>5110.9100000000035</v>
      </c>
      <c r="T2662" s="359">
        <f t="shared" si="85"/>
        <v>0.10534657179605574</v>
      </c>
      <c r="U2662" s="357"/>
    </row>
    <row r="2663" spans="1:21" x14ac:dyDescent="0.25">
      <c r="A2663" s="357" t="s">
        <v>483</v>
      </c>
      <c r="B2663" s="357" t="s">
        <v>972</v>
      </c>
      <c r="C2663" s="357" t="s">
        <v>1269</v>
      </c>
      <c r="D2663" s="357" t="s">
        <v>1775</v>
      </c>
      <c r="E2663" s="357" t="s">
        <v>1641</v>
      </c>
      <c r="F2663" s="357">
        <v>4612112</v>
      </c>
      <c r="G2663" s="357" t="s">
        <v>1419</v>
      </c>
      <c r="H2663" s="357">
        <v>461211205</v>
      </c>
      <c r="I2663" s="357" t="s">
        <v>4308</v>
      </c>
      <c r="J2663" s="357">
        <v>14091917</v>
      </c>
      <c r="K2663" s="357">
        <v>63</v>
      </c>
      <c r="L2663" s="357" t="s">
        <v>1077</v>
      </c>
      <c r="M2663" s="357" t="s">
        <v>1078</v>
      </c>
      <c r="N2663" s="357" t="s">
        <v>5025</v>
      </c>
      <c r="O2663" s="358">
        <v>1</v>
      </c>
      <c r="P2663" s="357">
        <v>68</v>
      </c>
      <c r="Q2663" s="357">
        <v>45920</v>
      </c>
      <c r="R2663" s="357">
        <v>30689.199999999997</v>
      </c>
      <c r="S2663" s="357">
        <f t="shared" si="84"/>
        <v>15230.800000000003</v>
      </c>
      <c r="T2663" s="359">
        <f t="shared" si="85"/>
        <v>0.3316811846689896</v>
      </c>
      <c r="U2663" s="357"/>
    </row>
    <row r="2664" spans="1:21" x14ac:dyDescent="0.25">
      <c r="A2664" s="357" t="s">
        <v>483</v>
      </c>
      <c r="B2664" s="357" t="s">
        <v>972</v>
      </c>
      <c r="C2664" s="357" t="s">
        <v>1271</v>
      </c>
      <c r="D2664" s="357" t="s">
        <v>1779</v>
      </c>
      <c r="E2664" s="357" t="s">
        <v>1655</v>
      </c>
      <c r="F2664" s="357">
        <v>4615226</v>
      </c>
      <c r="G2664" s="357" t="s">
        <v>1656</v>
      </c>
      <c r="H2664" s="357">
        <v>461522601</v>
      </c>
      <c r="I2664" s="357" t="s">
        <v>5263</v>
      </c>
      <c r="J2664" s="357">
        <v>2137079</v>
      </c>
      <c r="K2664" s="357">
        <v>100</v>
      </c>
      <c r="L2664" s="357" t="s">
        <v>1077</v>
      </c>
      <c r="M2664" s="357" t="s">
        <v>1078</v>
      </c>
      <c r="N2664" s="357" t="s">
        <v>5025</v>
      </c>
      <c r="O2664" s="358">
        <v>1</v>
      </c>
      <c r="P2664" s="357">
        <v>41</v>
      </c>
      <c r="Q2664" s="357">
        <v>36795.199999999997</v>
      </c>
      <c r="R2664" s="357">
        <v>19988.04</v>
      </c>
      <c r="S2664" s="357">
        <f t="shared" si="84"/>
        <v>16807.159999999996</v>
      </c>
      <c r="T2664" s="359">
        <f t="shared" si="85"/>
        <v>0.45677588381093182</v>
      </c>
      <c r="U2664" s="357"/>
    </row>
    <row r="2665" spans="1:21" x14ac:dyDescent="0.25">
      <c r="A2665" s="357" t="s">
        <v>483</v>
      </c>
      <c r="B2665" s="357" t="s">
        <v>972</v>
      </c>
      <c r="C2665" s="357" t="s">
        <v>1269</v>
      </c>
      <c r="D2665" s="357" t="s">
        <v>1775</v>
      </c>
      <c r="E2665" s="357" t="s">
        <v>1641</v>
      </c>
      <c r="F2665" s="357">
        <v>4612112</v>
      </c>
      <c r="G2665" s="357" t="s">
        <v>1419</v>
      </c>
      <c r="H2665" s="357">
        <v>461211205</v>
      </c>
      <c r="I2665" s="357" t="s">
        <v>4309</v>
      </c>
      <c r="J2665" s="357">
        <v>14091933</v>
      </c>
      <c r="K2665" s="357">
        <v>63</v>
      </c>
      <c r="L2665" s="357" t="s">
        <v>1077</v>
      </c>
      <c r="M2665" s="357" t="s">
        <v>1078</v>
      </c>
      <c r="N2665" s="357" t="s">
        <v>5025</v>
      </c>
      <c r="O2665" s="358">
        <v>1</v>
      </c>
      <c r="P2665" s="357">
        <v>91</v>
      </c>
      <c r="Q2665" s="357">
        <v>61518.399999999994</v>
      </c>
      <c r="R2665" s="357">
        <v>39061.39</v>
      </c>
      <c r="S2665" s="357">
        <f t="shared" si="84"/>
        <v>22457.009999999995</v>
      </c>
      <c r="T2665" s="359">
        <f t="shared" si="85"/>
        <v>0.36504541730604173</v>
      </c>
      <c r="U2665" s="357"/>
    </row>
    <row r="2666" spans="1:21" x14ac:dyDescent="0.25">
      <c r="A2666" s="357" t="s">
        <v>483</v>
      </c>
      <c r="B2666" s="357" t="s">
        <v>972</v>
      </c>
      <c r="C2666" s="357" t="s">
        <v>1269</v>
      </c>
      <c r="D2666" s="357" t="s">
        <v>1775</v>
      </c>
      <c r="E2666" s="357" t="s">
        <v>1641</v>
      </c>
      <c r="F2666" s="357">
        <v>4612112</v>
      </c>
      <c r="G2666" s="357" t="s">
        <v>1419</v>
      </c>
      <c r="H2666" s="357">
        <v>461211205</v>
      </c>
      <c r="I2666" s="357" t="s">
        <v>4310</v>
      </c>
      <c r="J2666" s="357">
        <v>14092123</v>
      </c>
      <c r="K2666" s="357">
        <v>63</v>
      </c>
      <c r="L2666" s="357" t="s">
        <v>1077</v>
      </c>
      <c r="M2666" s="357" t="s">
        <v>1078</v>
      </c>
      <c r="N2666" s="357" t="s">
        <v>5025</v>
      </c>
      <c r="O2666" s="358">
        <v>1</v>
      </c>
      <c r="P2666" s="357">
        <v>68</v>
      </c>
      <c r="Q2666" s="357">
        <v>32950</v>
      </c>
      <c r="R2666" s="357">
        <v>25282.92</v>
      </c>
      <c r="S2666" s="357">
        <f t="shared" si="84"/>
        <v>7667.0800000000017</v>
      </c>
      <c r="T2666" s="359">
        <f t="shared" si="85"/>
        <v>0.2326883156297421</v>
      </c>
      <c r="U2666" s="357"/>
    </row>
    <row r="2667" spans="1:21" x14ac:dyDescent="0.25">
      <c r="A2667" s="357" t="s">
        <v>483</v>
      </c>
      <c r="B2667" s="357" t="s">
        <v>972</v>
      </c>
      <c r="C2667" s="357" t="s">
        <v>1230</v>
      </c>
      <c r="D2667" s="357" t="s">
        <v>1743</v>
      </c>
      <c r="E2667" s="357" t="s">
        <v>841</v>
      </c>
      <c r="F2667" s="357">
        <v>4322232</v>
      </c>
      <c r="G2667" s="357" t="s">
        <v>1841</v>
      </c>
      <c r="H2667" s="357">
        <v>432223205</v>
      </c>
      <c r="I2667" s="357" t="s">
        <v>4311</v>
      </c>
      <c r="J2667" s="357">
        <v>14092135</v>
      </c>
      <c r="K2667" s="357">
        <v>63</v>
      </c>
      <c r="L2667" s="357" t="s">
        <v>1077</v>
      </c>
      <c r="M2667" s="357" t="s">
        <v>1078</v>
      </c>
      <c r="N2667" s="357" t="s">
        <v>5025</v>
      </c>
      <c r="O2667" s="358">
        <v>1</v>
      </c>
      <c r="P2667" s="357">
        <v>55</v>
      </c>
      <c r="Q2667" s="357">
        <v>25444.800000000003</v>
      </c>
      <c r="R2667" s="357">
        <v>17204.48</v>
      </c>
      <c r="S2667" s="357">
        <f t="shared" si="84"/>
        <v>8240.3200000000033</v>
      </c>
      <c r="T2667" s="359">
        <f t="shared" si="85"/>
        <v>0.32385084575237388</v>
      </c>
      <c r="U2667" s="357"/>
    </row>
    <row r="2668" spans="1:21" x14ac:dyDescent="0.25">
      <c r="A2668" s="357" t="s">
        <v>483</v>
      </c>
      <c r="B2668" s="357" t="s">
        <v>972</v>
      </c>
      <c r="C2668" s="357" t="s">
        <v>1269</v>
      </c>
      <c r="D2668" s="357" t="s">
        <v>1775</v>
      </c>
      <c r="E2668" s="357" t="s">
        <v>1641</v>
      </c>
      <c r="F2668" s="357">
        <v>4612112</v>
      </c>
      <c r="G2668" s="357" t="s">
        <v>1419</v>
      </c>
      <c r="H2668" s="357">
        <v>461211205</v>
      </c>
      <c r="I2668" s="357" t="s">
        <v>4312</v>
      </c>
      <c r="J2668" s="357">
        <v>14092137</v>
      </c>
      <c r="K2668" s="357">
        <v>100</v>
      </c>
      <c r="L2668" s="357" t="s">
        <v>1077</v>
      </c>
      <c r="M2668" s="357" t="s">
        <v>1078</v>
      </c>
      <c r="N2668" s="357" t="s">
        <v>5025</v>
      </c>
      <c r="O2668" s="358">
        <v>1</v>
      </c>
      <c r="P2668" s="357">
        <v>41</v>
      </c>
      <c r="Q2668" s="357">
        <v>18325.599999999999</v>
      </c>
      <c r="R2668" s="357">
        <v>11602.99</v>
      </c>
      <c r="S2668" s="357">
        <f t="shared" si="84"/>
        <v>6722.6099999999988</v>
      </c>
      <c r="T2668" s="359">
        <f t="shared" si="85"/>
        <v>0.36684255904308721</v>
      </c>
      <c r="U2668" s="357"/>
    </row>
    <row r="2669" spans="1:21" x14ac:dyDescent="0.25">
      <c r="A2669" s="357" t="s">
        <v>483</v>
      </c>
      <c r="B2669" s="357" t="s">
        <v>972</v>
      </c>
      <c r="C2669" s="357" t="s">
        <v>1271</v>
      </c>
      <c r="D2669" s="357" t="s">
        <v>1779</v>
      </c>
      <c r="E2669" s="357" t="s">
        <v>1655</v>
      </c>
      <c r="F2669" s="357">
        <v>4615226</v>
      </c>
      <c r="G2669" s="357" t="s">
        <v>1656</v>
      </c>
      <c r="H2669" s="357">
        <v>461522601</v>
      </c>
      <c r="I2669" s="357" t="s">
        <v>5264</v>
      </c>
      <c r="J2669" s="357">
        <v>2137107</v>
      </c>
      <c r="K2669" s="357">
        <v>100</v>
      </c>
      <c r="L2669" s="357" t="s">
        <v>1077</v>
      </c>
      <c r="M2669" s="357" t="s">
        <v>1078</v>
      </c>
      <c r="N2669" s="357" t="s">
        <v>5025</v>
      </c>
      <c r="O2669" s="358">
        <v>1</v>
      </c>
      <c r="P2669" s="357">
        <v>71</v>
      </c>
      <c r="Q2669" s="357">
        <v>55364</v>
      </c>
      <c r="R2669" s="357">
        <v>28601.19</v>
      </c>
      <c r="S2669" s="357">
        <f t="shared" si="84"/>
        <v>26762.81</v>
      </c>
      <c r="T2669" s="359">
        <f t="shared" si="85"/>
        <v>0.48339733400765844</v>
      </c>
      <c r="U2669" s="357"/>
    </row>
    <row r="2670" spans="1:21" x14ac:dyDescent="0.25">
      <c r="A2670" s="357" t="s">
        <v>483</v>
      </c>
      <c r="B2670" s="357" t="s">
        <v>972</v>
      </c>
      <c r="C2670" s="357" t="s">
        <v>1269</v>
      </c>
      <c r="D2670" s="357" t="s">
        <v>1775</v>
      </c>
      <c r="E2670" s="357" t="s">
        <v>1641</v>
      </c>
      <c r="F2670" s="357">
        <v>4612112</v>
      </c>
      <c r="G2670" s="357" t="s">
        <v>1419</v>
      </c>
      <c r="H2670" s="357">
        <v>461211205</v>
      </c>
      <c r="I2670" s="357" t="s">
        <v>4313</v>
      </c>
      <c r="J2670" s="357">
        <v>14092211</v>
      </c>
      <c r="K2670" s="357">
        <v>100</v>
      </c>
      <c r="L2670" s="357" t="s">
        <v>1077</v>
      </c>
      <c r="M2670" s="357" t="s">
        <v>1078</v>
      </c>
      <c r="N2670" s="357" t="s">
        <v>5025</v>
      </c>
      <c r="O2670" s="358">
        <v>1</v>
      </c>
      <c r="P2670" s="357">
        <v>94</v>
      </c>
      <c r="Q2670" s="357">
        <v>43296</v>
      </c>
      <c r="R2670" s="357">
        <v>35535.96</v>
      </c>
      <c r="S2670" s="357">
        <f t="shared" si="84"/>
        <v>7760.0400000000009</v>
      </c>
      <c r="T2670" s="359">
        <f t="shared" si="85"/>
        <v>0.17923226164079825</v>
      </c>
      <c r="U2670" s="357"/>
    </row>
    <row r="2671" spans="1:21" x14ac:dyDescent="0.25">
      <c r="A2671" s="357" t="s">
        <v>483</v>
      </c>
      <c r="B2671" s="357" t="s">
        <v>972</v>
      </c>
      <c r="C2671" s="357" t="s">
        <v>1269</v>
      </c>
      <c r="D2671" s="357" t="s">
        <v>1775</v>
      </c>
      <c r="E2671" s="357" t="s">
        <v>1641</v>
      </c>
      <c r="F2671" s="357">
        <v>4612112</v>
      </c>
      <c r="G2671" s="357" t="s">
        <v>1419</v>
      </c>
      <c r="H2671" s="357">
        <v>461211205</v>
      </c>
      <c r="I2671" s="357" t="s">
        <v>4314</v>
      </c>
      <c r="J2671" s="357">
        <v>14092215</v>
      </c>
      <c r="K2671" s="357">
        <v>63</v>
      </c>
      <c r="L2671" s="357" t="s">
        <v>1077</v>
      </c>
      <c r="M2671" s="357" t="s">
        <v>1078</v>
      </c>
      <c r="N2671" s="357" t="s">
        <v>5025</v>
      </c>
      <c r="O2671" s="358">
        <v>1</v>
      </c>
      <c r="P2671" s="357">
        <v>52</v>
      </c>
      <c r="Q2671" s="357">
        <v>24907.600000000002</v>
      </c>
      <c r="R2671" s="357">
        <v>22294.17</v>
      </c>
      <c r="S2671" s="357">
        <f t="shared" si="84"/>
        <v>2613.4300000000039</v>
      </c>
      <c r="T2671" s="359">
        <f t="shared" si="85"/>
        <v>0.10492500281038734</v>
      </c>
      <c r="U2671" s="357"/>
    </row>
    <row r="2672" spans="1:21" x14ac:dyDescent="0.25">
      <c r="A2672" s="357" t="s">
        <v>483</v>
      </c>
      <c r="B2672" s="357" t="s">
        <v>972</v>
      </c>
      <c r="C2672" s="357" t="s">
        <v>1269</v>
      </c>
      <c r="D2672" s="357" t="s">
        <v>1776</v>
      </c>
      <c r="E2672" s="357" t="s">
        <v>1922</v>
      </c>
      <c r="F2672" s="357">
        <v>4612294</v>
      </c>
      <c r="G2672" s="357" t="s">
        <v>1796</v>
      </c>
      <c r="H2672" s="357">
        <v>461229403</v>
      </c>
      <c r="I2672" s="357" t="s">
        <v>4315</v>
      </c>
      <c r="J2672" s="357">
        <v>14237347</v>
      </c>
      <c r="K2672" s="357">
        <v>63</v>
      </c>
      <c r="L2672" s="357" t="s">
        <v>1077</v>
      </c>
      <c r="M2672" s="357" t="s">
        <v>1078</v>
      </c>
      <c r="N2672" s="357" t="s">
        <v>5025</v>
      </c>
      <c r="O2672" s="358">
        <v>1</v>
      </c>
      <c r="P2672" s="357">
        <v>49</v>
      </c>
      <c r="Q2672" s="357">
        <v>14164.400000000001</v>
      </c>
      <c r="R2672" s="357">
        <v>12321.869999999999</v>
      </c>
      <c r="S2672" s="357">
        <f t="shared" si="84"/>
        <v>1842.5300000000025</v>
      </c>
      <c r="T2672" s="359">
        <f t="shared" si="85"/>
        <v>0.1300817542571519</v>
      </c>
      <c r="U2672" s="357"/>
    </row>
    <row r="2673" spans="1:21" x14ac:dyDescent="0.25">
      <c r="A2673" s="357" t="s">
        <v>483</v>
      </c>
      <c r="B2673" s="357" t="s">
        <v>972</v>
      </c>
      <c r="C2673" s="357" t="s">
        <v>1269</v>
      </c>
      <c r="D2673" s="357" t="s">
        <v>1776</v>
      </c>
      <c r="E2673" s="357" t="s">
        <v>1922</v>
      </c>
      <c r="F2673" s="357">
        <v>4612294</v>
      </c>
      <c r="G2673" s="357" t="s">
        <v>1170</v>
      </c>
      <c r="H2673" s="357">
        <v>461229402</v>
      </c>
      <c r="I2673" s="357" t="s">
        <v>4316</v>
      </c>
      <c r="J2673" s="357">
        <v>14237797</v>
      </c>
      <c r="K2673" s="357">
        <v>63</v>
      </c>
      <c r="L2673" s="357" t="s">
        <v>1077</v>
      </c>
      <c r="M2673" s="357" t="s">
        <v>1078</v>
      </c>
      <c r="N2673" s="357" t="s">
        <v>5025</v>
      </c>
      <c r="O2673" s="358">
        <v>1</v>
      </c>
      <c r="P2673" s="357">
        <v>26</v>
      </c>
      <c r="Q2673" s="357">
        <v>13413.2</v>
      </c>
      <c r="R2673" s="357">
        <v>10844.36</v>
      </c>
      <c r="S2673" s="357">
        <f t="shared" si="84"/>
        <v>2568.84</v>
      </c>
      <c r="T2673" s="359">
        <f t="shared" si="85"/>
        <v>0.19151582023678168</v>
      </c>
      <c r="U2673" s="357"/>
    </row>
    <row r="2674" spans="1:21" x14ac:dyDescent="0.25">
      <c r="A2674" s="357" t="s">
        <v>483</v>
      </c>
      <c r="B2674" s="357" t="s">
        <v>972</v>
      </c>
      <c r="C2674" s="357" t="s">
        <v>1269</v>
      </c>
      <c r="D2674" s="357" t="s">
        <v>1776</v>
      </c>
      <c r="E2674" s="357" t="s">
        <v>1922</v>
      </c>
      <c r="F2674" s="357">
        <v>4612294</v>
      </c>
      <c r="G2674" s="357" t="s">
        <v>1170</v>
      </c>
      <c r="H2674" s="357">
        <v>461229402</v>
      </c>
      <c r="I2674" s="357" t="s">
        <v>4317</v>
      </c>
      <c r="J2674" s="357">
        <v>14237807</v>
      </c>
      <c r="K2674" s="357">
        <v>63</v>
      </c>
      <c r="L2674" s="357" t="s">
        <v>1077</v>
      </c>
      <c r="M2674" s="357" t="s">
        <v>1078</v>
      </c>
      <c r="N2674" s="357" t="s">
        <v>5025</v>
      </c>
      <c r="O2674" s="358">
        <v>1</v>
      </c>
      <c r="P2674" s="357">
        <v>70</v>
      </c>
      <c r="Q2674" s="357">
        <v>30367.200000000001</v>
      </c>
      <c r="R2674" s="357">
        <v>27904.83</v>
      </c>
      <c r="S2674" s="357">
        <f t="shared" si="84"/>
        <v>2462.369999999999</v>
      </c>
      <c r="T2674" s="359">
        <f t="shared" si="85"/>
        <v>8.1086501225005894E-2</v>
      </c>
      <c r="U2674" s="357"/>
    </row>
    <row r="2675" spans="1:21" x14ac:dyDescent="0.25">
      <c r="A2675" s="357" t="s">
        <v>483</v>
      </c>
      <c r="B2675" s="357" t="s">
        <v>972</v>
      </c>
      <c r="C2675" s="357" t="s">
        <v>1239</v>
      </c>
      <c r="D2675" s="357" t="s">
        <v>1749</v>
      </c>
      <c r="E2675" s="357" t="s">
        <v>1498</v>
      </c>
      <c r="F2675" s="357">
        <v>4325113</v>
      </c>
      <c r="G2675" s="357" t="s">
        <v>1160</v>
      </c>
      <c r="H2675" s="357">
        <v>432511303</v>
      </c>
      <c r="I2675" s="357" t="s">
        <v>4318</v>
      </c>
      <c r="J2675" s="357">
        <v>14237875</v>
      </c>
      <c r="K2675" s="357">
        <v>63</v>
      </c>
      <c r="L2675" s="357" t="s">
        <v>1077</v>
      </c>
      <c r="M2675" s="357" t="s">
        <v>1078</v>
      </c>
      <c r="N2675" s="357" t="s">
        <v>5025</v>
      </c>
      <c r="O2675" s="358">
        <v>1</v>
      </c>
      <c r="P2675" s="357">
        <v>43</v>
      </c>
      <c r="Q2675" s="357">
        <v>20531.599999999999</v>
      </c>
      <c r="R2675" s="357">
        <v>18021.650000000001</v>
      </c>
      <c r="S2675" s="357">
        <f t="shared" si="84"/>
        <v>2509.9499999999971</v>
      </c>
      <c r="T2675" s="359">
        <f t="shared" si="85"/>
        <v>0.12224814432387136</v>
      </c>
      <c r="U2675" s="357"/>
    </row>
    <row r="2676" spans="1:21" x14ac:dyDescent="0.25">
      <c r="A2676" s="357" t="s">
        <v>483</v>
      </c>
      <c r="B2676" s="357" t="s">
        <v>972</v>
      </c>
      <c r="C2676" s="357" t="s">
        <v>1239</v>
      </c>
      <c r="D2676" s="357" t="s">
        <v>1749</v>
      </c>
      <c r="E2676" s="357" t="s">
        <v>1498</v>
      </c>
      <c r="F2676" s="357">
        <v>4325113</v>
      </c>
      <c r="G2676" s="357" t="s">
        <v>1160</v>
      </c>
      <c r="H2676" s="357">
        <v>432511303</v>
      </c>
      <c r="I2676" s="357" t="s">
        <v>4319</v>
      </c>
      <c r="J2676" s="357">
        <v>14237933</v>
      </c>
      <c r="K2676" s="357">
        <v>63</v>
      </c>
      <c r="L2676" s="357" t="s">
        <v>1077</v>
      </c>
      <c r="M2676" s="357" t="s">
        <v>1078</v>
      </c>
      <c r="N2676" s="357" t="s">
        <v>5025</v>
      </c>
      <c r="O2676" s="358">
        <v>1</v>
      </c>
      <c r="P2676" s="357">
        <v>39</v>
      </c>
      <c r="Q2676" s="357">
        <v>11272</v>
      </c>
      <c r="R2676" s="357">
        <v>9308.7099999999991</v>
      </c>
      <c r="S2676" s="357">
        <f t="shared" si="84"/>
        <v>1963.2900000000009</v>
      </c>
      <c r="T2676" s="359">
        <f t="shared" si="85"/>
        <v>0.17417405961674953</v>
      </c>
      <c r="U2676" s="357"/>
    </row>
    <row r="2677" spans="1:21" x14ac:dyDescent="0.25">
      <c r="A2677" s="357" t="s">
        <v>483</v>
      </c>
      <c r="B2677" s="357" t="s">
        <v>972</v>
      </c>
      <c r="C2677" s="357" t="s">
        <v>1239</v>
      </c>
      <c r="D2677" s="357" t="s">
        <v>1749</v>
      </c>
      <c r="E2677" s="357" t="s">
        <v>1498</v>
      </c>
      <c r="F2677" s="357">
        <v>4325113</v>
      </c>
      <c r="G2677" s="357" t="s">
        <v>1160</v>
      </c>
      <c r="H2677" s="357">
        <v>432511303</v>
      </c>
      <c r="I2677" s="357" t="s">
        <v>4320</v>
      </c>
      <c r="J2677" s="357">
        <v>14238005</v>
      </c>
      <c r="K2677" s="357">
        <v>63</v>
      </c>
      <c r="L2677" s="357" t="s">
        <v>1077</v>
      </c>
      <c r="M2677" s="357" t="s">
        <v>1078</v>
      </c>
      <c r="N2677" s="357" t="s">
        <v>5025</v>
      </c>
      <c r="O2677" s="358">
        <v>1</v>
      </c>
      <c r="P2677" s="357">
        <v>50</v>
      </c>
      <c r="Q2677" s="357">
        <v>31145.599999999999</v>
      </c>
      <c r="R2677" s="357">
        <v>27108.300000000003</v>
      </c>
      <c r="S2677" s="357">
        <f t="shared" si="84"/>
        <v>4037.2999999999956</v>
      </c>
      <c r="T2677" s="359">
        <f t="shared" si="85"/>
        <v>0.12962665673481955</v>
      </c>
      <c r="U2677" s="357"/>
    </row>
    <row r="2678" spans="1:21" x14ac:dyDescent="0.25">
      <c r="A2678" s="357" t="s">
        <v>483</v>
      </c>
      <c r="B2678" s="357" t="s">
        <v>972</v>
      </c>
      <c r="C2678" s="357" t="s">
        <v>1239</v>
      </c>
      <c r="D2678" s="357" t="s">
        <v>1749</v>
      </c>
      <c r="E2678" s="357" t="s">
        <v>1498</v>
      </c>
      <c r="F2678" s="357">
        <v>4325113</v>
      </c>
      <c r="G2678" s="357" t="s">
        <v>1160</v>
      </c>
      <c r="H2678" s="357">
        <v>432511303</v>
      </c>
      <c r="I2678" s="357" t="s">
        <v>4321</v>
      </c>
      <c r="J2678" s="357">
        <v>14238025</v>
      </c>
      <c r="K2678" s="357">
        <v>63</v>
      </c>
      <c r="L2678" s="357" t="s">
        <v>1077</v>
      </c>
      <c r="M2678" s="357" t="s">
        <v>1078</v>
      </c>
      <c r="N2678" s="357" t="s">
        <v>5025</v>
      </c>
      <c r="O2678" s="358">
        <v>1</v>
      </c>
      <c r="P2678" s="357">
        <v>48</v>
      </c>
      <c r="Q2678" s="357">
        <v>41013.600000000006</v>
      </c>
      <c r="R2678" s="357">
        <v>38151.5</v>
      </c>
      <c r="S2678" s="357">
        <f t="shared" si="84"/>
        <v>2862.1000000000058</v>
      </c>
      <c r="T2678" s="359">
        <f t="shared" si="85"/>
        <v>6.9784169153646727E-2</v>
      </c>
      <c r="U2678" s="357"/>
    </row>
    <row r="2679" spans="1:21" x14ac:dyDescent="0.25">
      <c r="A2679" s="357" t="s">
        <v>483</v>
      </c>
      <c r="B2679" s="357" t="s">
        <v>972</v>
      </c>
      <c r="C2679" s="357" t="s">
        <v>1269</v>
      </c>
      <c r="D2679" s="357" t="s">
        <v>1777</v>
      </c>
      <c r="E2679" s="357" t="s">
        <v>1649</v>
      </c>
      <c r="F2679" s="357">
        <v>4612433</v>
      </c>
      <c r="G2679" s="357" t="s">
        <v>1408</v>
      </c>
      <c r="H2679" s="357">
        <v>461243301</v>
      </c>
      <c r="I2679" s="357" t="s">
        <v>4322</v>
      </c>
      <c r="J2679" s="357">
        <v>14494674</v>
      </c>
      <c r="K2679" s="357">
        <v>63</v>
      </c>
      <c r="L2679" s="357" t="s">
        <v>1077</v>
      </c>
      <c r="M2679" s="357" t="s">
        <v>1078</v>
      </c>
      <c r="N2679" s="357" t="s">
        <v>5025</v>
      </c>
      <c r="O2679" s="358">
        <v>1</v>
      </c>
      <c r="P2679" s="357">
        <v>70</v>
      </c>
      <c r="Q2679" s="357">
        <v>12126.400000000001</v>
      </c>
      <c r="R2679" s="357">
        <v>8043.6</v>
      </c>
      <c r="S2679" s="357">
        <f t="shared" si="84"/>
        <v>4082.8000000000011</v>
      </c>
      <c r="T2679" s="359">
        <f t="shared" si="85"/>
        <v>0.33668689800765278</v>
      </c>
      <c r="U2679" s="357"/>
    </row>
    <row r="2680" spans="1:21" x14ac:dyDescent="0.25">
      <c r="A2680" s="357" t="s">
        <v>483</v>
      </c>
      <c r="B2680" s="357" t="s">
        <v>972</v>
      </c>
      <c r="C2680" s="357" t="s">
        <v>1271</v>
      </c>
      <c r="D2680" s="357" t="s">
        <v>1779</v>
      </c>
      <c r="E2680" s="357" t="s">
        <v>1657</v>
      </c>
      <c r="F2680" s="357">
        <v>4615231</v>
      </c>
      <c r="G2680" s="357" t="s">
        <v>1334</v>
      </c>
      <c r="H2680" s="357">
        <v>461523102</v>
      </c>
      <c r="I2680" s="357" t="s">
        <v>5265</v>
      </c>
      <c r="J2680" s="357">
        <v>1975276</v>
      </c>
      <c r="K2680" s="357">
        <v>100</v>
      </c>
      <c r="L2680" s="357" t="s">
        <v>1077</v>
      </c>
      <c r="M2680" s="357" t="s">
        <v>1078</v>
      </c>
      <c r="N2680" s="357" t="s">
        <v>5025</v>
      </c>
      <c r="O2680" s="358">
        <v>1</v>
      </c>
      <c r="P2680" s="357">
        <v>97</v>
      </c>
      <c r="Q2680" s="357">
        <v>90536.4</v>
      </c>
      <c r="R2680" s="357">
        <v>45940.45</v>
      </c>
      <c r="S2680" s="357">
        <f t="shared" si="84"/>
        <v>44595.95</v>
      </c>
      <c r="T2680" s="359">
        <f t="shared" si="85"/>
        <v>0.49257480968980433</v>
      </c>
      <c r="U2680" s="357"/>
    </row>
    <row r="2681" spans="1:21" x14ac:dyDescent="0.25">
      <c r="A2681" s="357" t="s">
        <v>483</v>
      </c>
      <c r="B2681" s="357" t="s">
        <v>972</v>
      </c>
      <c r="C2681" s="357" t="s">
        <v>1269</v>
      </c>
      <c r="D2681" s="357" t="s">
        <v>1777</v>
      </c>
      <c r="E2681" s="357" t="s">
        <v>1649</v>
      </c>
      <c r="F2681" s="357">
        <v>4612433</v>
      </c>
      <c r="G2681" s="357" t="s">
        <v>1407</v>
      </c>
      <c r="H2681" s="357">
        <v>461243302</v>
      </c>
      <c r="I2681" s="357" t="s">
        <v>4323</v>
      </c>
      <c r="J2681" s="357">
        <v>14522102</v>
      </c>
      <c r="K2681" s="357">
        <v>63</v>
      </c>
      <c r="L2681" s="357" t="s">
        <v>1077</v>
      </c>
      <c r="M2681" s="357" t="s">
        <v>1078</v>
      </c>
      <c r="N2681" s="357" t="s">
        <v>5025</v>
      </c>
      <c r="O2681" s="358">
        <v>1</v>
      </c>
      <c r="P2681" s="357">
        <v>59</v>
      </c>
      <c r="Q2681" s="357">
        <v>30455.599999999999</v>
      </c>
      <c r="R2681" s="357">
        <v>21008.079999999998</v>
      </c>
      <c r="S2681" s="357">
        <f t="shared" si="84"/>
        <v>9447.52</v>
      </c>
      <c r="T2681" s="359">
        <f t="shared" si="85"/>
        <v>0.31020633315383711</v>
      </c>
      <c r="U2681" s="357"/>
    </row>
    <row r="2682" spans="1:21" x14ac:dyDescent="0.25">
      <c r="A2682" s="357" t="s">
        <v>483</v>
      </c>
      <c r="B2682" s="357" t="s">
        <v>972</v>
      </c>
      <c r="C2682" s="357" t="s">
        <v>1269</v>
      </c>
      <c r="D2682" s="357" t="s">
        <v>1777</v>
      </c>
      <c r="E2682" s="357" t="s">
        <v>1649</v>
      </c>
      <c r="F2682" s="357">
        <v>4612433</v>
      </c>
      <c r="G2682" s="357" t="s">
        <v>1408</v>
      </c>
      <c r="H2682" s="357">
        <v>461243301</v>
      </c>
      <c r="I2682" s="357" t="s">
        <v>4324</v>
      </c>
      <c r="J2682" s="357">
        <v>14526656</v>
      </c>
      <c r="K2682" s="357">
        <v>63</v>
      </c>
      <c r="L2682" s="357" t="s">
        <v>1077</v>
      </c>
      <c r="M2682" s="357" t="s">
        <v>1078</v>
      </c>
      <c r="N2682" s="357" t="s">
        <v>5025</v>
      </c>
      <c r="O2682" s="358">
        <v>1</v>
      </c>
      <c r="P2682" s="357">
        <v>36</v>
      </c>
      <c r="Q2682" s="357">
        <v>18474</v>
      </c>
      <c r="R2682" s="357">
        <v>12077.619999999999</v>
      </c>
      <c r="S2682" s="357">
        <f t="shared" si="84"/>
        <v>6396.380000000001</v>
      </c>
      <c r="T2682" s="359">
        <f t="shared" si="85"/>
        <v>0.34623687344375886</v>
      </c>
      <c r="U2682" s="357"/>
    </row>
    <row r="2683" spans="1:21" x14ac:dyDescent="0.25">
      <c r="A2683" s="357" t="s">
        <v>483</v>
      </c>
      <c r="B2683" s="357" t="s">
        <v>972</v>
      </c>
      <c r="C2683" s="357" t="s">
        <v>1269</v>
      </c>
      <c r="D2683" s="357" t="s">
        <v>1776</v>
      </c>
      <c r="E2683" s="357" t="s">
        <v>1647</v>
      </c>
      <c r="F2683" s="357">
        <v>4612291</v>
      </c>
      <c r="G2683" s="357" t="s">
        <v>1173</v>
      </c>
      <c r="H2683" s="357">
        <v>461229104</v>
      </c>
      <c r="I2683" s="357" t="s">
        <v>4325</v>
      </c>
      <c r="J2683" s="357">
        <v>18365236</v>
      </c>
      <c r="K2683" s="357">
        <v>63</v>
      </c>
      <c r="L2683" s="357" t="s">
        <v>1077</v>
      </c>
      <c r="M2683" s="357" t="s">
        <v>1078</v>
      </c>
      <c r="N2683" s="357" t="s">
        <v>5025</v>
      </c>
      <c r="O2683" s="358">
        <v>1</v>
      </c>
      <c r="P2683" s="357">
        <v>53</v>
      </c>
      <c r="Q2683" s="357">
        <v>9867.6</v>
      </c>
      <c r="R2683" s="357">
        <v>5568.6</v>
      </c>
      <c r="S2683" s="357">
        <f t="shared" ref="S2683:S2746" si="86">Q2683-R2683</f>
        <v>4299</v>
      </c>
      <c r="T2683" s="359">
        <f t="shared" ref="T2683:T2746" si="87">S2683/Q2683</f>
        <v>0.43566824759820016</v>
      </c>
      <c r="U2683" s="357"/>
    </row>
    <row r="2684" spans="1:21" x14ac:dyDescent="0.25">
      <c r="A2684" s="357" t="s">
        <v>483</v>
      </c>
      <c r="B2684" s="357" t="s">
        <v>972</v>
      </c>
      <c r="C2684" s="357" t="s">
        <v>1269</v>
      </c>
      <c r="D2684" s="357" t="s">
        <v>1776</v>
      </c>
      <c r="E2684" s="357" t="s">
        <v>1922</v>
      </c>
      <c r="F2684" s="357">
        <v>4612294</v>
      </c>
      <c r="G2684" s="357" t="s">
        <v>1170</v>
      </c>
      <c r="H2684" s="357">
        <v>461229402</v>
      </c>
      <c r="I2684" s="357" t="s">
        <v>4326</v>
      </c>
      <c r="J2684" s="357">
        <v>19165682</v>
      </c>
      <c r="K2684" s="357">
        <v>63</v>
      </c>
      <c r="L2684" s="357" t="s">
        <v>1077</v>
      </c>
      <c r="M2684" s="357" t="s">
        <v>1078</v>
      </c>
      <c r="N2684" s="357" t="s">
        <v>5025</v>
      </c>
      <c r="O2684" s="358">
        <v>1</v>
      </c>
      <c r="P2684" s="357">
        <v>50</v>
      </c>
      <c r="Q2684" s="357">
        <v>22632.400000000001</v>
      </c>
      <c r="R2684" s="357">
        <v>17180.43</v>
      </c>
      <c r="S2684" s="357">
        <f t="shared" si="86"/>
        <v>5451.9700000000012</v>
      </c>
      <c r="T2684" s="359">
        <f t="shared" si="87"/>
        <v>0.24089226065286937</v>
      </c>
      <c r="U2684" s="357"/>
    </row>
    <row r="2685" spans="1:21" x14ac:dyDescent="0.25">
      <c r="A2685" s="357" t="s">
        <v>483</v>
      </c>
      <c r="B2685" s="357" t="s">
        <v>972</v>
      </c>
      <c r="C2685" s="357" t="s">
        <v>1269</v>
      </c>
      <c r="D2685" s="357" t="s">
        <v>1777</v>
      </c>
      <c r="E2685" s="357" t="s">
        <v>1648</v>
      </c>
      <c r="F2685" s="357">
        <v>4612421</v>
      </c>
      <c r="G2685" s="357" t="s">
        <v>1172</v>
      </c>
      <c r="H2685" s="357">
        <v>461242106</v>
      </c>
      <c r="I2685" s="357" t="s">
        <v>4327</v>
      </c>
      <c r="J2685" s="357">
        <v>19675009</v>
      </c>
      <c r="K2685" s="357">
        <v>63</v>
      </c>
      <c r="L2685" s="357" t="s">
        <v>1077</v>
      </c>
      <c r="M2685" s="357" t="s">
        <v>1078</v>
      </c>
      <c r="N2685" s="357" t="s">
        <v>5025</v>
      </c>
      <c r="O2685" s="358">
        <v>1</v>
      </c>
      <c r="P2685" s="357">
        <v>31</v>
      </c>
      <c r="Q2685" s="357">
        <v>16040.800000000001</v>
      </c>
      <c r="R2685" s="357">
        <v>14404.349999999999</v>
      </c>
      <c r="S2685" s="357">
        <f t="shared" si="86"/>
        <v>1636.4500000000025</v>
      </c>
      <c r="T2685" s="359">
        <f t="shared" si="87"/>
        <v>0.10201797915315959</v>
      </c>
      <c r="U2685" s="357"/>
    </row>
    <row r="2686" spans="1:21" x14ac:dyDescent="0.25">
      <c r="A2686" s="357" t="s">
        <v>483</v>
      </c>
      <c r="B2686" s="357" t="s">
        <v>972</v>
      </c>
      <c r="C2686" s="357" t="s">
        <v>1269</v>
      </c>
      <c r="D2686" s="357" t="s">
        <v>1777</v>
      </c>
      <c r="E2686" s="357" t="s">
        <v>1648</v>
      </c>
      <c r="F2686" s="357">
        <v>4612421</v>
      </c>
      <c r="G2686" s="357" t="s">
        <v>1172</v>
      </c>
      <c r="H2686" s="357">
        <v>461242106</v>
      </c>
      <c r="I2686" s="357" t="s">
        <v>4328</v>
      </c>
      <c r="J2686" s="357">
        <v>19675321</v>
      </c>
      <c r="K2686" s="357">
        <v>63</v>
      </c>
      <c r="L2686" s="357" t="s">
        <v>1077</v>
      </c>
      <c r="M2686" s="357" t="s">
        <v>1078</v>
      </c>
      <c r="N2686" s="357" t="s">
        <v>5025</v>
      </c>
      <c r="O2686" s="358">
        <v>1</v>
      </c>
      <c r="P2686" s="357">
        <v>38</v>
      </c>
      <c r="Q2686" s="357">
        <v>15813.599999999999</v>
      </c>
      <c r="R2686" s="357">
        <v>13540.220000000001</v>
      </c>
      <c r="S2686" s="357">
        <f t="shared" si="86"/>
        <v>2273.3799999999974</v>
      </c>
      <c r="T2686" s="359">
        <f t="shared" si="87"/>
        <v>0.14376106642383757</v>
      </c>
      <c r="U2686" s="357"/>
    </row>
    <row r="2687" spans="1:21" x14ac:dyDescent="0.25">
      <c r="A2687" s="357" t="s">
        <v>483</v>
      </c>
      <c r="B2687" s="357" t="s">
        <v>972</v>
      </c>
      <c r="C2687" s="357" t="s">
        <v>1271</v>
      </c>
      <c r="D2687" s="357" t="s">
        <v>1779</v>
      </c>
      <c r="E2687" s="357" t="s">
        <v>1924</v>
      </c>
      <c r="F2687" s="357">
        <v>4615242</v>
      </c>
      <c r="G2687" s="357" t="s">
        <v>1174</v>
      </c>
      <c r="H2687" s="357">
        <v>461524203</v>
      </c>
      <c r="I2687" s="357" t="s">
        <v>5266</v>
      </c>
      <c r="J2687" s="357">
        <v>4122587</v>
      </c>
      <c r="K2687" s="357">
        <v>100</v>
      </c>
      <c r="L2687" s="357" t="s">
        <v>1077</v>
      </c>
      <c r="M2687" s="357" t="s">
        <v>1078</v>
      </c>
      <c r="N2687" s="357" t="s">
        <v>5025</v>
      </c>
      <c r="O2687" s="358">
        <v>1</v>
      </c>
      <c r="P2687" s="357">
        <v>96</v>
      </c>
      <c r="Q2687" s="357">
        <v>54071.199999999997</v>
      </c>
      <c r="R2687" s="357">
        <v>28732.959999999999</v>
      </c>
      <c r="S2687" s="357">
        <f t="shared" si="86"/>
        <v>25338.239999999998</v>
      </c>
      <c r="T2687" s="359">
        <f t="shared" si="87"/>
        <v>0.46860879728949978</v>
      </c>
      <c r="U2687" s="357"/>
    </row>
    <row r="2688" spans="1:21" x14ac:dyDescent="0.25">
      <c r="A2688" s="357" t="s">
        <v>483</v>
      </c>
      <c r="B2688" s="357" t="s">
        <v>972</v>
      </c>
      <c r="C2688" s="357" t="s">
        <v>1269</v>
      </c>
      <c r="D2688" s="357" t="s">
        <v>1777</v>
      </c>
      <c r="E2688" s="357" t="s">
        <v>1648</v>
      </c>
      <c r="F2688" s="357">
        <v>4612421</v>
      </c>
      <c r="G2688" s="357" t="s">
        <v>1172</v>
      </c>
      <c r="H2688" s="357">
        <v>461242106</v>
      </c>
      <c r="I2688" s="357" t="s">
        <v>4329</v>
      </c>
      <c r="J2688" s="357">
        <v>19675353</v>
      </c>
      <c r="K2688" s="357">
        <v>63</v>
      </c>
      <c r="L2688" s="357" t="s">
        <v>1077</v>
      </c>
      <c r="M2688" s="357" t="s">
        <v>1078</v>
      </c>
      <c r="N2688" s="357" t="s">
        <v>5025</v>
      </c>
      <c r="O2688" s="358">
        <v>1</v>
      </c>
      <c r="P2688" s="357">
        <v>52</v>
      </c>
      <c r="Q2688" s="357">
        <v>36924.400000000001</v>
      </c>
      <c r="R2688" s="357">
        <v>31947.59</v>
      </c>
      <c r="S2688" s="357">
        <f t="shared" si="86"/>
        <v>4976.8100000000013</v>
      </c>
      <c r="T2688" s="359">
        <f t="shared" si="87"/>
        <v>0.13478377441475017</v>
      </c>
      <c r="U2688" s="357"/>
    </row>
    <row r="2689" spans="1:21" x14ac:dyDescent="0.25">
      <c r="A2689" s="357" t="s">
        <v>483</v>
      </c>
      <c r="B2689" s="357" t="s">
        <v>972</v>
      </c>
      <c r="C2689" s="357" t="s">
        <v>1268</v>
      </c>
      <c r="D2689" s="357" t="s">
        <v>1774</v>
      </c>
      <c r="E2689" s="357" t="s">
        <v>5026</v>
      </c>
      <c r="F2689" s="357">
        <v>4611413</v>
      </c>
      <c r="G2689" s="357" t="s">
        <v>1162</v>
      </c>
      <c r="H2689" s="357">
        <v>461141302</v>
      </c>
      <c r="I2689" s="357" t="s">
        <v>4330</v>
      </c>
      <c r="J2689" s="357">
        <v>21071177</v>
      </c>
      <c r="K2689" s="357">
        <v>63</v>
      </c>
      <c r="L2689" s="357" t="s">
        <v>1077</v>
      </c>
      <c r="M2689" s="357" t="s">
        <v>1078</v>
      </c>
      <c r="N2689" s="357" t="s">
        <v>5025</v>
      </c>
      <c r="O2689" s="358">
        <v>1</v>
      </c>
      <c r="P2689" s="357">
        <v>39</v>
      </c>
      <c r="Q2689" s="357">
        <v>16654.800000000003</v>
      </c>
      <c r="R2689" s="357">
        <v>10944.67</v>
      </c>
      <c r="S2689" s="357">
        <f t="shared" si="86"/>
        <v>5710.1300000000028</v>
      </c>
      <c r="T2689" s="359">
        <f t="shared" si="87"/>
        <v>0.34285191056031905</v>
      </c>
      <c r="U2689" s="357"/>
    </row>
    <row r="2690" spans="1:21" x14ac:dyDescent="0.25">
      <c r="A2690" s="357" t="s">
        <v>483</v>
      </c>
      <c r="B2690" s="357" t="s">
        <v>972</v>
      </c>
      <c r="C2690" s="357" t="s">
        <v>1268</v>
      </c>
      <c r="D2690" s="357" t="s">
        <v>1774</v>
      </c>
      <c r="E2690" s="357" t="s">
        <v>5026</v>
      </c>
      <c r="F2690" s="357">
        <v>4611413</v>
      </c>
      <c r="G2690" s="357" t="s">
        <v>1007</v>
      </c>
      <c r="H2690" s="357">
        <v>461141304</v>
      </c>
      <c r="I2690" s="357" t="s">
        <v>4331</v>
      </c>
      <c r="J2690" s="357">
        <v>26005536</v>
      </c>
      <c r="K2690" s="357">
        <v>63</v>
      </c>
      <c r="L2690" s="357" t="s">
        <v>1077</v>
      </c>
      <c r="M2690" s="357" t="s">
        <v>1078</v>
      </c>
      <c r="N2690" s="357" t="s">
        <v>5025</v>
      </c>
      <c r="O2690" s="358">
        <v>1</v>
      </c>
      <c r="P2690" s="357">
        <v>31</v>
      </c>
      <c r="Q2690" s="357">
        <v>18435.599999999999</v>
      </c>
      <c r="R2690" s="357">
        <v>12090.35</v>
      </c>
      <c r="S2690" s="357">
        <f t="shared" si="86"/>
        <v>6345.2499999999982</v>
      </c>
      <c r="T2690" s="359">
        <f t="shared" si="87"/>
        <v>0.34418462105925485</v>
      </c>
      <c r="U2690" s="357"/>
    </row>
    <row r="2691" spans="1:21" x14ac:dyDescent="0.25">
      <c r="A2691" s="357" t="s">
        <v>483</v>
      </c>
      <c r="B2691" s="357" t="s">
        <v>972</v>
      </c>
      <c r="C2691" s="357" t="s">
        <v>1268</v>
      </c>
      <c r="D2691" s="357" t="s">
        <v>1774</v>
      </c>
      <c r="E2691" s="357" t="s">
        <v>5026</v>
      </c>
      <c r="F2691" s="357">
        <v>4611413</v>
      </c>
      <c r="G2691" s="357" t="s">
        <v>1007</v>
      </c>
      <c r="H2691" s="357">
        <v>461141304</v>
      </c>
      <c r="I2691" s="357" t="s">
        <v>4332</v>
      </c>
      <c r="J2691" s="357">
        <v>26005546</v>
      </c>
      <c r="K2691" s="357">
        <v>63</v>
      </c>
      <c r="L2691" s="357" t="s">
        <v>1077</v>
      </c>
      <c r="M2691" s="357" t="s">
        <v>1078</v>
      </c>
      <c r="N2691" s="357" t="s">
        <v>5025</v>
      </c>
      <c r="O2691" s="358">
        <v>1</v>
      </c>
      <c r="P2691" s="357">
        <v>64</v>
      </c>
      <c r="Q2691" s="357">
        <v>42825.599999999999</v>
      </c>
      <c r="R2691" s="357">
        <v>27421.53</v>
      </c>
      <c r="S2691" s="357">
        <f t="shared" si="86"/>
        <v>15404.07</v>
      </c>
      <c r="T2691" s="359">
        <f t="shared" si="87"/>
        <v>0.35969303407307779</v>
      </c>
      <c r="U2691" s="357"/>
    </row>
    <row r="2692" spans="1:21" x14ac:dyDescent="0.25">
      <c r="A2692" s="357" t="s">
        <v>483</v>
      </c>
      <c r="B2692" s="357" t="s">
        <v>972</v>
      </c>
      <c r="C2692" s="357" t="s">
        <v>1268</v>
      </c>
      <c r="D2692" s="357" t="s">
        <v>1774</v>
      </c>
      <c r="E2692" s="357" t="s">
        <v>5026</v>
      </c>
      <c r="F2692" s="357">
        <v>4611413</v>
      </c>
      <c r="G2692" s="357" t="s">
        <v>1007</v>
      </c>
      <c r="H2692" s="357">
        <v>461141304</v>
      </c>
      <c r="I2692" s="357" t="s">
        <v>4333</v>
      </c>
      <c r="J2692" s="357">
        <v>26005576</v>
      </c>
      <c r="K2692" s="357">
        <v>63</v>
      </c>
      <c r="L2692" s="357" t="s">
        <v>1077</v>
      </c>
      <c r="M2692" s="357" t="s">
        <v>1078</v>
      </c>
      <c r="N2692" s="357" t="s">
        <v>5025</v>
      </c>
      <c r="O2692" s="358">
        <v>1</v>
      </c>
      <c r="P2692" s="357">
        <v>39</v>
      </c>
      <c r="Q2692" s="357">
        <v>14842.800000000001</v>
      </c>
      <c r="R2692" s="357">
        <v>11330.84</v>
      </c>
      <c r="S2692" s="357">
        <f t="shared" si="86"/>
        <v>3511.9600000000009</v>
      </c>
      <c r="T2692" s="359">
        <f t="shared" si="87"/>
        <v>0.23661034306195602</v>
      </c>
      <c r="U2692" s="357"/>
    </row>
    <row r="2693" spans="1:21" x14ac:dyDescent="0.25">
      <c r="A2693" s="357" t="s">
        <v>483</v>
      </c>
      <c r="B2693" s="357" t="s">
        <v>972</v>
      </c>
      <c r="C2693" s="357" t="s">
        <v>1268</v>
      </c>
      <c r="D2693" s="357" t="s">
        <v>1774</v>
      </c>
      <c r="E2693" s="357" t="s">
        <v>5026</v>
      </c>
      <c r="F2693" s="357">
        <v>4611413</v>
      </c>
      <c r="G2693" s="357" t="s">
        <v>1007</v>
      </c>
      <c r="H2693" s="357">
        <v>461141304</v>
      </c>
      <c r="I2693" s="357" t="s">
        <v>4334</v>
      </c>
      <c r="J2693" s="357">
        <v>26005582</v>
      </c>
      <c r="K2693" s="357">
        <v>63</v>
      </c>
      <c r="L2693" s="357" t="s">
        <v>1077</v>
      </c>
      <c r="M2693" s="357" t="s">
        <v>1078</v>
      </c>
      <c r="N2693" s="357" t="s">
        <v>5025</v>
      </c>
      <c r="O2693" s="358">
        <v>1</v>
      </c>
      <c r="P2693" s="357">
        <v>7</v>
      </c>
      <c r="Q2693" s="357">
        <v>6478</v>
      </c>
      <c r="R2693" s="357">
        <v>3583.57</v>
      </c>
      <c r="S2693" s="357">
        <f t="shared" si="86"/>
        <v>2894.43</v>
      </c>
      <c r="T2693" s="359">
        <f t="shared" si="87"/>
        <v>0.44680920037048472</v>
      </c>
      <c r="U2693" s="357"/>
    </row>
    <row r="2694" spans="1:21" x14ac:dyDescent="0.25">
      <c r="A2694" s="357" t="s">
        <v>483</v>
      </c>
      <c r="B2694" s="357" t="s">
        <v>972</v>
      </c>
      <c r="C2694" s="357" t="s">
        <v>1268</v>
      </c>
      <c r="D2694" s="357" t="s">
        <v>1774</v>
      </c>
      <c r="E2694" s="357" t="s">
        <v>5026</v>
      </c>
      <c r="F2694" s="357">
        <v>4611413</v>
      </c>
      <c r="G2694" s="357" t="s">
        <v>1007</v>
      </c>
      <c r="H2694" s="357">
        <v>461141304</v>
      </c>
      <c r="I2694" s="357" t="s">
        <v>4335</v>
      </c>
      <c r="J2694" s="357">
        <v>26005634</v>
      </c>
      <c r="K2694" s="357">
        <v>100</v>
      </c>
      <c r="L2694" s="357" t="s">
        <v>1077</v>
      </c>
      <c r="M2694" s="357" t="s">
        <v>1078</v>
      </c>
      <c r="N2694" s="357" t="s">
        <v>5025</v>
      </c>
      <c r="O2694" s="358">
        <v>1</v>
      </c>
      <c r="P2694" s="357">
        <v>65</v>
      </c>
      <c r="Q2694" s="357">
        <v>37786.800000000003</v>
      </c>
      <c r="R2694" s="357">
        <v>30671.519999999997</v>
      </c>
      <c r="S2694" s="357">
        <f t="shared" si="86"/>
        <v>7115.2800000000061</v>
      </c>
      <c r="T2694" s="359">
        <f t="shared" si="87"/>
        <v>0.18830067642668882</v>
      </c>
      <c r="U2694" s="357"/>
    </row>
    <row r="2695" spans="1:21" x14ac:dyDescent="0.25">
      <c r="A2695" s="357" t="s">
        <v>483</v>
      </c>
      <c r="B2695" s="357" t="s">
        <v>972</v>
      </c>
      <c r="C2695" s="357" t="s">
        <v>1269</v>
      </c>
      <c r="D2695" s="357" t="s">
        <v>1777</v>
      </c>
      <c r="E2695" s="357" t="s">
        <v>996</v>
      </c>
      <c r="F2695" s="357">
        <v>4612412</v>
      </c>
      <c r="G2695" s="357" t="s">
        <v>996</v>
      </c>
      <c r="H2695" s="357">
        <v>461241201</v>
      </c>
      <c r="I2695" s="357" t="s">
        <v>4336</v>
      </c>
      <c r="J2695" s="357">
        <v>8029325</v>
      </c>
      <c r="K2695" s="357">
        <v>63</v>
      </c>
      <c r="L2695" s="357" t="s">
        <v>1077</v>
      </c>
      <c r="M2695" s="357" t="s">
        <v>1078</v>
      </c>
      <c r="N2695" s="357" t="s">
        <v>5025</v>
      </c>
      <c r="O2695" s="358">
        <v>1</v>
      </c>
      <c r="P2695" s="357">
        <v>29</v>
      </c>
      <c r="Q2695" s="357">
        <v>10903.2</v>
      </c>
      <c r="R2695" s="357">
        <v>9812.5499999999993</v>
      </c>
      <c r="S2695" s="357">
        <f t="shared" si="86"/>
        <v>1090.6500000000015</v>
      </c>
      <c r="T2695" s="359">
        <f t="shared" si="87"/>
        <v>0.10003026634382579</v>
      </c>
      <c r="U2695" s="357"/>
    </row>
    <row r="2696" spans="1:21" x14ac:dyDescent="0.25">
      <c r="A2696" s="357" t="s">
        <v>483</v>
      </c>
      <c r="B2696" s="357" t="s">
        <v>972</v>
      </c>
      <c r="C2696" s="357" t="s">
        <v>1269</v>
      </c>
      <c r="D2696" s="357" t="s">
        <v>1777</v>
      </c>
      <c r="E2696" s="357" t="s">
        <v>1648</v>
      </c>
      <c r="F2696" s="357">
        <v>4612421</v>
      </c>
      <c r="G2696" s="357" t="s">
        <v>1411</v>
      </c>
      <c r="H2696" s="357">
        <v>461242103</v>
      </c>
      <c r="I2696" s="357" t="s">
        <v>4337</v>
      </c>
      <c r="J2696" s="357">
        <v>8029433</v>
      </c>
      <c r="K2696" s="357">
        <v>63</v>
      </c>
      <c r="L2696" s="357" t="s">
        <v>1077</v>
      </c>
      <c r="M2696" s="357" t="s">
        <v>1078</v>
      </c>
      <c r="N2696" s="357" t="s">
        <v>5025</v>
      </c>
      <c r="O2696" s="358">
        <v>1</v>
      </c>
      <c r="P2696" s="357">
        <v>58</v>
      </c>
      <c r="Q2696" s="357">
        <v>20077.599999999999</v>
      </c>
      <c r="R2696" s="357">
        <v>18207.760000000002</v>
      </c>
      <c r="S2696" s="357">
        <f t="shared" si="86"/>
        <v>1869.8399999999965</v>
      </c>
      <c r="T2696" s="359">
        <f t="shared" si="87"/>
        <v>9.3130653066103353E-2</v>
      </c>
      <c r="U2696" s="357"/>
    </row>
    <row r="2697" spans="1:21" x14ac:dyDescent="0.25">
      <c r="A2697" s="357" t="s">
        <v>483</v>
      </c>
      <c r="B2697" s="357" t="s">
        <v>972</v>
      </c>
      <c r="C2697" s="357" t="s">
        <v>1269</v>
      </c>
      <c r="D2697" s="357" t="s">
        <v>1777</v>
      </c>
      <c r="E2697" s="357" t="s">
        <v>1648</v>
      </c>
      <c r="F2697" s="357">
        <v>4612421</v>
      </c>
      <c r="G2697" s="357" t="s">
        <v>1411</v>
      </c>
      <c r="H2697" s="357">
        <v>461242103</v>
      </c>
      <c r="I2697" s="357" t="s">
        <v>4338</v>
      </c>
      <c r="J2697" s="357">
        <v>8029501</v>
      </c>
      <c r="K2697" s="357">
        <v>63</v>
      </c>
      <c r="L2697" s="357" t="s">
        <v>1077</v>
      </c>
      <c r="M2697" s="357" t="s">
        <v>1078</v>
      </c>
      <c r="N2697" s="357" t="s">
        <v>5025</v>
      </c>
      <c r="O2697" s="358">
        <v>1</v>
      </c>
      <c r="P2697" s="357">
        <v>37</v>
      </c>
      <c r="Q2697" s="357">
        <v>14053.6</v>
      </c>
      <c r="R2697" s="357">
        <v>10314.06</v>
      </c>
      <c r="S2697" s="357">
        <f t="shared" si="86"/>
        <v>3739.5400000000009</v>
      </c>
      <c r="T2697" s="359">
        <f t="shared" si="87"/>
        <v>0.26609125064040534</v>
      </c>
      <c r="U2697" s="357"/>
    </row>
    <row r="2698" spans="1:21" x14ac:dyDescent="0.25">
      <c r="A2698" s="357" t="s">
        <v>483</v>
      </c>
      <c r="B2698" s="357" t="s">
        <v>972</v>
      </c>
      <c r="C2698" s="357" t="s">
        <v>1269</v>
      </c>
      <c r="D2698" s="357" t="s">
        <v>1777</v>
      </c>
      <c r="E2698" s="357" t="s">
        <v>1648</v>
      </c>
      <c r="F2698" s="357">
        <v>4612421</v>
      </c>
      <c r="G2698" s="357" t="s">
        <v>1411</v>
      </c>
      <c r="H2698" s="357">
        <v>461242103</v>
      </c>
      <c r="I2698" s="357" t="s">
        <v>4339</v>
      </c>
      <c r="J2698" s="357">
        <v>8029655</v>
      </c>
      <c r="K2698" s="357">
        <v>63</v>
      </c>
      <c r="L2698" s="357" t="s">
        <v>1077</v>
      </c>
      <c r="M2698" s="357" t="s">
        <v>1078</v>
      </c>
      <c r="N2698" s="357" t="s">
        <v>5025</v>
      </c>
      <c r="O2698" s="358">
        <v>1</v>
      </c>
      <c r="P2698" s="357">
        <v>24</v>
      </c>
      <c r="Q2698" s="357">
        <v>14715.599999999999</v>
      </c>
      <c r="R2698" s="357">
        <v>11105.43</v>
      </c>
      <c r="S2698" s="357">
        <f t="shared" si="86"/>
        <v>3610.1699999999983</v>
      </c>
      <c r="T2698" s="359">
        <f t="shared" si="87"/>
        <v>0.24532944630188361</v>
      </c>
      <c r="U2698" s="357"/>
    </row>
    <row r="2699" spans="1:21" x14ac:dyDescent="0.25">
      <c r="A2699" s="357" t="s">
        <v>483</v>
      </c>
      <c r="B2699" s="357" t="s">
        <v>972</v>
      </c>
      <c r="C2699" s="357" t="s">
        <v>1269</v>
      </c>
      <c r="D2699" s="357" t="s">
        <v>1777</v>
      </c>
      <c r="E2699" s="357" t="s">
        <v>996</v>
      </c>
      <c r="F2699" s="357">
        <v>4612412</v>
      </c>
      <c r="G2699" s="357" t="s">
        <v>1413</v>
      </c>
      <c r="H2699" s="357">
        <v>461241202</v>
      </c>
      <c r="I2699" s="357" t="s">
        <v>4340</v>
      </c>
      <c r="J2699" s="357">
        <v>8030081</v>
      </c>
      <c r="K2699" s="357">
        <v>63</v>
      </c>
      <c r="L2699" s="357" t="s">
        <v>1077</v>
      </c>
      <c r="M2699" s="357" t="s">
        <v>1078</v>
      </c>
      <c r="N2699" s="357" t="s">
        <v>5025</v>
      </c>
      <c r="O2699" s="358">
        <v>1</v>
      </c>
      <c r="P2699" s="357">
        <v>36</v>
      </c>
      <c r="Q2699" s="357">
        <v>28243.600000000002</v>
      </c>
      <c r="R2699" s="357">
        <v>16434.239999999998</v>
      </c>
      <c r="S2699" s="357">
        <f t="shared" si="86"/>
        <v>11809.360000000004</v>
      </c>
      <c r="T2699" s="359">
        <f t="shared" si="87"/>
        <v>0.41812516817969392</v>
      </c>
      <c r="U2699" s="357"/>
    </row>
    <row r="2700" spans="1:21" x14ac:dyDescent="0.25">
      <c r="A2700" s="357" t="s">
        <v>483</v>
      </c>
      <c r="B2700" s="357" t="s">
        <v>972</v>
      </c>
      <c r="C2700" s="357" t="s">
        <v>1269</v>
      </c>
      <c r="D2700" s="357" t="s">
        <v>1777</v>
      </c>
      <c r="E2700" s="357" t="s">
        <v>996</v>
      </c>
      <c r="F2700" s="357">
        <v>4612412</v>
      </c>
      <c r="G2700" s="357" t="s">
        <v>1413</v>
      </c>
      <c r="H2700" s="357">
        <v>461241202</v>
      </c>
      <c r="I2700" s="357" t="s">
        <v>4341</v>
      </c>
      <c r="J2700" s="357">
        <v>8030247</v>
      </c>
      <c r="K2700" s="357">
        <v>63</v>
      </c>
      <c r="L2700" s="357" t="s">
        <v>1077</v>
      </c>
      <c r="M2700" s="357" t="s">
        <v>1078</v>
      </c>
      <c r="N2700" s="357" t="s">
        <v>5025</v>
      </c>
      <c r="O2700" s="358">
        <v>1</v>
      </c>
      <c r="P2700" s="357">
        <v>57</v>
      </c>
      <c r="Q2700" s="357">
        <v>18679.599999999999</v>
      </c>
      <c r="R2700" s="357">
        <v>16394.03</v>
      </c>
      <c r="S2700" s="357">
        <f t="shared" si="86"/>
        <v>2285.5699999999997</v>
      </c>
      <c r="T2700" s="359">
        <f t="shared" si="87"/>
        <v>0.12235647444270754</v>
      </c>
      <c r="U2700" s="357"/>
    </row>
    <row r="2701" spans="1:21" x14ac:dyDescent="0.25">
      <c r="A2701" s="357" t="s">
        <v>483</v>
      </c>
      <c r="B2701" s="357" t="s">
        <v>972</v>
      </c>
      <c r="C2701" s="357" t="s">
        <v>1271</v>
      </c>
      <c r="D2701" s="357" t="s">
        <v>1779</v>
      </c>
      <c r="E2701" s="357" t="s">
        <v>1659</v>
      </c>
      <c r="F2701" s="357">
        <v>4615244</v>
      </c>
      <c r="G2701" s="357" t="s">
        <v>1018</v>
      </c>
      <c r="H2701" s="357">
        <v>461524401</v>
      </c>
      <c r="I2701" s="357" t="s">
        <v>4475</v>
      </c>
      <c r="J2701" s="357">
        <v>7384252</v>
      </c>
      <c r="K2701" s="357">
        <v>100</v>
      </c>
      <c r="L2701" s="357" t="s">
        <v>1077</v>
      </c>
      <c r="M2701" s="357" t="s">
        <v>1078</v>
      </c>
      <c r="N2701" s="357" t="s">
        <v>5025</v>
      </c>
      <c r="O2701" s="358">
        <v>1</v>
      </c>
      <c r="P2701" s="357">
        <v>59</v>
      </c>
      <c r="Q2701" s="357">
        <v>74853.2</v>
      </c>
      <c r="R2701" s="357">
        <v>40577.360000000001</v>
      </c>
      <c r="S2701" s="357">
        <f t="shared" si="86"/>
        <v>34275.839999999997</v>
      </c>
      <c r="T2701" s="359">
        <f t="shared" si="87"/>
        <v>0.45790747756942918</v>
      </c>
      <c r="U2701" s="357"/>
    </row>
    <row r="2702" spans="1:21" x14ac:dyDescent="0.25">
      <c r="A2702" s="357" t="s">
        <v>483</v>
      </c>
      <c r="B2702" s="357" t="s">
        <v>972</v>
      </c>
      <c r="C2702" s="357" t="s">
        <v>1269</v>
      </c>
      <c r="D2702" s="357" t="s">
        <v>1777</v>
      </c>
      <c r="E2702" s="357" t="s">
        <v>1648</v>
      </c>
      <c r="F2702" s="357">
        <v>4612421</v>
      </c>
      <c r="G2702" s="357" t="s">
        <v>997</v>
      </c>
      <c r="H2702" s="357">
        <v>461242101</v>
      </c>
      <c r="I2702" s="357" t="s">
        <v>4342</v>
      </c>
      <c r="J2702" s="357">
        <v>8030469</v>
      </c>
      <c r="K2702" s="357">
        <v>63</v>
      </c>
      <c r="L2702" s="357" t="s">
        <v>1077</v>
      </c>
      <c r="M2702" s="357" t="s">
        <v>1078</v>
      </c>
      <c r="N2702" s="357" t="s">
        <v>5025</v>
      </c>
      <c r="O2702" s="358">
        <v>1</v>
      </c>
      <c r="P2702" s="357">
        <v>29</v>
      </c>
      <c r="Q2702" s="357">
        <v>19836.800000000003</v>
      </c>
      <c r="R2702" s="357">
        <v>12494.150000000001</v>
      </c>
      <c r="S2702" s="357">
        <f t="shared" si="86"/>
        <v>7342.6500000000015</v>
      </c>
      <c r="T2702" s="359">
        <f t="shared" si="87"/>
        <v>0.37015294805613813</v>
      </c>
      <c r="U2702" s="357"/>
    </row>
    <row r="2703" spans="1:21" x14ac:dyDescent="0.25">
      <c r="A2703" s="357" t="s">
        <v>483</v>
      </c>
      <c r="B2703" s="357" t="s">
        <v>972</v>
      </c>
      <c r="C2703" s="357" t="s">
        <v>1271</v>
      </c>
      <c r="D2703" s="357" t="s">
        <v>1778</v>
      </c>
      <c r="E2703" s="357" t="s">
        <v>1653</v>
      </c>
      <c r="F2703" s="357">
        <v>4615113</v>
      </c>
      <c r="G2703" s="357" t="s">
        <v>1020</v>
      </c>
      <c r="H2703" s="357">
        <v>461511302</v>
      </c>
      <c r="I2703" s="357" t="s">
        <v>4343</v>
      </c>
      <c r="J2703" s="357">
        <v>16853659</v>
      </c>
      <c r="K2703" s="357">
        <v>100</v>
      </c>
      <c r="L2703" s="357" t="s">
        <v>1077</v>
      </c>
      <c r="M2703" s="357" t="s">
        <v>1078</v>
      </c>
      <c r="N2703" s="357" t="s">
        <v>5025</v>
      </c>
      <c r="O2703" s="358">
        <v>1</v>
      </c>
      <c r="P2703" s="357">
        <v>106</v>
      </c>
      <c r="Q2703" s="357">
        <v>117063.2</v>
      </c>
      <c r="R2703" s="357">
        <v>69265.2</v>
      </c>
      <c r="S2703" s="357">
        <f t="shared" si="86"/>
        <v>47798</v>
      </c>
      <c r="T2703" s="359">
        <f t="shared" si="87"/>
        <v>0.4083093576802958</v>
      </c>
      <c r="U2703" s="357"/>
    </row>
    <row r="2704" spans="1:21" x14ac:dyDescent="0.25">
      <c r="A2704" s="357" t="s">
        <v>483</v>
      </c>
      <c r="B2704" s="357" t="s">
        <v>972</v>
      </c>
      <c r="C2704" s="357" t="s">
        <v>1271</v>
      </c>
      <c r="D2704" s="357" t="s">
        <v>1780</v>
      </c>
      <c r="E2704" s="357" t="s">
        <v>1660</v>
      </c>
      <c r="F2704" s="357">
        <v>4615324</v>
      </c>
      <c r="G2704" s="357" t="s">
        <v>1422</v>
      </c>
      <c r="H2704" s="357">
        <v>461532403</v>
      </c>
      <c r="I2704" s="357" t="s">
        <v>4344</v>
      </c>
      <c r="J2704" s="357">
        <v>18888147</v>
      </c>
      <c r="K2704" s="357">
        <v>100</v>
      </c>
      <c r="L2704" s="357" t="s">
        <v>1077</v>
      </c>
      <c r="M2704" s="357" t="s">
        <v>1078</v>
      </c>
      <c r="N2704" s="357" t="s">
        <v>5025</v>
      </c>
      <c r="O2704" s="358">
        <v>1</v>
      </c>
      <c r="P2704" s="357">
        <v>53</v>
      </c>
      <c r="Q2704" s="357">
        <v>38926.800000000003</v>
      </c>
      <c r="R2704" s="357">
        <v>28311.599999999999</v>
      </c>
      <c r="S2704" s="357">
        <f t="shared" si="86"/>
        <v>10615.200000000004</v>
      </c>
      <c r="T2704" s="359">
        <f t="shared" si="87"/>
        <v>0.27269644563642537</v>
      </c>
      <c r="U2704" s="357"/>
    </row>
    <row r="2705" spans="1:21" x14ac:dyDescent="0.25">
      <c r="A2705" s="357" t="s">
        <v>483</v>
      </c>
      <c r="B2705" s="357" t="s">
        <v>972</v>
      </c>
      <c r="C2705" s="357" t="s">
        <v>1271</v>
      </c>
      <c r="D2705" s="357" t="s">
        <v>1780</v>
      </c>
      <c r="E2705" s="357" t="s">
        <v>1011</v>
      </c>
      <c r="F2705" s="357">
        <v>4615312</v>
      </c>
      <c r="G2705" s="357" t="s">
        <v>1013</v>
      </c>
      <c r="H2705" s="357">
        <v>461531202</v>
      </c>
      <c r="I2705" s="357" t="s">
        <v>5267</v>
      </c>
      <c r="J2705" s="357">
        <v>12265331</v>
      </c>
      <c r="K2705" s="357">
        <v>100</v>
      </c>
      <c r="L2705" s="357" t="s">
        <v>1077</v>
      </c>
      <c r="M2705" s="357" t="s">
        <v>1078</v>
      </c>
      <c r="N2705" s="357" t="s">
        <v>5025</v>
      </c>
      <c r="O2705" s="358">
        <v>1</v>
      </c>
      <c r="P2705" s="357">
        <v>47</v>
      </c>
      <c r="Q2705" s="357">
        <v>38021.199999999997</v>
      </c>
      <c r="R2705" s="357">
        <v>19396.370000000003</v>
      </c>
      <c r="S2705" s="357">
        <f t="shared" si="86"/>
        <v>18624.829999999994</v>
      </c>
      <c r="T2705" s="359">
        <f t="shared" si="87"/>
        <v>0.48985381839605263</v>
      </c>
      <c r="U2705" s="357"/>
    </row>
    <row r="2706" spans="1:21" x14ac:dyDescent="0.25">
      <c r="A2706" s="357" t="s">
        <v>483</v>
      </c>
      <c r="B2706" s="357" t="s">
        <v>972</v>
      </c>
      <c r="C2706" s="357" t="s">
        <v>1271</v>
      </c>
      <c r="D2706" s="357" t="s">
        <v>1778</v>
      </c>
      <c r="E2706" s="357" t="s">
        <v>1653</v>
      </c>
      <c r="F2706" s="357">
        <v>4615113</v>
      </c>
      <c r="G2706" s="357" t="s">
        <v>1020</v>
      </c>
      <c r="H2706" s="357">
        <v>461511302</v>
      </c>
      <c r="I2706" s="357" t="s">
        <v>4345</v>
      </c>
      <c r="J2706" s="357">
        <v>10059412</v>
      </c>
      <c r="K2706" s="357">
        <v>100</v>
      </c>
      <c r="L2706" s="357" t="s">
        <v>1077</v>
      </c>
      <c r="M2706" s="357" t="s">
        <v>1078</v>
      </c>
      <c r="N2706" s="357" t="s">
        <v>5025</v>
      </c>
      <c r="O2706" s="358">
        <v>1</v>
      </c>
      <c r="P2706" s="357">
        <v>72</v>
      </c>
      <c r="Q2706" s="357">
        <v>35380.799999999996</v>
      </c>
      <c r="R2706" s="357">
        <v>23112.39</v>
      </c>
      <c r="S2706" s="357">
        <f t="shared" si="86"/>
        <v>12268.409999999996</v>
      </c>
      <c r="T2706" s="359">
        <f t="shared" si="87"/>
        <v>0.34675332383665708</v>
      </c>
      <c r="U2706" s="357"/>
    </row>
    <row r="2707" spans="1:21" x14ac:dyDescent="0.25">
      <c r="A2707" s="357" t="s">
        <v>483</v>
      </c>
      <c r="B2707" s="357" t="s">
        <v>972</v>
      </c>
      <c r="C2707" s="357" t="s">
        <v>1268</v>
      </c>
      <c r="D2707" s="357" t="s">
        <v>1773</v>
      </c>
      <c r="E2707" s="357" t="s">
        <v>1637</v>
      </c>
      <c r="F2707" s="357">
        <v>4611223</v>
      </c>
      <c r="G2707" s="357" t="s">
        <v>979</v>
      </c>
      <c r="H2707" s="357">
        <v>461122301</v>
      </c>
      <c r="I2707" s="357" t="s">
        <v>4346</v>
      </c>
      <c r="J2707" s="357">
        <v>1974126</v>
      </c>
      <c r="K2707" s="357">
        <v>100</v>
      </c>
      <c r="L2707" s="357" t="s">
        <v>1077</v>
      </c>
      <c r="M2707" s="357" t="s">
        <v>1078</v>
      </c>
      <c r="N2707" s="357" t="s">
        <v>5025</v>
      </c>
      <c r="O2707" s="358">
        <v>1</v>
      </c>
      <c r="P2707" s="357">
        <v>53</v>
      </c>
      <c r="Q2707" s="357">
        <v>32031.599999999999</v>
      </c>
      <c r="R2707" s="357">
        <v>27103.1</v>
      </c>
      <c r="S2707" s="357">
        <f t="shared" si="86"/>
        <v>4928.5</v>
      </c>
      <c r="T2707" s="359">
        <f t="shared" si="87"/>
        <v>0.1538636846114462</v>
      </c>
      <c r="U2707" s="357"/>
    </row>
    <row r="2708" spans="1:21" x14ac:dyDescent="0.25">
      <c r="A2708" s="357" t="s">
        <v>483</v>
      </c>
      <c r="B2708" s="357" t="s">
        <v>972</v>
      </c>
      <c r="C2708" s="357" t="s">
        <v>1268</v>
      </c>
      <c r="D2708" s="357" t="s">
        <v>1773</v>
      </c>
      <c r="E2708" s="357" t="s">
        <v>1637</v>
      </c>
      <c r="F2708" s="357">
        <v>4611223</v>
      </c>
      <c r="G2708" s="357" t="s">
        <v>979</v>
      </c>
      <c r="H2708" s="357">
        <v>461122301</v>
      </c>
      <c r="I2708" s="357" t="s">
        <v>1797</v>
      </c>
      <c r="J2708" s="357">
        <v>1974136</v>
      </c>
      <c r="K2708" s="357">
        <v>100</v>
      </c>
      <c r="L2708" s="357" t="s">
        <v>1077</v>
      </c>
      <c r="M2708" s="357" t="s">
        <v>1078</v>
      </c>
      <c r="N2708" s="357" t="s">
        <v>5025</v>
      </c>
      <c r="O2708" s="358">
        <v>1</v>
      </c>
      <c r="P2708" s="357">
        <v>45</v>
      </c>
      <c r="Q2708" s="357">
        <v>24004.400000000001</v>
      </c>
      <c r="R2708" s="357">
        <v>18656.03</v>
      </c>
      <c r="S2708" s="357">
        <f t="shared" si="86"/>
        <v>5348.3700000000026</v>
      </c>
      <c r="T2708" s="359">
        <f t="shared" si="87"/>
        <v>0.22280790188465457</v>
      </c>
      <c r="U2708" s="357"/>
    </row>
    <row r="2709" spans="1:21" x14ac:dyDescent="0.25">
      <c r="A2709" s="357" t="s">
        <v>483</v>
      </c>
      <c r="B2709" s="357" t="s">
        <v>972</v>
      </c>
      <c r="C2709" s="357" t="s">
        <v>1268</v>
      </c>
      <c r="D2709" s="357" t="s">
        <v>1773</v>
      </c>
      <c r="E2709" s="357" t="s">
        <v>1637</v>
      </c>
      <c r="F2709" s="357">
        <v>4611223</v>
      </c>
      <c r="G2709" s="357" t="s">
        <v>979</v>
      </c>
      <c r="H2709" s="357">
        <v>461122301</v>
      </c>
      <c r="I2709" s="357" t="s">
        <v>4347</v>
      </c>
      <c r="J2709" s="357">
        <v>1974140</v>
      </c>
      <c r="K2709" s="357">
        <v>100</v>
      </c>
      <c r="L2709" s="357" t="s">
        <v>1077</v>
      </c>
      <c r="M2709" s="357" t="s">
        <v>1078</v>
      </c>
      <c r="N2709" s="357" t="s">
        <v>5025</v>
      </c>
      <c r="O2709" s="358">
        <v>1</v>
      </c>
      <c r="P2709" s="357">
        <v>44</v>
      </c>
      <c r="Q2709" s="357">
        <v>25849.200000000001</v>
      </c>
      <c r="R2709" s="357">
        <v>16042.36</v>
      </c>
      <c r="S2709" s="357">
        <f t="shared" si="86"/>
        <v>9806.84</v>
      </c>
      <c r="T2709" s="359">
        <f t="shared" si="87"/>
        <v>0.37938659610355446</v>
      </c>
      <c r="U2709" s="357"/>
    </row>
    <row r="2710" spans="1:21" x14ac:dyDescent="0.25">
      <c r="A2710" s="357" t="s">
        <v>483</v>
      </c>
      <c r="B2710" s="357" t="s">
        <v>972</v>
      </c>
      <c r="C2710" s="357" t="s">
        <v>1268</v>
      </c>
      <c r="D2710" s="357" t="s">
        <v>1773</v>
      </c>
      <c r="E2710" s="357" t="s">
        <v>1637</v>
      </c>
      <c r="F2710" s="357">
        <v>4611223</v>
      </c>
      <c r="G2710" s="357" t="s">
        <v>979</v>
      </c>
      <c r="H2710" s="357">
        <v>461122301</v>
      </c>
      <c r="I2710" s="357" t="s">
        <v>4348</v>
      </c>
      <c r="J2710" s="357">
        <v>1974148</v>
      </c>
      <c r="K2710" s="357">
        <v>100</v>
      </c>
      <c r="L2710" s="357" t="s">
        <v>1077</v>
      </c>
      <c r="M2710" s="357" t="s">
        <v>1078</v>
      </c>
      <c r="N2710" s="357" t="s">
        <v>5025</v>
      </c>
      <c r="O2710" s="358">
        <v>1</v>
      </c>
      <c r="P2710" s="357">
        <v>125</v>
      </c>
      <c r="Q2710" s="357">
        <v>68469.2</v>
      </c>
      <c r="R2710" s="357">
        <v>42043.42</v>
      </c>
      <c r="S2710" s="357">
        <f t="shared" si="86"/>
        <v>26425.78</v>
      </c>
      <c r="T2710" s="359">
        <f t="shared" si="87"/>
        <v>0.38595134746718235</v>
      </c>
      <c r="U2710" s="357"/>
    </row>
    <row r="2711" spans="1:21" x14ac:dyDescent="0.25">
      <c r="A2711" s="357" t="s">
        <v>483</v>
      </c>
      <c r="B2711" s="357" t="s">
        <v>972</v>
      </c>
      <c r="C2711" s="357" t="s">
        <v>1268</v>
      </c>
      <c r="D2711" s="357" t="s">
        <v>1773</v>
      </c>
      <c r="E2711" s="357" t="s">
        <v>1637</v>
      </c>
      <c r="F2711" s="357">
        <v>4611223</v>
      </c>
      <c r="G2711" s="357" t="s">
        <v>979</v>
      </c>
      <c r="H2711" s="357">
        <v>461122301</v>
      </c>
      <c r="I2711" s="357" t="s">
        <v>4349</v>
      </c>
      <c r="J2711" s="357">
        <v>1974150</v>
      </c>
      <c r="K2711" s="357">
        <v>100</v>
      </c>
      <c r="L2711" s="357" t="s">
        <v>1077</v>
      </c>
      <c r="M2711" s="357" t="s">
        <v>1078</v>
      </c>
      <c r="N2711" s="357" t="s">
        <v>5025</v>
      </c>
      <c r="O2711" s="358">
        <v>1</v>
      </c>
      <c r="P2711" s="357">
        <v>66</v>
      </c>
      <c r="Q2711" s="357">
        <v>61615.999999999993</v>
      </c>
      <c r="R2711" s="357">
        <v>44027.520000000004</v>
      </c>
      <c r="S2711" s="357">
        <f t="shared" si="86"/>
        <v>17588.479999999989</v>
      </c>
      <c r="T2711" s="359">
        <f t="shared" si="87"/>
        <v>0.28545312905738757</v>
      </c>
      <c r="U2711" s="357"/>
    </row>
    <row r="2712" spans="1:21" x14ac:dyDescent="0.25">
      <c r="A2712" s="357" t="s">
        <v>483</v>
      </c>
      <c r="B2712" s="357" t="s">
        <v>972</v>
      </c>
      <c r="C2712" s="357" t="s">
        <v>1268</v>
      </c>
      <c r="D2712" s="357" t="s">
        <v>1773</v>
      </c>
      <c r="E2712" s="357" t="s">
        <v>1637</v>
      </c>
      <c r="F2712" s="357">
        <v>4611223</v>
      </c>
      <c r="G2712" s="357" t="s">
        <v>979</v>
      </c>
      <c r="H2712" s="357">
        <v>461122301</v>
      </c>
      <c r="I2712" s="357" t="s">
        <v>4350</v>
      </c>
      <c r="J2712" s="357">
        <v>1974176</v>
      </c>
      <c r="K2712" s="357">
        <v>100</v>
      </c>
      <c r="L2712" s="357" t="s">
        <v>1077</v>
      </c>
      <c r="M2712" s="357" t="s">
        <v>1078</v>
      </c>
      <c r="N2712" s="357" t="s">
        <v>5025</v>
      </c>
      <c r="O2712" s="358">
        <v>1</v>
      </c>
      <c r="P2712" s="357">
        <v>45</v>
      </c>
      <c r="Q2712" s="357">
        <v>36782.800000000003</v>
      </c>
      <c r="R2712" s="357">
        <v>21351.52</v>
      </c>
      <c r="S2712" s="357">
        <f t="shared" si="86"/>
        <v>15431.280000000002</v>
      </c>
      <c r="T2712" s="359">
        <f t="shared" si="87"/>
        <v>0.41952434289939866</v>
      </c>
      <c r="U2712" s="357"/>
    </row>
    <row r="2713" spans="1:21" x14ac:dyDescent="0.25">
      <c r="A2713" s="357" t="s">
        <v>483</v>
      </c>
      <c r="B2713" s="357" t="s">
        <v>972</v>
      </c>
      <c r="C2713" s="357" t="s">
        <v>1268</v>
      </c>
      <c r="D2713" s="357" t="s">
        <v>1773</v>
      </c>
      <c r="E2713" s="357" t="s">
        <v>1637</v>
      </c>
      <c r="F2713" s="357">
        <v>4611223</v>
      </c>
      <c r="G2713" s="357" t="s">
        <v>979</v>
      </c>
      <c r="H2713" s="357">
        <v>461122301</v>
      </c>
      <c r="I2713" s="357" t="s">
        <v>4351</v>
      </c>
      <c r="J2713" s="357">
        <v>1974198</v>
      </c>
      <c r="K2713" s="357">
        <v>100</v>
      </c>
      <c r="L2713" s="357" t="s">
        <v>1077</v>
      </c>
      <c r="M2713" s="357" t="s">
        <v>1078</v>
      </c>
      <c r="N2713" s="357" t="s">
        <v>5025</v>
      </c>
      <c r="O2713" s="358">
        <v>1</v>
      </c>
      <c r="P2713" s="357">
        <v>89</v>
      </c>
      <c r="Q2713" s="357">
        <v>46464.799999999996</v>
      </c>
      <c r="R2713" s="357">
        <v>35698.959999999999</v>
      </c>
      <c r="S2713" s="357">
        <f t="shared" si="86"/>
        <v>10765.839999999997</v>
      </c>
      <c r="T2713" s="359">
        <f t="shared" si="87"/>
        <v>0.23169883438646025</v>
      </c>
      <c r="U2713" s="357"/>
    </row>
    <row r="2714" spans="1:21" x14ac:dyDescent="0.25">
      <c r="A2714" s="357" t="s">
        <v>483</v>
      </c>
      <c r="B2714" s="357" t="s">
        <v>972</v>
      </c>
      <c r="C2714" s="357" t="s">
        <v>1268</v>
      </c>
      <c r="D2714" s="357" t="s">
        <v>1773</v>
      </c>
      <c r="E2714" s="357" t="s">
        <v>1637</v>
      </c>
      <c r="F2714" s="357">
        <v>4611223</v>
      </c>
      <c r="G2714" s="357" t="s">
        <v>979</v>
      </c>
      <c r="H2714" s="357">
        <v>461122301</v>
      </c>
      <c r="I2714" s="357" t="s">
        <v>4352</v>
      </c>
      <c r="J2714" s="357">
        <v>1974200</v>
      </c>
      <c r="K2714" s="357">
        <v>100</v>
      </c>
      <c r="L2714" s="357" t="s">
        <v>1077</v>
      </c>
      <c r="M2714" s="357" t="s">
        <v>1078</v>
      </c>
      <c r="N2714" s="357" t="s">
        <v>5025</v>
      </c>
      <c r="O2714" s="358">
        <v>1</v>
      </c>
      <c r="P2714" s="357">
        <v>108</v>
      </c>
      <c r="Q2714" s="357">
        <v>55943.199999999997</v>
      </c>
      <c r="R2714" s="357">
        <v>52658.55</v>
      </c>
      <c r="S2714" s="357">
        <f t="shared" si="86"/>
        <v>3284.6499999999942</v>
      </c>
      <c r="T2714" s="359">
        <f t="shared" si="87"/>
        <v>5.8714017074461139E-2</v>
      </c>
      <c r="U2714" s="357"/>
    </row>
    <row r="2715" spans="1:21" x14ac:dyDescent="0.25">
      <c r="A2715" s="357" t="s">
        <v>483</v>
      </c>
      <c r="B2715" s="357" t="s">
        <v>972</v>
      </c>
      <c r="C2715" s="357" t="s">
        <v>1268</v>
      </c>
      <c r="D2715" s="357" t="s">
        <v>1773</v>
      </c>
      <c r="E2715" s="357" t="s">
        <v>1637</v>
      </c>
      <c r="F2715" s="357">
        <v>4611223</v>
      </c>
      <c r="G2715" s="357" t="s">
        <v>979</v>
      </c>
      <c r="H2715" s="357">
        <v>461122301</v>
      </c>
      <c r="I2715" s="357" t="s">
        <v>4353</v>
      </c>
      <c r="J2715" s="357">
        <v>1974244</v>
      </c>
      <c r="K2715" s="357">
        <v>100</v>
      </c>
      <c r="L2715" s="357" t="s">
        <v>1077</v>
      </c>
      <c r="M2715" s="357" t="s">
        <v>1078</v>
      </c>
      <c r="N2715" s="357" t="s">
        <v>5025</v>
      </c>
      <c r="O2715" s="358">
        <v>1</v>
      </c>
      <c r="P2715" s="357">
        <v>78</v>
      </c>
      <c r="Q2715" s="357">
        <v>40706</v>
      </c>
      <c r="R2715" s="357">
        <v>29141.460000000003</v>
      </c>
      <c r="S2715" s="357">
        <f t="shared" si="86"/>
        <v>11564.539999999997</v>
      </c>
      <c r="T2715" s="359">
        <f t="shared" si="87"/>
        <v>0.28409915000245656</v>
      </c>
      <c r="U2715" s="357"/>
    </row>
    <row r="2716" spans="1:21" x14ac:dyDescent="0.25">
      <c r="A2716" s="357" t="s">
        <v>483</v>
      </c>
      <c r="B2716" s="357" t="s">
        <v>972</v>
      </c>
      <c r="C2716" s="357" t="s">
        <v>1268</v>
      </c>
      <c r="D2716" s="357" t="s">
        <v>1773</v>
      </c>
      <c r="E2716" s="357" t="s">
        <v>1637</v>
      </c>
      <c r="F2716" s="357">
        <v>4611223</v>
      </c>
      <c r="G2716" s="357" t="s">
        <v>979</v>
      </c>
      <c r="H2716" s="357">
        <v>461122301</v>
      </c>
      <c r="I2716" s="357" t="s">
        <v>4354</v>
      </c>
      <c r="J2716" s="357">
        <v>1974248</v>
      </c>
      <c r="K2716" s="357">
        <v>100</v>
      </c>
      <c r="L2716" s="357" t="s">
        <v>1077</v>
      </c>
      <c r="M2716" s="357" t="s">
        <v>1078</v>
      </c>
      <c r="N2716" s="357" t="s">
        <v>5025</v>
      </c>
      <c r="O2716" s="358">
        <v>1</v>
      </c>
      <c r="P2716" s="357">
        <v>89</v>
      </c>
      <c r="Q2716" s="357">
        <v>50508.4</v>
      </c>
      <c r="R2716" s="357">
        <v>40954.19</v>
      </c>
      <c r="S2716" s="357">
        <f t="shared" si="86"/>
        <v>9554.2099999999991</v>
      </c>
      <c r="T2716" s="359">
        <f t="shared" si="87"/>
        <v>0.18916081285489145</v>
      </c>
      <c r="U2716" s="357"/>
    </row>
    <row r="2717" spans="1:21" x14ac:dyDescent="0.25">
      <c r="A2717" s="357" t="s">
        <v>483</v>
      </c>
      <c r="B2717" s="357" t="s">
        <v>972</v>
      </c>
      <c r="C2717" s="357" t="s">
        <v>1268</v>
      </c>
      <c r="D2717" s="357" t="s">
        <v>1773</v>
      </c>
      <c r="E2717" s="357" t="s">
        <v>1637</v>
      </c>
      <c r="F2717" s="357">
        <v>4611223</v>
      </c>
      <c r="G2717" s="357" t="s">
        <v>979</v>
      </c>
      <c r="H2717" s="357">
        <v>461122301</v>
      </c>
      <c r="I2717" s="357" t="s">
        <v>4355</v>
      </c>
      <c r="J2717" s="357">
        <v>1974280</v>
      </c>
      <c r="K2717" s="357">
        <v>100</v>
      </c>
      <c r="L2717" s="357" t="s">
        <v>1077</v>
      </c>
      <c r="M2717" s="357" t="s">
        <v>1078</v>
      </c>
      <c r="N2717" s="357" t="s">
        <v>5025</v>
      </c>
      <c r="O2717" s="358">
        <v>1</v>
      </c>
      <c r="P2717" s="357">
        <v>81</v>
      </c>
      <c r="Q2717" s="357">
        <v>84601.2</v>
      </c>
      <c r="R2717" s="357">
        <v>63365.49</v>
      </c>
      <c r="S2717" s="357">
        <f t="shared" si="86"/>
        <v>21235.71</v>
      </c>
      <c r="T2717" s="359">
        <f t="shared" si="87"/>
        <v>0.25100956014808301</v>
      </c>
      <c r="U2717" s="357"/>
    </row>
    <row r="2718" spans="1:21" x14ac:dyDescent="0.25">
      <c r="A2718" s="357" t="s">
        <v>483</v>
      </c>
      <c r="B2718" s="357" t="s">
        <v>972</v>
      </c>
      <c r="C2718" s="357" t="s">
        <v>1268</v>
      </c>
      <c r="D2718" s="357" t="s">
        <v>1773</v>
      </c>
      <c r="E2718" s="357" t="s">
        <v>1637</v>
      </c>
      <c r="F2718" s="357">
        <v>4611223</v>
      </c>
      <c r="G2718" s="357" t="s">
        <v>979</v>
      </c>
      <c r="H2718" s="357">
        <v>461122301</v>
      </c>
      <c r="I2718" s="357" t="s">
        <v>4356</v>
      </c>
      <c r="J2718" s="357">
        <v>1974290</v>
      </c>
      <c r="K2718" s="357">
        <v>100</v>
      </c>
      <c r="L2718" s="357" t="s">
        <v>1077</v>
      </c>
      <c r="M2718" s="357" t="s">
        <v>1078</v>
      </c>
      <c r="N2718" s="357" t="s">
        <v>5025</v>
      </c>
      <c r="O2718" s="358">
        <v>1</v>
      </c>
      <c r="P2718" s="357">
        <v>40</v>
      </c>
      <c r="Q2718" s="357">
        <v>87003.6</v>
      </c>
      <c r="R2718" s="357">
        <v>56771.71</v>
      </c>
      <c r="S2718" s="357">
        <f t="shared" si="86"/>
        <v>30231.890000000007</v>
      </c>
      <c r="T2718" s="359">
        <f t="shared" si="87"/>
        <v>0.34747861008050246</v>
      </c>
      <c r="U2718" s="357"/>
    </row>
    <row r="2719" spans="1:21" x14ac:dyDescent="0.25">
      <c r="A2719" s="357" t="s">
        <v>483</v>
      </c>
      <c r="B2719" s="357" t="s">
        <v>972</v>
      </c>
      <c r="C2719" s="357" t="s">
        <v>1268</v>
      </c>
      <c r="D2719" s="357" t="s">
        <v>1773</v>
      </c>
      <c r="E2719" s="357" t="s">
        <v>1637</v>
      </c>
      <c r="F2719" s="357">
        <v>4611223</v>
      </c>
      <c r="G2719" s="357" t="s">
        <v>979</v>
      </c>
      <c r="H2719" s="357">
        <v>461122301</v>
      </c>
      <c r="I2719" s="357" t="s">
        <v>4357</v>
      </c>
      <c r="J2719" s="357">
        <v>1974292</v>
      </c>
      <c r="K2719" s="357">
        <v>100</v>
      </c>
      <c r="L2719" s="357" t="s">
        <v>1077</v>
      </c>
      <c r="M2719" s="357" t="s">
        <v>1078</v>
      </c>
      <c r="N2719" s="357" t="s">
        <v>5025</v>
      </c>
      <c r="O2719" s="358">
        <v>1</v>
      </c>
      <c r="P2719" s="357">
        <v>91</v>
      </c>
      <c r="Q2719" s="357">
        <v>62432.800000000003</v>
      </c>
      <c r="R2719" s="357">
        <v>55485.630000000005</v>
      </c>
      <c r="S2719" s="357">
        <f t="shared" si="86"/>
        <v>6947.1699999999983</v>
      </c>
      <c r="T2719" s="359">
        <f t="shared" si="87"/>
        <v>0.1112743621942312</v>
      </c>
      <c r="U2719" s="357"/>
    </row>
    <row r="2720" spans="1:21" x14ac:dyDescent="0.25">
      <c r="A2720" s="357" t="s">
        <v>483</v>
      </c>
      <c r="B2720" s="357" t="s">
        <v>972</v>
      </c>
      <c r="C2720" s="357" t="s">
        <v>1268</v>
      </c>
      <c r="D2720" s="357" t="s">
        <v>1773</v>
      </c>
      <c r="E2720" s="357" t="s">
        <v>1637</v>
      </c>
      <c r="F2720" s="357">
        <v>4611223</v>
      </c>
      <c r="G2720" s="357" t="s">
        <v>979</v>
      </c>
      <c r="H2720" s="357">
        <v>461122301</v>
      </c>
      <c r="I2720" s="357" t="s">
        <v>2966</v>
      </c>
      <c r="J2720" s="357">
        <v>1974306</v>
      </c>
      <c r="K2720" s="357">
        <v>100</v>
      </c>
      <c r="L2720" s="357" t="s">
        <v>1077</v>
      </c>
      <c r="M2720" s="357" t="s">
        <v>1078</v>
      </c>
      <c r="N2720" s="357" t="s">
        <v>5025</v>
      </c>
      <c r="O2720" s="358">
        <v>1</v>
      </c>
      <c r="P2720" s="357">
        <v>99</v>
      </c>
      <c r="Q2720" s="357">
        <v>52029.600000000006</v>
      </c>
      <c r="R2720" s="357">
        <v>44067.72</v>
      </c>
      <c r="S2720" s="357">
        <f t="shared" si="86"/>
        <v>7961.8800000000047</v>
      </c>
      <c r="T2720" s="359">
        <f t="shared" si="87"/>
        <v>0.15302596983255692</v>
      </c>
      <c r="U2720" s="357"/>
    </row>
    <row r="2721" spans="1:21" x14ac:dyDescent="0.25">
      <c r="A2721" s="357" t="s">
        <v>483</v>
      </c>
      <c r="B2721" s="357" t="s">
        <v>972</v>
      </c>
      <c r="C2721" s="357" t="s">
        <v>1271</v>
      </c>
      <c r="D2721" s="357" t="s">
        <v>1780</v>
      </c>
      <c r="E2721" s="357" t="s">
        <v>1011</v>
      </c>
      <c r="F2721" s="357">
        <v>4615312</v>
      </c>
      <c r="G2721" s="357" t="s">
        <v>1012</v>
      </c>
      <c r="H2721" s="357">
        <v>461531203</v>
      </c>
      <c r="I2721" s="357" t="s">
        <v>5268</v>
      </c>
      <c r="J2721" s="357">
        <v>7382144</v>
      </c>
      <c r="K2721" s="357">
        <v>100</v>
      </c>
      <c r="L2721" s="357" t="s">
        <v>1077</v>
      </c>
      <c r="M2721" s="357" t="s">
        <v>1078</v>
      </c>
      <c r="N2721" s="357" t="s">
        <v>5025</v>
      </c>
      <c r="O2721" s="358">
        <v>1</v>
      </c>
      <c r="P2721" s="357">
        <v>53</v>
      </c>
      <c r="Q2721" s="357">
        <v>21602.400000000001</v>
      </c>
      <c r="R2721" s="357">
        <v>11729.08</v>
      </c>
      <c r="S2721" s="357">
        <f t="shared" si="86"/>
        <v>9873.3200000000015</v>
      </c>
      <c r="T2721" s="359">
        <f t="shared" si="87"/>
        <v>0.45704736510758071</v>
      </c>
      <c r="U2721" s="357"/>
    </row>
    <row r="2722" spans="1:21" x14ac:dyDescent="0.25">
      <c r="A2722" s="357" t="s">
        <v>483</v>
      </c>
      <c r="B2722" s="357" t="s">
        <v>972</v>
      </c>
      <c r="C2722" s="357" t="s">
        <v>1271</v>
      </c>
      <c r="D2722" s="357" t="s">
        <v>1780</v>
      </c>
      <c r="E2722" s="357" t="s">
        <v>1011</v>
      </c>
      <c r="F2722" s="357">
        <v>4615312</v>
      </c>
      <c r="G2722" s="357" t="s">
        <v>1012</v>
      </c>
      <c r="H2722" s="357">
        <v>461531203</v>
      </c>
      <c r="I2722" s="357" t="s">
        <v>5269</v>
      </c>
      <c r="J2722" s="357">
        <v>7382148</v>
      </c>
      <c r="K2722" s="357">
        <v>100</v>
      </c>
      <c r="L2722" s="357" t="s">
        <v>1077</v>
      </c>
      <c r="M2722" s="357" t="s">
        <v>1078</v>
      </c>
      <c r="N2722" s="357" t="s">
        <v>5025</v>
      </c>
      <c r="O2722" s="358">
        <v>1</v>
      </c>
      <c r="P2722" s="357">
        <v>44</v>
      </c>
      <c r="Q2722" s="357">
        <v>22921.200000000001</v>
      </c>
      <c r="R2722" s="357">
        <v>12422.51</v>
      </c>
      <c r="S2722" s="357">
        <f t="shared" si="86"/>
        <v>10498.69</v>
      </c>
      <c r="T2722" s="359">
        <f t="shared" si="87"/>
        <v>0.45803404708304973</v>
      </c>
      <c r="U2722" s="357"/>
    </row>
    <row r="2723" spans="1:21" x14ac:dyDescent="0.25">
      <c r="A2723" s="357" t="s">
        <v>483</v>
      </c>
      <c r="B2723" s="357" t="s">
        <v>972</v>
      </c>
      <c r="C2723" s="357" t="s">
        <v>1268</v>
      </c>
      <c r="D2723" s="357" t="s">
        <v>1773</v>
      </c>
      <c r="E2723" s="357" t="s">
        <v>1637</v>
      </c>
      <c r="F2723" s="357">
        <v>4611223</v>
      </c>
      <c r="G2723" s="357" t="s">
        <v>979</v>
      </c>
      <c r="H2723" s="357">
        <v>461122301</v>
      </c>
      <c r="I2723" s="357" t="s">
        <v>4358</v>
      </c>
      <c r="J2723" s="357">
        <v>1974392</v>
      </c>
      <c r="K2723" s="357">
        <v>100</v>
      </c>
      <c r="L2723" s="357" t="s">
        <v>1077</v>
      </c>
      <c r="M2723" s="357" t="s">
        <v>1078</v>
      </c>
      <c r="N2723" s="357" t="s">
        <v>5025</v>
      </c>
      <c r="O2723" s="358">
        <v>1</v>
      </c>
      <c r="P2723" s="357">
        <v>77</v>
      </c>
      <c r="Q2723" s="357">
        <v>51278.8</v>
      </c>
      <c r="R2723" s="357">
        <v>43865.409999999996</v>
      </c>
      <c r="S2723" s="357">
        <f t="shared" si="86"/>
        <v>7413.3900000000067</v>
      </c>
      <c r="T2723" s="359">
        <f t="shared" si="87"/>
        <v>0.14457027075516599</v>
      </c>
      <c r="U2723" s="357"/>
    </row>
    <row r="2724" spans="1:21" x14ac:dyDescent="0.25">
      <c r="A2724" s="357" t="s">
        <v>483</v>
      </c>
      <c r="B2724" s="357" t="s">
        <v>972</v>
      </c>
      <c r="C2724" s="357" t="s">
        <v>1271</v>
      </c>
      <c r="D2724" s="357" t="s">
        <v>1778</v>
      </c>
      <c r="E2724" s="357" t="s">
        <v>1651</v>
      </c>
      <c r="F2724" s="357">
        <v>4615112</v>
      </c>
      <c r="G2724" s="357" t="s">
        <v>1427</v>
      </c>
      <c r="H2724" s="357">
        <v>461511202</v>
      </c>
      <c r="I2724" s="357" t="s">
        <v>4359</v>
      </c>
      <c r="J2724" s="357">
        <v>1975410</v>
      </c>
      <c r="K2724" s="357">
        <v>100</v>
      </c>
      <c r="L2724" s="357" t="s">
        <v>1077</v>
      </c>
      <c r="M2724" s="357" t="s">
        <v>1078</v>
      </c>
      <c r="N2724" s="357" t="s">
        <v>5025</v>
      </c>
      <c r="O2724" s="358">
        <v>1</v>
      </c>
      <c r="P2724" s="357">
        <v>37</v>
      </c>
      <c r="Q2724" s="357">
        <v>36280</v>
      </c>
      <c r="R2724" s="357">
        <v>29074.55</v>
      </c>
      <c r="S2724" s="357">
        <f t="shared" si="86"/>
        <v>7205.4500000000007</v>
      </c>
      <c r="T2724" s="359">
        <f t="shared" si="87"/>
        <v>0.19860667034178614</v>
      </c>
      <c r="U2724" s="357"/>
    </row>
    <row r="2725" spans="1:21" x14ac:dyDescent="0.25">
      <c r="A2725" s="357" t="s">
        <v>483</v>
      </c>
      <c r="B2725" s="357" t="s">
        <v>972</v>
      </c>
      <c r="C2725" s="357" t="s">
        <v>1271</v>
      </c>
      <c r="D2725" s="357" t="s">
        <v>1778</v>
      </c>
      <c r="E2725" s="357" t="s">
        <v>1651</v>
      </c>
      <c r="F2725" s="357">
        <v>4615112</v>
      </c>
      <c r="G2725" s="357" t="s">
        <v>1019</v>
      </c>
      <c r="H2725" s="357">
        <v>461511204</v>
      </c>
      <c r="I2725" s="357" t="s">
        <v>4360</v>
      </c>
      <c r="J2725" s="357">
        <v>1975428</v>
      </c>
      <c r="K2725" s="357">
        <v>100</v>
      </c>
      <c r="L2725" s="357" t="s">
        <v>1077</v>
      </c>
      <c r="M2725" s="357" t="s">
        <v>1078</v>
      </c>
      <c r="N2725" s="357" t="s">
        <v>5025</v>
      </c>
      <c r="O2725" s="358">
        <v>1</v>
      </c>
      <c r="P2725" s="357">
        <v>84</v>
      </c>
      <c r="Q2725" s="357">
        <v>65332.800000000003</v>
      </c>
      <c r="R2725" s="357">
        <v>51350.67</v>
      </c>
      <c r="S2725" s="357">
        <f t="shared" si="86"/>
        <v>13982.130000000005</v>
      </c>
      <c r="T2725" s="359">
        <f t="shared" si="87"/>
        <v>0.2140139409301301</v>
      </c>
      <c r="U2725" s="357"/>
    </row>
    <row r="2726" spans="1:21" x14ac:dyDescent="0.25">
      <c r="A2726" s="357" t="s">
        <v>483</v>
      </c>
      <c r="B2726" s="357" t="s">
        <v>972</v>
      </c>
      <c r="C2726" s="357" t="s">
        <v>1271</v>
      </c>
      <c r="D2726" s="357" t="s">
        <v>1778</v>
      </c>
      <c r="E2726" s="357" t="s">
        <v>1651</v>
      </c>
      <c r="F2726" s="357">
        <v>4615112</v>
      </c>
      <c r="G2726" s="357" t="s">
        <v>1427</v>
      </c>
      <c r="H2726" s="357">
        <v>461511202</v>
      </c>
      <c r="I2726" s="357" t="s">
        <v>4361</v>
      </c>
      <c r="J2726" s="357">
        <v>1975436</v>
      </c>
      <c r="K2726" s="357">
        <v>100</v>
      </c>
      <c r="L2726" s="357" t="s">
        <v>1077</v>
      </c>
      <c r="M2726" s="357" t="s">
        <v>1078</v>
      </c>
      <c r="N2726" s="357" t="s">
        <v>5025</v>
      </c>
      <c r="O2726" s="358">
        <v>1</v>
      </c>
      <c r="P2726" s="357">
        <v>134</v>
      </c>
      <c r="Q2726" s="357">
        <v>81657.2</v>
      </c>
      <c r="R2726" s="357">
        <v>76032.95</v>
      </c>
      <c r="S2726" s="357">
        <f t="shared" si="86"/>
        <v>5624.25</v>
      </c>
      <c r="T2726" s="359">
        <f t="shared" si="87"/>
        <v>6.8876351381139692E-2</v>
      </c>
      <c r="U2726" s="357"/>
    </row>
    <row r="2727" spans="1:21" x14ac:dyDescent="0.25">
      <c r="A2727" s="357" t="s">
        <v>483</v>
      </c>
      <c r="B2727" s="357" t="s">
        <v>972</v>
      </c>
      <c r="C2727" s="357" t="s">
        <v>1271</v>
      </c>
      <c r="D2727" s="357" t="s">
        <v>1778</v>
      </c>
      <c r="E2727" s="357" t="s">
        <v>1651</v>
      </c>
      <c r="F2727" s="357">
        <v>4615112</v>
      </c>
      <c r="G2727" s="357" t="s">
        <v>1427</v>
      </c>
      <c r="H2727" s="357">
        <v>461511202</v>
      </c>
      <c r="I2727" s="357" t="s">
        <v>4362</v>
      </c>
      <c r="J2727" s="357">
        <v>1975454</v>
      </c>
      <c r="K2727" s="357">
        <v>100</v>
      </c>
      <c r="L2727" s="357" t="s">
        <v>1077</v>
      </c>
      <c r="M2727" s="357" t="s">
        <v>1078</v>
      </c>
      <c r="N2727" s="357" t="s">
        <v>5025</v>
      </c>
      <c r="O2727" s="358">
        <v>1</v>
      </c>
      <c r="P2727" s="357">
        <v>95</v>
      </c>
      <c r="Q2727" s="357">
        <v>66246.399999999994</v>
      </c>
      <c r="R2727" s="357">
        <v>48346.55</v>
      </c>
      <c r="S2727" s="357">
        <f t="shared" si="86"/>
        <v>17899.849999999991</v>
      </c>
      <c r="T2727" s="359">
        <f t="shared" si="87"/>
        <v>0.27020109772002693</v>
      </c>
      <c r="U2727" s="357"/>
    </row>
    <row r="2728" spans="1:21" x14ac:dyDescent="0.25">
      <c r="A2728" s="357" t="s">
        <v>483</v>
      </c>
      <c r="B2728" s="357" t="s">
        <v>972</v>
      </c>
      <c r="C2728" s="357" t="s">
        <v>1271</v>
      </c>
      <c r="D2728" s="357" t="s">
        <v>1780</v>
      </c>
      <c r="E2728" s="357" t="s">
        <v>1011</v>
      </c>
      <c r="F2728" s="357">
        <v>4615312</v>
      </c>
      <c r="G2728" s="357" t="s">
        <v>1012</v>
      </c>
      <c r="H2728" s="357">
        <v>461531203</v>
      </c>
      <c r="I2728" s="357" t="s">
        <v>5270</v>
      </c>
      <c r="J2728" s="357">
        <v>7382270</v>
      </c>
      <c r="K2728" s="357">
        <v>100</v>
      </c>
      <c r="L2728" s="357" t="s">
        <v>1077</v>
      </c>
      <c r="M2728" s="357" t="s">
        <v>1078</v>
      </c>
      <c r="N2728" s="357" t="s">
        <v>5025</v>
      </c>
      <c r="O2728" s="358">
        <v>1</v>
      </c>
      <c r="P2728" s="357">
        <v>81</v>
      </c>
      <c r="Q2728" s="357">
        <v>58948.799999999996</v>
      </c>
      <c r="R2728" s="357">
        <v>32395.75</v>
      </c>
      <c r="S2728" s="357">
        <f t="shared" si="86"/>
        <v>26553.049999999996</v>
      </c>
      <c r="T2728" s="359">
        <f t="shared" si="87"/>
        <v>0.45044258746573296</v>
      </c>
      <c r="U2728" s="357"/>
    </row>
    <row r="2729" spans="1:21" ht="30" x14ac:dyDescent="0.25">
      <c r="A2729" s="357" t="s">
        <v>483</v>
      </c>
      <c r="B2729" s="357" t="s">
        <v>972</v>
      </c>
      <c r="C2729" s="357" t="s">
        <v>1271</v>
      </c>
      <c r="D2729" s="357" t="s">
        <v>1778</v>
      </c>
      <c r="E2729" s="357" t="s">
        <v>1650</v>
      </c>
      <c r="F2729" s="357">
        <v>4615111</v>
      </c>
      <c r="G2729" s="357" t="s">
        <v>1420</v>
      </c>
      <c r="H2729" s="357">
        <v>461511101</v>
      </c>
      <c r="I2729" s="357" t="s">
        <v>4363</v>
      </c>
      <c r="J2729" s="357">
        <v>2136769</v>
      </c>
      <c r="K2729" s="357">
        <v>100</v>
      </c>
      <c r="L2729" s="357" t="s">
        <v>1077</v>
      </c>
      <c r="M2729" s="357" t="s">
        <v>1078</v>
      </c>
      <c r="N2729" s="357" t="s">
        <v>5025</v>
      </c>
      <c r="O2729" s="358">
        <v>1</v>
      </c>
      <c r="P2729" s="357">
        <v>189</v>
      </c>
      <c r="Q2729" s="357">
        <v>84120.8</v>
      </c>
      <c r="R2729" s="357">
        <v>70909.17</v>
      </c>
      <c r="S2729" s="357">
        <f t="shared" si="86"/>
        <v>13211.630000000005</v>
      </c>
      <c r="T2729" s="359">
        <f t="shared" si="87"/>
        <v>0.15705544883072919</v>
      </c>
      <c r="U2729" s="357"/>
    </row>
    <row r="2730" spans="1:21" ht="30" x14ac:dyDescent="0.25">
      <c r="A2730" s="357" t="s">
        <v>483</v>
      </c>
      <c r="B2730" s="357" t="s">
        <v>972</v>
      </c>
      <c r="C2730" s="357" t="s">
        <v>1271</v>
      </c>
      <c r="D2730" s="357" t="s">
        <v>1778</v>
      </c>
      <c r="E2730" s="357" t="s">
        <v>1650</v>
      </c>
      <c r="F2730" s="357">
        <v>4615111</v>
      </c>
      <c r="G2730" s="357" t="s">
        <v>1420</v>
      </c>
      <c r="H2730" s="357">
        <v>461511101</v>
      </c>
      <c r="I2730" s="357" t="s">
        <v>4364</v>
      </c>
      <c r="J2730" s="357">
        <v>2136797</v>
      </c>
      <c r="K2730" s="357">
        <v>100</v>
      </c>
      <c r="L2730" s="357" t="s">
        <v>1077</v>
      </c>
      <c r="M2730" s="357" t="s">
        <v>1078</v>
      </c>
      <c r="N2730" s="357" t="s">
        <v>5025</v>
      </c>
      <c r="O2730" s="358">
        <v>1</v>
      </c>
      <c r="P2730" s="357">
        <v>130</v>
      </c>
      <c r="Q2730" s="357">
        <v>76992</v>
      </c>
      <c r="R2730" s="357">
        <v>60203.839999999997</v>
      </c>
      <c r="S2730" s="357">
        <f t="shared" si="86"/>
        <v>16788.160000000003</v>
      </c>
      <c r="T2730" s="359">
        <f t="shared" si="87"/>
        <v>0.21805070656691608</v>
      </c>
      <c r="U2730" s="357"/>
    </row>
    <row r="2731" spans="1:21" x14ac:dyDescent="0.25">
      <c r="A2731" s="357" t="s">
        <v>483</v>
      </c>
      <c r="B2731" s="357" t="s">
        <v>972</v>
      </c>
      <c r="C2731" s="357" t="s">
        <v>1271</v>
      </c>
      <c r="D2731" s="357" t="s">
        <v>1778</v>
      </c>
      <c r="E2731" s="357" t="s">
        <v>1653</v>
      </c>
      <c r="F2731" s="357">
        <v>4615113</v>
      </c>
      <c r="G2731" s="357" t="s">
        <v>1020</v>
      </c>
      <c r="H2731" s="357">
        <v>461511302</v>
      </c>
      <c r="I2731" s="357" t="s">
        <v>4365</v>
      </c>
      <c r="J2731" s="357">
        <v>2136819</v>
      </c>
      <c r="K2731" s="357">
        <v>100</v>
      </c>
      <c r="L2731" s="357" t="s">
        <v>1077</v>
      </c>
      <c r="M2731" s="357" t="s">
        <v>1078</v>
      </c>
      <c r="N2731" s="357" t="s">
        <v>5025</v>
      </c>
      <c r="O2731" s="358">
        <v>1</v>
      </c>
      <c r="P2731" s="357">
        <v>70</v>
      </c>
      <c r="Q2731" s="357">
        <v>63539.199999999997</v>
      </c>
      <c r="R2731" s="357">
        <v>42277.06</v>
      </c>
      <c r="S2731" s="357">
        <f t="shared" si="86"/>
        <v>21262.14</v>
      </c>
      <c r="T2731" s="359">
        <f t="shared" si="87"/>
        <v>0.33463027548348107</v>
      </c>
      <c r="U2731" s="357"/>
    </row>
    <row r="2732" spans="1:21" x14ac:dyDescent="0.25">
      <c r="A2732" s="357" t="s">
        <v>483</v>
      </c>
      <c r="B2732" s="357" t="s">
        <v>972</v>
      </c>
      <c r="C2732" s="357" t="s">
        <v>1271</v>
      </c>
      <c r="D2732" s="357" t="s">
        <v>1778</v>
      </c>
      <c r="E2732" s="357" t="s">
        <v>1651</v>
      </c>
      <c r="F2732" s="357">
        <v>4615112</v>
      </c>
      <c r="G2732" s="357" t="s">
        <v>1019</v>
      </c>
      <c r="H2732" s="357">
        <v>461511204</v>
      </c>
      <c r="I2732" s="357" t="s">
        <v>4366</v>
      </c>
      <c r="J2732" s="357">
        <v>2136845</v>
      </c>
      <c r="K2732" s="357">
        <v>100</v>
      </c>
      <c r="L2732" s="357" t="s">
        <v>1077</v>
      </c>
      <c r="M2732" s="357" t="s">
        <v>1078</v>
      </c>
      <c r="N2732" s="357" t="s">
        <v>5025</v>
      </c>
      <c r="O2732" s="358">
        <v>1</v>
      </c>
      <c r="P2732" s="357">
        <v>52</v>
      </c>
      <c r="Q2732" s="357">
        <v>49491.600000000006</v>
      </c>
      <c r="R2732" s="357">
        <v>33778.980000000003</v>
      </c>
      <c r="S2732" s="357">
        <f t="shared" si="86"/>
        <v>15712.620000000003</v>
      </c>
      <c r="T2732" s="359">
        <f t="shared" si="87"/>
        <v>0.31748054215260774</v>
      </c>
      <c r="U2732" s="357"/>
    </row>
    <row r="2733" spans="1:21" x14ac:dyDescent="0.25">
      <c r="A2733" s="357" t="s">
        <v>483</v>
      </c>
      <c r="B2733" s="357" t="s">
        <v>972</v>
      </c>
      <c r="C2733" s="357" t="s">
        <v>1271</v>
      </c>
      <c r="D2733" s="357" t="s">
        <v>1778</v>
      </c>
      <c r="E2733" s="357" t="s">
        <v>1653</v>
      </c>
      <c r="F2733" s="357">
        <v>4615113</v>
      </c>
      <c r="G2733" s="357" t="s">
        <v>1176</v>
      </c>
      <c r="H2733" s="357">
        <v>461511303</v>
      </c>
      <c r="I2733" s="357" t="s">
        <v>4367</v>
      </c>
      <c r="J2733" s="357">
        <v>2137519</v>
      </c>
      <c r="K2733" s="357">
        <v>63</v>
      </c>
      <c r="L2733" s="357" t="s">
        <v>1077</v>
      </c>
      <c r="M2733" s="357" t="s">
        <v>1078</v>
      </c>
      <c r="N2733" s="357" t="s">
        <v>5025</v>
      </c>
      <c r="O2733" s="358">
        <v>1</v>
      </c>
      <c r="P2733" s="357">
        <v>94</v>
      </c>
      <c r="Q2733" s="357">
        <v>56314.400000000009</v>
      </c>
      <c r="R2733" s="357">
        <v>40172.300000000003</v>
      </c>
      <c r="S2733" s="357">
        <f t="shared" si="86"/>
        <v>16142.100000000006</v>
      </c>
      <c r="T2733" s="359">
        <f t="shared" si="87"/>
        <v>0.28664249286150617</v>
      </c>
      <c r="U2733" s="357"/>
    </row>
    <row r="2734" spans="1:21" x14ac:dyDescent="0.25">
      <c r="A2734" s="357" t="s">
        <v>483</v>
      </c>
      <c r="B2734" s="357" t="s">
        <v>972</v>
      </c>
      <c r="C2734" s="357" t="s">
        <v>1271</v>
      </c>
      <c r="D2734" s="357" t="s">
        <v>1778</v>
      </c>
      <c r="E2734" s="357" t="s">
        <v>1653</v>
      </c>
      <c r="F2734" s="357">
        <v>4615113</v>
      </c>
      <c r="G2734" s="357" t="s">
        <v>1176</v>
      </c>
      <c r="H2734" s="357">
        <v>461511303</v>
      </c>
      <c r="I2734" s="357" t="s">
        <v>4368</v>
      </c>
      <c r="J2734" s="357">
        <v>2137529</v>
      </c>
      <c r="K2734" s="357">
        <v>63</v>
      </c>
      <c r="L2734" s="357" t="s">
        <v>1077</v>
      </c>
      <c r="M2734" s="357" t="s">
        <v>1078</v>
      </c>
      <c r="N2734" s="357" t="s">
        <v>5025</v>
      </c>
      <c r="O2734" s="358">
        <v>1</v>
      </c>
      <c r="P2734" s="357">
        <v>61</v>
      </c>
      <c r="Q2734" s="357">
        <v>31147.199999999997</v>
      </c>
      <c r="R2734" s="357">
        <v>22806.83</v>
      </c>
      <c r="S2734" s="357">
        <f t="shared" si="86"/>
        <v>8340.3699999999953</v>
      </c>
      <c r="T2734" s="359">
        <f t="shared" si="87"/>
        <v>0.26777270509066614</v>
      </c>
      <c r="U2734" s="357"/>
    </row>
    <row r="2735" spans="1:21" x14ac:dyDescent="0.25">
      <c r="A2735" s="357" t="s">
        <v>483</v>
      </c>
      <c r="B2735" s="357" t="s">
        <v>972</v>
      </c>
      <c r="C2735" s="357" t="s">
        <v>1271</v>
      </c>
      <c r="D2735" s="357" t="s">
        <v>1778</v>
      </c>
      <c r="E2735" s="357" t="s">
        <v>1653</v>
      </c>
      <c r="F2735" s="357">
        <v>4615113</v>
      </c>
      <c r="G2735" s="357" t="s">
        <v>1176</v>
      </c>
      <c r="H2735" s="357">
        <v>461511303</v>
      </c>
      <c r="I2735" s="357" t="s">
        <v>4369</v>
      </c>
      <c r="J2735" s="357">
        <v>2137545</v>
      </c>
      <c r="K2735" s="357">
        <v>100</v>
      </c>
      <c r="L2735" s="357" t="s">
        <v>1077</v>
      </c>
      <c r="M2735" s="357" t="s">
        <v>1078</v>
      </c>
      <c r="N2735" s="357" t="s">
        <v>5025</v>
      </c>
      <c r="O2735" s="358">
        <v>1</v>
      </c>
      <c r="P2735" s="357">
        <v>69</v>
      </c>
      <c r="Q2735" s="357">
        <v>40756.400000000001</v>
      </c>
      <c r="R2735" s="357">
        <v>31528.989999999998</v>
      </c>
      <c r="S2735" s="357">
        <f t="shared" si="86"/>
        <v>9227.4100000000035</v>
      </c>
      <c r="T2735" s="359">
        <f t="shared" si="87"/>
        <v>0.22640395128127125</v>
      </c>
      <c r="U2735" s="357"/>
    </row>
    <row r="2736" spans="1:21" x14ac:dyDescent="0.25">
      <c r="A2736" s="357" t="s">
        <v>483</v>
      </c>
      <c r="B2736" s="357" t="s">
        <v>972</v>
      </c>
      <c r="C2736" s="357" t="s">
        <v>1271</v>
      </c>
      <c r="D2736" s="357" t="s">
        <v>1778</v>
      </c>
      <c r="E2736" s="357" t="s">
        <v>1653</v>
      </c>
      <c r="F2736" s="357">
        <v>4615113</v>
      </c>
      <c r="G2736" s="357" t="s">
        <v>1176</v>
      </c>
      <c r="H2736" s="357">
        <v>461511303</v>
      </c>
      <c r="I2736" s="357" t="s">
        <v>4370</v>
      </c>
      <c r="J2736" s="357">
        <v>2137553</v>
      </c>
      <c r="K2736" s="357">
        <v>100</v>
      </c>
      <c r="L2736" s="357" t="s">
        <v>1077</v>
      </c>
      <c r="M2736" s="357" t="s">
        <v>1078</v>
      </c>
      <c r="N2736" s="357" t="s">
        <v>5025</v>
      </c>
      <c r="O2736" s="358">
        <v>1</v>
      </c>
      <c r="P2736" s="357">
        <v>110</v>
      </c>
      <c r="Q2736" s="357">
        <v>55184</v>
      </c>
      <c r="R2736" s="357">
        <v>41683.550000000003</v>
      </c>
      <c r="S2736" s="357">
        <f t="shared" si="86"/>
        <v>13500.449999999997</v>
      </c>
      <c r="T2736" s="359">
        <f t="shared" si="87"/>
        <v>0.24464428095100024</v>
      </c>
      <c r="U2736" s="357"/>
    </row>
    <row r="2737" spans="1:21" x14ac:dyDescent="0.25">
      <c r="A2737" s="357" t="s">
        <v>483</v>
      </c>
      <c r="B2737" s="357" t="s">
        <v>972</v>
      </c>
      <c r="C2737" s="357" t="s">
        <v>1271</v>
      </c>
      <c r="D2737" s="357" t="s">
        <v>1778</v>
      </c>
      <c r="E2737" s="357" t="s">
        <v>1653</v>
      </c>
      <c r="F2737" s="357">
        <v>4615113</v>
      </c>
      <c r="G2737" s="357" t="s">
        <v>1176</v>
      </c>
      <c r="H2737" s="357">
        <v>461511303</v>
      </c>
      <c r="I2737" s="357" t="s">
        <v>4371</v>
      </c>
      <c r="J2737" s="357">
        <v>2137577</v>
      </c>
      <c r="K2737" s="357">
        <v>100</v>
      </c>
      <c r="L2737" s="357" t="s">
        <v>1077</v>
      </c>
      <c r="M2737" s="357" t="s">
        <v>1078</v>
      </c>
      <c r="N2737" s="357" t="s">
        <v>5025</v>
      </c>
      <c r="O2737" s="358">
        <v>1</v>
      </c>
      <c r="P2737" s="357">
        <v>131</v>
      </c>
      <c r="Q2737" s="357">
        <v>51869.599999999999</v>
      </c>
      <c r="R2737" s="357">
        <v>49166.879999999997</v>
      </c>
      <c r="S2737" s="357">
        <f t="shared" si="86"/>
        <v>2702.7200000000012</v>
      </c>
      <c r="T2737" s="359">
        <f t="shared" si="87"/>
        <v>5.210605055755204E-2</v>
      </c>
      <c r="U2737" s="357"/>
    </row>
    <row r="2738" spans="1:21" x14ac:dyDescent="0.25">
      <c r="A2738" s="357" t="s">
        <v>483</v>
      </c>
      <c r="B2738" s="357" t="s">
        <v>972</v>
      </c>
      <c r="C2738" s="357" t="s">
        <v>1271</v>
      </c>
      <c r="D2738" s="357" t="s">
        <v>1778</v>
      </c>
      <c r="E2738" s="357" t="s">
        <v>1651</v>
      </c>
      <c r="F2738" s="357">
        <v>4615112</v>
      </c>
      <c r="G2738" s="357" t="s">
        <v>1019</v>
      </c>
      <c r="H2738" s="357">
        <v>461511204</v>
      </c>
      <c r="I2738" s="357" t="s">
        <v>4372</v>
      </c>
      <c r="J2738" s="357">
        <v>2137589</v>
      </c>
      <c r="K2738" s="357">
        <v>100</v>
      </c>
      <c r="L2738" s="357" t="s">
        <v>1077</v>
      </c>
      <c r="M2738" s="357" t="s">
        <v>1078</v>
      </c>
      <c r="N2738" s="357" t="s">
        <v>5025</v>
      </c>
      <c r="O2738" s="358">
        <v>1</v>
      </c>
      <c r="P2738" s="357">
        <v>85</v>
      </c>
      <c r="Q2738" s="357">
        <v>47677.2</v>
      </c>
      <c r="R2738" s="357">
        <v>30512.68</v>
      </c>
      <c r="S2738" s="357">
        <f t="shared" si="86"/>
        <v>17164.519999999997</v>
      </c>
      <c r="T2738" s="359">
        <f t="shared" si="87"/>
        <v>0.36001526935306599</v>
      </c>
      <c r="U2738" s="357"/>
    </row>
    <row r="2739" spans="1:21" x14ac:dyDescent="0.25">
      <c r="A2739" s="357" t="s">
        <v>483</v>
      </c>
      <c r="B2739" s="357" t="s">
        <v>972</v>
      </c>
      <c r="C2739" s="357" t="s">
        <v>1271</v>
      </c>
      <c r="D2739" s="357" t="s">
        <v>1778</v>
      </c>
      <c r="E2739" s="357" t="s">
        <v>1651</v>
      </c>
      <c r="F2739" s="357">
        <v>4615112</v>
      </c>
      <c r="G2739" s="357" t="s">
        <v>1429</v>
      </c>
      <c r="H2739" s="357">
        <v>461511201</v>
      </c>
      <c r="I2739" s="357" t="s">
        <v>4373</v>
      </c>
      <c r="J2739" s="357">
        <v>2137591</v>
      </c>
      <c r="K2739" s="357">
        <v>100</v>
      </c>
      <c r="L2739" s="357" t="s">
        <v>1077</v>
      </c>
      <c r="M2739" s="357" t="s">
        <v>1078</v>
      </c>
      <c r="N2739" s="357" t="s">
        <v>5025</v>
      </c>
      <c r="O2739" s="358">
        <v>1</v>
      </c>
      <c r="P2739" s="357">
        <v>98</v>
      </c>
      <c r="Q2739" s="357">
        <v>64752.4</v>
      </c>
      <c r="R2739" s="357">
        <v>45004.88</v>
      </c>
      <c r="S2739" s="357">
        <f t="shared" si="86"/>
        <v>19747.520000000004</v>
      </c>
      <c r="T2739" s="359">
        <f t="shared" si="87"/>
        <v>0.30496969996478901</v>
      </c>
      <c r="U2739" s="357"/>
    </row>
    <row r="2740" spans="1:21" ht="30" x14ac:dyDescent="0.25">
      <c r="A2740" s="357" t="s">
        <v>483</v>
      </c>
      <c r="B2740" s="357" t="s">
        <v>972</v>
      </c>
      <c r="C2740" s="357" t="s">
        <v>1271</v>
      </c>
      <c r="D2740" s="357" t="s">
        <v>1778</v>
      </c>
      <c r="E2740" s="357" t="s">
        <v>1650</v>
      </c>
      <c r="F2740" s="357">
        <v>4615111</v>
      </c>
      <c r="G2740" s="357" t="s">
        <v>1180</v>
      </c>
      <c r="H2740" s="357">
        <v>461511102</v>
      </c>
      <c r="I2740" s="357" t="s">
        <v>4374</v>
      </c>
      <c r="J2740" s="357">
        <v>2137643</v>
      </c>
      <c r="K2740" s="357">
        <v>100</v>
      </c>
      <c r="L2740" s="357" t="s">
        <v>1077</v>
      </c>
      <c r="M2740" s="357" t="s">
        <v>1078</v>
      </c>
      <c r="N2740" s="357" t="s">
        <v>5025</v>
      </c>
      <c r="O2740" s="358">
        <v>1</v>
      </c>
      <c r="P2740" s="357">
        <v>46</v>
      </c>
      <c r="Q2740" s="357">
        <v>28341.999999999996</v>
      </c>
      <c r="R2740" s="357">
        <v>20023.5</v>
      </c>
      <c r="S2740" s="357">
        <f t="shared" si="86"/>
        <v>8318.4999999999964</v>
      </c>
      <c r="T2740" s="359">
        <f t="shared" si="87"/>
        <v>0.29350433984898727</v>
      </c>
      <c r="U2740" s="357"/>
    </row>
    <row r="2741" spans="1:21" ht="30" x14ac:dyDescent="0.25">
      <c r="A2741" s="357" t="s">
        <v>483</v>
      </c>
      <c r="B2741" s="357" t="s">
        <v>972</v>
      </c>
      <c r="C2741" s="357" t="s">
        <v>1271</v>
      </c>
      <c r="D2741" s="357" t="s">
        <v>1778</v>
      </c>
      <c r="E2741" s="357" t="s">
        <v>1650</v>
      </c>
      <c r="F2741" s="357">
        <v>4615111</v>
      </c>
      <c r="G2741" s="357" t="s">
        <v>1180</v>
      </c>
      <c r="H2741" s="357">
        <v>461511102</v>
      </c>
      <c r="I2741" s="357" t="s">
        <v>4375</v>
      </c>
      <c r="J2741" s="357">
        <v>2137651</v>
      </c>
      <c r="K2741" s="357">
        <v>100</v>
      </c>
      <c r="L2741" s="357" t="s">
        <v>1077</v>
      </c>
      <c r="M2741" s="357" t="s">
        <v>1078</v>
      </c>
      <c r="N2741" s="357" t="s">
        <v>5025</v>
      </c>
      <c r="O2741" s="358">
        <v>1</v>
      </c>
      <c r="P2741" s="357">
        <v>15</v>
      </c>
      <c r="Q2741" s="357">
        <v>7742.4000000000005</v>
      </c>
      <c r="R2741" s="357">
        <v>5292.15</v>
      </c>
      <c r="S2741" s="357">
        <f t="shared" si="86"/>
        <v>2450.2500000000009</v>
      </c>
      <c r="T2741" s="359">
        <f t="shared" si="87"/>
        <v>0.31647163670179801</v>
      </c>
      <c r="U2741" s="357"/>
    </row>
    <row r="2742" spans="1:21" x14ac:dyDescent="0.25">
      <c r="A2742" s="357" t="s">
        <v>483</v>
      </c>
      <c r="B2742" s="357" t="s">
        <v>972</v>
      </c>
      <c r="C2742" s="357" t="s">
        <v>1261</v>
      </c>
      <c r="D2742" s="357" t="s">
        <v>1763</v>
      </c>
      <c r="E2742" s="357" t="s">
        <v>1578</v>
      </c>
      <c r="F2742" s="357">
        <v>4521344</v>
      </c>
      <c r="G2742" s="357" t="s">
        <v>899</v>
      </c>
      <c r="H2742" s="357">
        <v>452134401</v>
      </c>
      <c r="I2742" s="357" t="s">
        <v>5271</v>
      </c>
      <c r="J2742" s="357">
        <v>4123025</v>
      </c>
      <c r="K2742" s="357">
        <v>100</v>
      </c>
      <c r="L2742" s="357" t="s">
        <v>1077</v>
      </c>
      <c r="M2742" s="357" t="s">
        <v>1078</v>
      </c>
      <c r="N2742" s="357" t="s">
        <v>5025</v>
      </c>
      <c r="O2742" s="358">
        <v>1</v>
      </c>
      <c r="P2742" s="357">
        <v>22</v>
      </c>
      <c r="Q2742" s="357">
        <v>18712.8</v>
      </c>
      <c r="R2742" s="357">
        <v>9488.58</v>
      </c>
      <c r="S2742" s="357">
        <f t="shared" si="86"/>
        <v>9224.2199999999993</v>
      </c>
      <c r="T2742" s="359">
        <f t="shared" si="87"/>
        <v>0.49293638578940618</v>
      </c>
      <c r="U2742" s="357"/>
    </row>
    <row r="2743" spans="1:21" ht="30" x14ac:dyDescent="0.25">
      <c r="A2743" s="357" t="s">
        <v>483</v>
      </c>
      <c r="B2743" s="357" t="s">
        <v>972</v>
      </c>
      <c r="C2743" s="357" t="s">
        <v>1271</v>
      </c>
      <c r="D2743" s="357" t="s">
        <v>1778</v>
      </c>
      <c r="E2743" s="357" t="s">
        <v>1650</v>
      </c>
      <c r="F2743" s="357">
        <v>4615111</v>
      </c>
      <c r="G2743" s="357" t="s">
        <v>1180</v>
      </c>
      <c r="H2743" s="357">
        <v>461511102</v>
      </c>
      <c r="I2743" s="357" t="s">
        <v>1412</v>
      </c>
      <c r="J2743" s="357">
        <v>2137663</v>
      </c>
      <c r="K2743" s="357">
        <v>100</v>
      </c>
      <c r="L2743" s="357" t="s">
        <v>1077</v>
      </c>
      <c r="M2743" s="357" t="s">
        <v>1078</v>
      </c>
      <c r="N2743" s="357" t="s">
        <v>5025</v>
      </c>
      <c r="O2743" s="358">
        <v>1</v>
      </c>
      <c r="P2743" s="357">
        <v>126</v>
      </c>
      <c r="Q2743" s="357">
        <v>69981.2</v>
      </c>
      <c r="R2743" s="357">
        <v>50160.369999999995</v>
      </c>
      <c r="S2743" s="357">
        <f t="shared" si="86"/>
        <v>19820.830000000002</v>
      </c>
      <c r="T2743" s="359">
        <f t="shared" si="87"/>
        <v>0.28323078198144647</v>
      </c>
      <c r="U2743" s="357"/>
    </row>
    <row r="2744" spans="1:21" ht="30" x14ac:dyDescent="0.25">
      <c r="A2744" s="357" t="s">
        <v>483</v>
      </c>
      <c r="B2744" s="357" t="s">
        <v>972</v>
      </c>
      <c r="C2744" s="357" t="s">
        <v>1271</v>
      </c>
      <c r="D2744" s="357" t="s">
        <v>1778</v>
      </c>
      <c r="E2744" s="357" t="s">
        <v>1650</v>
      </c>
      <c r="F2744" s="357">
        <v>4615111</v>
      </c>
      <c r="G2744" s="357" t="s">
        <v>1180</v>
      </c>
      <c r="H2744" s="357">
        <v>461511102</v>
      </c>
      <c r="I2744" s="357" t="s">
        <v>4376</v>
      </c>
      <c r="J2744" s="357">
        <v>2137815</v>
      </c>
      <c r="K2744" s="357">
        <v>100</v>
      </c>
      <c r="L2744" s="357" t="s">
        <v>1077</v>
      </c>
      <c r="M2744" s="357" t="s">
        <v>1078</v>
      </c>
      <c r="N2744" s="357" t="s">
        <v>5025</v>
      </c>
      <c r="O2744" s="358">
        <v>1</v>
      </c>
      <c r="P2744" s="357">
        <v>93</v>
      </c>
      <c r="Q2744" s="357">
        <v>65302.400000000001</v>
      </c>
      <c r="R2744" s="357">
        <v>43006.16</v>
      </c>
      <c r="S2744" s="357">
        <f t="shared" si="86"/>
        <v>22296.239999999998</v>
      </c>
      <c r="T2744" s="359">
        <f t="shared" si="87"/>
        <v>0.34143063654628308</v>
      </c>
      <c r="U2744" s="357"/>
    </row>
    <row r="2745" spans="1:21" x14ac:dyDescent="0.25">
      <c r="A2745" s="357" t="s">
        <v>483</v>
      </c>
      <c r="B2745" s="357" t="s">
        <v>972</v>
      </c>
      <c r="C2745" s="357" t="s">
        <v>1239</v>
      </c>
      <c r="D2745" s="357" t="s">
        <v>1750</v>
      </c>
      <c r="E2745" s="357" t="s">
        <v>879</v>
      </c>
      <c r="F2745" s="357">
        <v>4325223</v>
      </c>
      <c r="G2745" s="357" t="s">
        <v>879</v>
      </c>
      <c r="H2745" s="357">
        <v>432522303</v>
      </c>
      <c r="I2745" s="357" t="s">
        <v>4377</v>
      </c>
      <c r="J2745" s="357">
        <v>2137877</v>
      </c>
      <c r="K2745" s="357">
        <v>100</v>
      </c>
      <c r="L2745" s="357" t="s">
        <v>1077</v>
      </c>
      <c r="M2745" s="357" t="s">
        <v>1078</v>
      </c>
      <c r="N2745" s="357" t="s">
        <v>5025</v>
      </c>
      <c r="O2745" s="358">
        <v>1</v>
      </c>
      <c r="P2745" s="357">
        <v>188</v>
      </c>
      <c r="Q2745" s="357">
        <v>85697.600000000006</v>
      </c>
      <c r="R2745" s="357">
        <v>54828.189999999995</v>
      </c>
      <c r="S2745" s="357">
        <f t="shared" si="86"/>
        <v>30869.410000000011</v>
      </c>
      <c r="T2745" s="359">
        <f t="shared" si="87"/>
        <v>0.36021323817703188</v>
      </c>
      <c r="U2745" s="357"/>
    </row>
    <row r="2746" spans="1:21" x14ac:dyDescent="0.25">
      <c r="A2746" s="357" t="s">
        <v>483</v>
      </c>
      <c r="B2746" s="357" t="s">
        <v>972</v>
      </c>
      <c r="C2746" s="357" t="s">
        <v>1271</v>
      </c>
      <c r="D2746" s="357" t="s">
        <v>1778</v>
      </c>
      <c r="E2746" s="357" t="s">
        <v>1653</v>
      </c>
      <c r="F2746" s="357">
        <v>4615113</v>
      </c>
      <c r="G2746" s="357" t="s">
        <v>1020</v>
      </c>
      <c r="H2746" s="357">
        <v>461511302</v>
      </c>
      <c r="I2746" s="357" t="s">
        <v>4378</v>
      </c>
      <c r="J2746" s="357">
        <v>2137917</v>
      </c>
      <c r="K2746" s="357">
        <v>100</v>
      </c>
      <c r="L2746" s="357" t="s">
        <v>1077</v>
      </c>
      <c r="M2746" s="357" t="s">
        <v>1078</v>
      </c>
      <c r="N2746" s="357" t="s">
        <v>5025</v>
      </c>
      <c r="O2746" s="358">
        <v>1</v>
      </c>
      <c r="P2746" s="357">
        <v>46</v>
      </c>
      <c r="Q2746" s="357">
        <v>32113.199999999997</v>
      </c>
      <c r="R2746" s="357">
        <v>19433.730000000003</v>
      </c>
      <c r="S2746" s="357">
        <f t="shared" si="86"/>
        <v>12679.469999999994</v>
      </c>
      <c r="T2746" s="359">
        <f t="shared" si="87"/>
        <v>0.3948367026643248</v>
      </c>
      <c r="U2746" s="357"/>
    </row>
    <row r="2747" spans="1:21" x14ac:dyDescent="0.25">
      <c r="A2747" s="357" t="s">
        <v>483</v>
      </c>
      <c r="B2747" s="357" t="s">
        <v>972</v>
      </c>
      <c r="C2747" s="357" t="s">
        <v>1271</v>
      </c>
      <c r="D2747" s="357" t="s">
        <v>1778</v>
      </c>
      <c r="E2747" s="357" t="s">
        <v>1653</v>
      </c>
      <c r="F2747" s="357">
        <v>4615113</v>
      </c>
      <c r="G2747" s="357" t="s">
        <v>1020</v>
      </c>
      <c r="H2747" s="357">
        <v>461511302</v>
      </c>
      <c r="I2747" s="357" t="s">
        <v>4379</v>
      </c>
      <c r="J2747" s="357">
        <v>7382424</v>
      </c>
      <c r="K2747" s="357">
        <v>250</v>
      </c>
      <c r="L2747" s="357" t="s">
        <v>1077</v>
      </c>
      <c r="M2747" s="357" t="s">
        <v>1078</v>
      </c>
      <c r="N2747" s="357" t="s">
        <v>5025</v>
      </c>
      <c r="O2747" s="358">
        <v>1</v>
      </c>
      <c r="P2747" s="357">
        <v>159</v>
      </c>
      <c r="Q2747" s="357">
        <v>139855.20000000001</v>
      </c>
      <c r="R2747" s="357">
        <v>117620.73999999999</v>
      </c>
      <c r="S2747" s="357">
        <f t="shared" ref="S2747:S2810" si="88">Q2747-R2747</f>
        <v>22234.460000000021</v>
      </c>
      <c r="T2747" s="359">
        <f t="shared" ref="T2747:T2810" si="89">S2747/Q2747</f>
        <v>0.15898200424439005</v>
      </c>
      <c r="U2747" s="357"/>
    </row>
    <row r="2748" spans="1:21" x14ac:dyDescent="0.25">
      <c r="A2748" s="357" t="s">
        <v>483</v>
      </c>
      <c r="B2748" s="357" t="s">
        <v>972</v>
      </c>
      <c r="C2748" s="357" t="s">
        <v>1271</v>
      </c>
      <c r="D2748" s="357" t="s">
        <v>1778</v>
      </c>
      <c r="E2748" s="357" t="s">
        <v>1653</v>
      </c>
      <c r="F2748" s="357">
        <v>4615113</v>
      </c>
      <c r="G2748" s="357" t="s">
        <v>1020</v>
      </c>
      <c r="H2748" s="357">
        <v>461511302</v>
      </c>
      <c r="I2748" s="357" t="s">
        <v>4380</v>
      </c>
      <c r="J2748" s="357">
        <v>7382430</v>
      </c>
      <c r="K2748" s="357">
        <v>250</v>
      </c>
      <c r="L2748" s="357" t="s">
        <v>1077</v>
      </c>
      <c r="M2748" s="357" t="s">
        <v>1078</v>
      </c>
      <c r="N2748" s="357" t="s">
        <v>5025</v>
      </c>
      <c r="O2748" s="358">
        <v>1</v>
      </c>
      <c r="P2748" s="357">
        <v>55</v>
      </c>
      <c r="Q2748" s="357">
        <v>43568</v>
      </c>
      <c r="R2748" s="357">
        <v>27778.89</v>
      </c>
      <c r="S2748" s="357">
        <f t="shared" si="88"/>
        <v>15789.11</v>
      </c>
      <c r="T2748" s="359">
        <f t="shared" si="89"/>
        <v>0.36240153323540214</v>
      </c>
      <c r="U2748" s="357"/>
    </row>
    <row r="2749" spans="1:21" x14ac:dyDescent="0.25">
      <c r="A2749" s="357" t="s">
        <v>483</v>
      </c>
      <c r="B2749" s="357" t="s">
        <v>972</v>
      </c>
      <c r="C2749" s="357" t="s">
        <v>1271</v>
      </c>
      <c r="D2749" s="357" t="s">
        <v>1778</v>
      </c>
      <c r="E2749" s="357" t="s">
        <v>1653</v>
      </c>
      <c r="F2749" s="357">
        <v>4615113</v>
      </c>
      <c r="G2749" s="357" t="s">
        <v>1020</v>
      </c>
      <c r="H2749" s="357">
        <v>461511302</v>
      </c>
      <c r="I2749" s="357" t="s">
        <v>4381</v>
      </c>
      <c r="J2749" s="357">
        <v>7382472</v>
      </c>
      <c r="K2749" s="357">
        <v>100</v>
      </c>
      <c r="L2749" s="357" t="s">
        <v>1077</v>
      </c>
      <c r="M2749" s="357" t="s">
        <v>1078</v>
      </c>
      <c r="N2749" s="357" t="s">
        <v>5025</v>
      </c>
      <c r="O2749" s="358">
        <v>1</v>
      </c>
      <c r="P2749" s="357">
        <v>80</v>
      </c>
      <c r="Q2749" s="357">
        <v>76201.2</v>
      </c>
      <c r="R2749" s="357">
        <v>46371.82</v>
      </c>
      <c r="S2749" s="357">
        <f t="shared" si="88"/>
        <v>29829.379999999997</v>
      </c>
      <c r="T2749" s="359">
        <f t="shared" si="89"/>
        <v>0.39145551513624455</v>
      </c>
      <c r="U2749" s="357"/>
    </row>
    <row r="2750" spans="1:21" x14ac:dyDescent="0.25">
      <c r="A2750" s="357" t="s">
        <v>483</v>
      </c>
      <c r="B2750" s="357" t="s">
        <v>972</v>
      </c>
      <c r="C2750" s="357" t="s">
        <v>1271</v>
      </c>
      <c r="D2750" s="357" t="s">
        <v>1778</v>
      </c>
      <c r="E2750" s="357" t="s">
        <v>1653</v>
      </c>
      <c r="F2750" s="357">
        <v>4615113</v>
      </c>
      <c r="G2750" s="357" t="s">
        <v>1020</v>
      </c>
      <c r="H2750" s="357">
        <v>461511302</v>
      </c>
      <c r="I2750" s="357" t="s">
        <v>4382</v>
      </c>
      <c r="J2750" s="357">
        <v>7382474</v>
      </c>
      <c r="K2750" s="357">
        <v>100</v>
      </c>
      <c r="L2750" s="357" t="s">
        <v>1077</v>
      </c>
      <c r="M2750" s="357" t="s">
        <v>1078</v>
      </c>
      <c r="N2750" s="357" t="s">
        <v>5025</v>
      </c>
      <c r="O2750" s="358">
        <v>1</v>
      </c>
      <c r="P2750" s="357">
        <v>79</v>
      </c>
      <c r="Q2750" s="357">
        <v>56632.800000000003</v>
      </c>
      <c r="R2750" s="357">
        <v>44380.2</v>
      </c>
      <c r="S2750" s="357">
        <f t="shared" si="88"/>
        <v>12252.600000000006</v>
      </c>
      <c r="T2750" s="359">
        <f t="shared" si="89"/>
        <v>0.21635165487138205</v>
      </c>
      <c r="U2750" s="357"/>
    </row>
    <row r="2751" spans="1:21" x14ac:dyDescent="0.25">
      <c r="A2751" s="357" t="s">
        <v>483</v>
      </c>
      <c r="B2751" s="357" t="s">
        <v>972</v>
      </c>
      <c r="C2751" s="357" t="s">
        <v>1271</v>
      </c>
      <c r="D2751" s="357" t="s">
        <v>1778</v>
      </c>
      <c r="E2751" s="357" t="s">
        <v>1653</v>
      </c>
      <c r="F2751" s="357">
        <v>4615113</v>
      </c>
      <c r="G2751" s="357" t="s">
        <v>1020</v>
      </c>
      <c r="H2751" s="357">
        <v>461511302</v>
      </c>
      <c r="I2751" s="357" t="s">
        <v>4383</v>
      </c>
      <c r="J2751" s="357">
        <v>7382496</v>
      </c>
      <c r="K2751" s="357">
        <v>100</v>
      </c>
      <c r="L2751" s="357" t="s">
        <v>1077</v>
      </c>
      <c r="M2751" s="357" t="s">
        <v>1078</v>
      </c>
      <c r="N2751" s="357" t="s">
        <v>5025</v>
      </c>
      <c r="O2751" s="358">
        <v>1</v>
      </c>
      <c r="P2751" s="357">
        <v>84</v>
      </c>
      <c r="Q2751" s="357">
        <v>52293.600000000006</v>
      </c>
      <c r="R2751" s="357">
        <v>34852.199999999997</v>
      </c>
      <c r="S2751" s="357">
        <f t="shared" si="88"/>
        <v>17441.400000000009</v>
      </c>
      <c r="T2751" s="359">
        <f t="shared" si="89"/>
        <v>0.33352838588278499</v>
      </c>
      <c r="U2751" s="357"/>
    </row>
    <row r="2752" spans="1:21" x14ac:dyDescent="0.25">
      <c r="A2752" s="357" t="s">
        <v>483</v>
      </c>
      <c r="B2752" s="357" t="s">
        <v>972</v>
      </c>
      <c r="C2752" s="357" t="s">
        <v>1271</v>
      </c>
      <c r="D2752" s="357" t="s">
        <v>1778</v>
      </c>
      <c r="E2752" s="357" t="s">
        <v>1653</v>
      </c>
      <c r="F2752" s="357">
        <v>4615113</v>
      </c>
      <c r="G2752" s="357" t="s">
        <v>1020</v>
      </c>
      <c r="H2752" s="357">
        <v>461511302</v>
      </c>
      <c r="I2752" s="357" t="s">
        <v>4384</v>
      </c>
      <c r="J2752" s="357">
        <v>7382504</v>
      </c>
      <c r="K2752" s="357">
        <v>100</v>
      </c>
      <c r="L2752" s="357" t="s">
        <v>1077</v>
      </c>
      <c r="M2752" s="357" t="s">
        <v>1078</v>
      </c>
      <c r="N2752" s="357" t="s">
        <v>5025</v>
      </c>
      <c r="O2752" s="358">
        <v>1</v>
      </c>
      <c r="P2752" s="357">
        <v>44</v>
      </c>
      <c r="Q2752" s="357">
        <v>28131.599999999999</v>
      </c>
      <c r="R2752" s="357">
        <v>20441.489999999998</v>
      </c>
      <c r="S2752" s="357">
        <f t="shared" si="88"/>
        <v>7690.1100000000006</v>
      </c>
      <c r="T2752" s="359">
        <f t="shared" si="89"/>
        <v>0.27336198438766374</v>
      </c>
      <c r="U2752" s="357"/>
    </row>
    <row r="2753" spans="1:21" x14ac:dyDescent="0.25">
      <c r="A2753" s="357" t="s">
        <v>483</v>
      </c>
      <c r="B2753" s="357" t="s">
        <v>972</v>
      </c>
      <c r="C2753" s="357" t="s">
        <v>1271</v>
      </c>
      <c r="D2753" s="357" t="s">
        <v>1778</v>
      </c>
      <c r="E2753" s="357" t="s">
        <v>1653</v>
      </c>
      <c r="F2753" s="357">
        <v>4615113</v>
      </c>
      <c r="G2753" s="357" t="s">
        <v>1020</v>
      </c>
      <c r="H2753" s="357">
        <v>461511302</v>
      </c>
      <c r="I2753" s="357" t="s">
        <v>4385</v>
      </c>
      <c r="J2753" s="357">
        <v>7382524</v>
      </c>
      <c r="K2753" s="357">
        <v>100</v>
      </c>
      <c r="L2753" s="357" t="s">
        <v>1077</v>
      </c>
      <c r="M2753" s="357" t="s">
        <v>1078</v>
      </c>
      <c r="N2753" s="357" t="s">
        <v>5025</v>
      </c>
      <c r="O2753" s="358">
        <v>1</v>
      </c>
      <c r="P2753" s="357">
        <v>52</v>
      </c>
      <c r="Q2753" s="357">
        <v>39719.199999999997</v>
      </c>
      <c r="R2753" s="357">
        <v>22840.480000000003</v>
      </c>
      <c r="S2753" s="357">
        <f t="shared" si="88"/>
        <v>16878.719999999994</v>
      </c>
      <c r="T2753" s="359">
        <f t="shared" si="89"/>
        <v>0.42495115712300335</v>
      </c>
      <c r="U2753" s="357"/>
    </row>
    <row r="2754" spans="1:21" x14ac:dyDescent="0.25">
      <c r="A2754" s="357" t="s">
        <v>483</v>
      </c>
      <c r="B2754" s="357" t="s">
        <v>972</v>
      </c>
      <c r="C2754" s="357" t="s">
        <v>1271</v>
      </c>
      <c r="D2754" s="357" t="s">
        <v>1778</v>
      </c>
      <c r="E2754" s="357" t="s">
        <v>1653</v>
      </c>
      <c r="F2754" s="357">
        <v>4615113</v>
      </c>
      <c r="G2754" s="357" t="s">
        <v>1020</v>
      </c>
      <c r="H2754" s="357">
        <v>461511302</v>
      </c>
      <c r="I2754" s="357" t="s">
        <v>4386</v>
      </c>
      <c r="J2754" s="357">
        <v>7382648</v>
      </c>
      <c r="K2754" s="357">
        <v>100</v>
      </c>
      <c r="L2754" s="357" t="s">
        <v>1077</v>
      </c>
      <c r="M2754" s="357" t="s">
        <v>1078</v>
      </c>
      <c r="N2754" s="357" t="s">
        <v>5025</v>
      </c>
      <c r="O2754" s="358">
        <v>1</v>
      </c>
      <c r="P2754" s="357">
        <v>42</v>
      </c>
      <c r="Q2754" s="357">
        <v>32236.800000000003</v>
      </c>
      <c r="R2754" s="357">
        <v>19391</v>
      </c>
      <c r="S2754" s="357">
        <f t="shared" si="88"/>
        <v>12845.800000000003</v>
      </c>
      <c r="T2754" s="359">
        <f t="shared" si="89"/>
        <v>0.3984824796505857</v>
      </c>
      <c r="U2754" s="357"/>
    </row>
    <row r="2755" spans="1:21" x14ac:dyDescent="0.25">
      <c r="A2755" s="357" t="s">
        <v>483</v>
      </c>
      <c r="B2755" s="357" t="s">
        <v>972</v>
      </c>
      <c r="C2755" s="357" t="s">
        <v>1271</v>
      </c>
      <c r="D2755" s="357" t="s">
        <v>1778</v>
      </c>
      <c r="E2755" s="357" t="s">
        <v>1653</v>
      </c>
      <c r="F2755" s="357">
        <v>4615113</v>
      </c>
      <c r="G2755" s="357" t="s">
        <v>1020</v>
      </c>
      <c r="H2755" s="357">
        <v>461511302</v>
      </c>
      <c r="I2755" s="357" t="s">
        <v>4387</v>
      </c>
      <c r="J2755" s="357">
        <v>7382726</v>
      </c>
      <c r="K2755" s="357">
        <v>100</v>
      </c>
      <c r="L2755" s="357" t="s">
        <v>1077</v>
      </c>
      <c r="M2755" s="357" t="s">
        <v>1078</v>
      </c>
      <c r="N2755" s="357" t="s">
        <v>5025</v>
      </c>
      <c r="O2755" s="358">
        <v>1</v>
      </c>
      <c r="P2755" s="357">
        <v>110</v>
      </c>
      <c r="Q2755" s="357">
        <v>38256</v>
      </c>
      <c r="R2755" s="357">
        <v>30798.32</v>
      </c>
      <c r="S2755" s="357">
        <f t="shared" si="88"/>
        <v>7457.68</v>
      </c>
      <c r="T2755" s="359">
        <f t="shared" si="89"/>
        <v>0.19494144709326641</v>
      </c>
      <c r="U2755" s="357"/>
    </row>
    <row r="2756" spans="1:21" x14ac:dyDescent="0.25">
      <c r="A2756" s="357" t="s">
        <v>483</v>
      </c>
      <c r="B2756" s="357" t="s">
        <v>972</v>
      </c>
      <c r="C2756" s="357" t="s">
        <v>1271</v>
      </c>
      <c r="D2756" s="357" t="s">
        <v>1778</v>
      </c>
      <c r="E2756" s="357" t="s">
        <v>1653</v>
      </c>
      <c r="F2756" s="357">
        <v>4615113</v>
      </c>
      <c r="G2756" s="357" t="s">
        <v>1020</v>
      </c>
      <c r="H2756" s="357">
        <v>461511302</v>
      </c>
      <c r="I2756" s="357" t="s">
        <v>4388</v>
      </c>
      <c r="J2756" s="357">
        <v>7382734</v>
      </c>
      <c r="K2756" s="357">
        <v>100</v>
      </c>
      <c r="L2756" s="357" t="s">
        <v>1077</v>
      </c>
      <c r="M2756" s="357" t="s">
        <v>1078</v>
      </c>
      <c r="N2756" s="357" t="s">
        <v>5025</v>
      </c>
      <c r="O2756" s="358">
        <v>1</v>
      </c>
      <c r="P2756" s="357">
        <v>118</v>
      </c>
      <c r="Q2756" s="357">
        <v>75744.399999999994</v>
      </c>
      <c r="R2756" s="357">
        <v>59320.61</v>
      </c>
      <c r="S2756" s="357">
        <f t="shared" si="88"/>
        <v>16423.789999999994</v>
      </c>
      <c r="T2756" s="359">
        <f t="shared" si="89"/>
        <v>0.21683173937611222</v>
      </c>
      <c r="U2756" s="357"/>
    </row>
    <row r="2757" spans="1:21" x14ac:dyDescent="0.25">
      <c r="A2757" s="357" t="s">
        <v>483</v>
      </c>
      <c r="B2757" s="357" t="s">
        <v>972</v>
      </c>
      <c r="C2757" s="357" t="s">
        <v>1271</v>
      </c>
      <c r="D2757" s="357" t="s">
        <v>1778</v>
      </c>
      <c r="E2757" s="357" t="s">
        <v>1653</v>
      </c>
      <c r="F2757" s="357">
        <v>4615113</v>
      </c>
      <c r="G2757" s="357" t="s">
        <v>1020</v>
      </c>
      <c r="H2757" s="357">
        <v>461511302</v>
      </c>
      <c r="I2757" s="357" t="s">
        <v>4389</v>
      </c>
      <c r="J2757" s="357">
        <v>7382742</v>
      </c>
      <c r="K2757" s="357">
        <v>100</v>
      </c>
      <c r="L2757" s="357" t="s">
        <v>1077</v>
      </c>
      <c r="M2757" s="357" t="s">
        <v>1078</v>
      </c>
      <c r="N2757" s="357" t="s">
        <v>5025</v>
      </c>
      <c r="O2757" s="358">
        <v>1</v>
      </c>
      <c r="P2757" s="357">
        <v>83</v>
      </c>
      <c r="Q2757" s="357">
        <v>43270</v>
      </c>
      <c r="R2757" s="357">
        <v>30799.300000000003</v>
      </c>
      <c r="S2757" s="357">
        <f t="shared" si="88"/>
        <v>12470.699999999997</v>
      </c>
      <c r="T2757" s="359">
        <f t="shared" si="89"/>
        <v>0.28820660966027262</v>
      </c>
      <c r="U2757" s="357"/>
    </row>
    <row r="2758" spans="1:21" x14ac:dyDescent="0.25">
      <c r="A2758" s="357" t="s">
        <v>483</v>
      </c>
      <c r="B2758" s="357" t="s">
        <v>972</v>
      </c>
      <c r="C2758" s="357" t="s">
        <v>1271</v>
      </c>
      <c r="D2758" s="357" t="s">
        <v>1778</v>
      </c>
      <c r="E2758" s="357" t="s">
        <v>1653</v>
      </c>
      <c r="F2758" s="357">
        <v>4615113</v>
      </c>
      <c r="G2758" s="357" t="s">
        <v>1020</v>
      </c>
      <c r="H2758" s="357">
        <v>461511302</v>
      </c>
      <c r="I2758" s="357" t="s">
        <v>4390</v>
      </c>
      <c r="J2758" s="357">
        <v>7382778</v>
      </c>
      <c r="K2758" s="357">
        <v>100</v>
      </c>
      <c r="L2758" s="357" t="s">
        <v>1077</v>
      </c>
      <c r="M2758" s="357" t="s">
        <v>1078</v>
      </c>
      <c r="N2758" s="357" t="s">
        <v>5025</v>
      </c>
      <c r="O2758" s="358">
        <v>1</v>
      </c>
      <c r="P2758" s="357">
        <v>58</v>
      </c>
      <c r="Q2758" s="357">
        <v>27284.799999999999</v>
      </c>
      <c r="R2758" s="357">
        <v>18811.27</v>
      </c>
      <c r="S2758" s="357">
        <f t="shared" si="88"/>
        <v>8473.5299999999988</v>
      </c>
      <c r="T2758" s="359">
        <f t="shared" si="89"/>
        <v>0.31055862604820261</v>
      </c>
      <c r="U2758" s="357"/>
    </row>
    <row r="2759" spans="1:21" x14ac:dyDescent="0.25">
      <c r="A2759" s="357" t="s">
        <v>483</v>
      </c>
      <c r="B2759" s="357" t="s">
        <v>972</v>
      </c>
      <c r="C2759" s="357" t="s">
        <v>1271</v>
      </c>
      <c r="D2759" s="357" t="s">
        <v>1778</v>
      </c>
      <c r="E2759" s="357" t="s">
        <v>1021</v>
      </c>
      <c r="F2759" s="357">
        <v>4615124</v>
      </c>
      <c r="G2759" s="357" t="s">
        <v>1178</v>
      </c>
      <c r="H2759" s="357">
        <v>461512403</v>
      </c>
      <c r="I2759" s="357" t="s">
        <v>4391</v>
      </c>
      <c r="J2759" s="357">
        <v>1401498</v>
      </c>
      <c r="K2759" s="357">
        <v>100</v>
      </c>
      <c r="L2759" s="357" t="s">
        <v>1077</v>
      </c>
      <c r="M2759" s="357" t="s">
        <v>1078</v>
      </c>
      <c r="N2759" s="357" t="s">
        <v>5025</v>
      </c>
      <c r="O2759" s="358">
        <v>1</v>
      </c>
      <c r="P2759" s="357">
        <v>38</v>
      </c>
      <c r="Q2759" s="357">
        <v>23939.599999999999</v>
      </c>
      <c r="R2759" s="357">
        <v>15234.09</v>
      </c>
      <c r="S2759" s="357">
        <f t="shared" si="88"/>
        <v>8705.5099999999984</v>
      </c>
      <c r="T2759" s="359">
        <f t="shared" si="89"/>
        <v>0.3636447559691891</v>
      </c>
      <c r="U2759" s="357"/>
    </row>
    <row r="2760" spans="1:21" x14ac:dyDescent="0.25">
      <c r="A2760" s="357" t="s">
        <v>483</v>
      </c>
      <c r="B2760" s="357" t="s">
        <v>972</v>
      </c>
      <c r="C2760" s="357" t="s">
        <v>1271</v>
      </c>
      <c r="D2760" s="357" t="s">
        <v>1778</v>
      </c>
      <c r="E2760" s="357" t="s">
        <v>1021</v>
      </c>
      <c r="F2760" s="357">
        <v>4615124</v>
      </c>
      <c r="G2760" s="357" t="s">
        <v>1178</v>
      </c>
      <c r="H2760" s="357">
        <v>461512403</v>
      </c>
      <c r="I2760" s="357" t="s">
        <v>4392</v>
      </c>
      <c r="J2760" s="357">
        <v>1401548</v>
      </c>
      <c r="K2760" s="357">
        <v>100</v>
      </c>
      <c r="L2760" s="357" t="s">
        <v>1077</v>
      </c>
      <c r="M2760" s="357" t="s">
        <v>1078</v>
      </c>
      <c r="N2760" s="357" t="s">
        <v>5025</v>
      </c>
      <c r="O2760" s="358">
        <v>1</v>
      </c>
      <c r="P2760" s="357">
        <v>38</v>
      </c>
      <c r="Q2760" s="357">
        <v>32667.200000000001</v>
      </c>
      <c r="R2760" s="357">
        <v>18363.309999999998</v>
      </c>
      <c r="S2760" s="357">
        <f t="shared" si="88"/>
        <v>14303.890000000003</v>
      </c>
      <c r="T2760" s="359">
        <f t="shared" si="89"/>
        <v>0.43786703482392131</v>
      </c>
      <c r="U2760" s="357"/>
    </row>
    <row r="2761" spans="1:21" x14ac:dyDescent="0.25">
      <c r="A2761" s="357" t="s">
        <v>483</v>
      </c>
      <c r="B2761" s="357" t="s">
        <v>972</v>
      </c>
      <c r="C2761" s="357" t="s">
        <v>1261</v>
      </c>
      <c r="D2761" s="357" t="s">
        <v>1763</v>
      </c>
      <c r="E2761" s="357" t="s">
        <v>1567</v>
      </c>
      <c r="F2761" s="357">
        <v>4521312</v>
      </c>
      <c r="G2761" s="357" t="s">
        <v>1022</v>
      </c>
      <c r="H2761" s="357">
        <v>452131205</v>
      </c>
      <c r="I2761" s="357" t="s">
        <v>4393</v>
      </c>
      <c r="J2761" s="357">
        <v>2002858</v>
      </c>
      <c r="K2761" s="357">
        <v>100</v>
      </c>
      <c r="L2761" s="357" t="s">
        <v>1077</v>
      </c>
      <c r="M2761" s="357" t="s">
        <v>1078</v>
      </c>
      <c r="N2761" s="357" t="s">
        <v>5025</v>
      </c>
      <c r="O2761" s="358">
        <v>1</v>
      </c>
      <c r="P2761" s="357">
        <v>97</v>
      </c>
      <c r="Q2761" s="357">
        <v>69964.800000000003</v>
      </c>
      <c r="R2761" s="357">
        <v>38972.44</v>
      </c>
      <c r="S2761" s="357">
        <f t="shared" si="88"/>
        <v>30992.36</v>
      </c>
      <c r="T2761" s="359">
        <f t="shared" si="89"/>
        <v>0.44297075100622024</v>
      </c>
      <c r="U2761" s="357"/>
    </row>
    <row r="2762" spans="1:21" x14ac:dyDescent="0.25">
      <c r="A2762" s="357" t="s">
        <v>483</v>
      </c>
      <c r="B2762" s="357" t="s">
        <v>972</v>
      </c>
      <c r="C2762" s="357" t="s">
        <v>1261</v>
      </c>
      <c r="D2762" s="357" t="s">
        <v>1763</v>
      </c>
      <c r="E2762" s="357" t="s">
        <v>1567</v>
      </c>
      <c r="F2762" s="357">
        <v>4521312</v>
      </c>
      <c r="G2762" s="357" t="s">
        <v>1022</v>
      </c>
      <c r="H2762" s="357">
        <v>452131205</v>
      </c>
      <c r="I2762" s="357" t="s">
        <v>4394</v>
      </c>
      <c r="J2762" s="357">
        <v>2002860</v>
      </c>
      <c r="K2762" s="357">
        <v>100</v>
      </c>
      <c r="L2762" s="357" t="s">
        <v>1077</v>
      </c>
      <c r="M2762" s="357" t="s">
        <v>1078</v>
      </c>
      <c r="N2762" s="357" t="s">
        <v>5025</v>
      </c>
      <c r="O2762" s="358">
        <v>1</v>
      </c>
      <c r="P2762" s="357">
        <v>69</v>
      </c>
      <c r="Q2762" s="357">
        <v>36846</v>
      </c>
      <c r="R2762" s="357">
        <v>24667.620000000003</v>
      </c>
      <c r="S2762" s="357">
        <f t="shared" si="88"/>
        <v>12178.379999999997</v>
      </c>
      <c r="T2762" s="359">
        <f t="shared" si="89"/>
        <v>0.33052108777072131</v>
      </c>
      <c r="U2762" s="357"/>
    </row>
    <row r="2763" spans="1:21" x14ac:dyDescent="0.25">
      <c r="A2763" s="357" t="s">
        <v>483</v>
      </c>
      <c r="B2763" s="357" t="s">
        <v>972</v>
      </c>
      <c r="C2763" s="357" t="s">
        <v>1261</v>
      </c>
      <c r="D2763" s="357" t="s">
        <v>1763</v>
      </c>
      <c r="E2763" s="357" t="s">
        <v>1567</v>
      </c>
      <c r="F2763" s="357">
        <v>4521312</v>
      </c>
      <c r="G2763" s="357" t="s">
        <v>1022</v>
      </c>
      <c r="H2763" s="357">
        <v>452131205</v>
      </c>
      <c r="I2763" s="357" t="s">
        <v>4395</v>
      </c>
      <c r="J2763" s="357">
        <v>2002864</v>
      </c>
      <c r="K2763" s="357">
        <v>100</v>
      </c>
      <c r="L2763" s="357" t="s">
        <v>1077</v>
      </c>
      <c r="M2763" s="357" t="s">
        <v>1078</v>
      </c>
      <c r="N2763" s="357" t="s">
        <v>5025</v>
      </c>
      <c r="O2763" s="358">
        <v>1</v>
      </c>
      <c r="P2763" s="357">
        <v>137</v>
      </c>
      <c r="Q2763" s="357">
        <v>57673.600000000006</v>
      </c>
      <c r="R2763" s="357">
        <v>43158.91</v>
      </c>
      <c r="S2763" s="357">
        <f t="shared" si="88"/>
        <v>14514.690000000002</v>
      </c>
      <c r="T2763" s="359">
        <f t="shared" si="89"/>
        <v>0.25166956805193363</v>
      </c>
      <c r="U2763" s="357"/>
    </row>
    <row r="2764" spans="1:21" x14ac:dyDescent="0.25">
      <c r="A2764" s="357" t="s">
        <v>483</v>
      </c>
      <c r="B2764" s="357" t="s">
        <v>972</v>
      </c>
      <c r="C2764" s="357" t="s">
        <v>1261</v>
      </c>
      <c r="D2764" s="357" t="s">
        <v>1763</v>
      </c>
      <c r="E2764" s="357" t="s">
        <v>1567</v>
      </c>
      <c r="F2764" s="357">
        <v>4521312</v>
      </c>
      <c r="G2764" s="357" t="s">
        <v>1022</v>
      </c>
      <c r="H2764" s="357">
        <v>452131205</v>
      </c>
      <c r="I2764" s="357" t="s">
        <v>4396</v>
      </c>
      <c r="J2764" s="357">
        <v>2002868</v>
      </c>
      <c r="K2764" s="357">
        <v>100</v>
      </c>
      <c r="L2764" s="357" t="s">
        <v>1077</v>
      </c>
      <c r="M2764" s="357" t="s">
        <v>1078</v>
      </c>
      <c r="N2764" s="357" t="s">
        <v>5025</v>
      </c>
      <c r="O2764" s="358">
        <v>1</v>
      </c>
      <c r="P2764" s="357">
        <v>67</v>
      </c>
      <c r="Q2764" s="357">
        <v>32094.400000000001</v>
      </c>
      <c r="R2764" s="357">
        <v>28107.33</v>
      </c>
      <c r="S2764" s="357">
        <f t="shared" si="88"/>
        <v>3987.0699999999997</v>
      </c>
      <c r="T2764" s="359">
        <f t="shared" si="89"/>
        <v>0.12422946059125578</v>
      </c>
      <c r="U2764" s="357"/>
    </row>
    <row r="2765" spans="1:21" x14ac:dyDescent="0.25">
      <c r="A2765" s="357" t="s">
        <v>483</v>
      </c>
      <c r="B2765" s="357" t="s">
        <v>972</v>
      </c>
      <c r="C2765" s="357" t="s">
        <v>1261</v>
      </c>
      <c r="D2765" s="357" t="s">
        <v>1763</v>
      </c>
      <c r="E2765" s="357" t="s">
        <v>1567</v>
      </c>
      <c r="F2765" s="357">
        <v>4521312</v>
      </c>
      <c r="G2765" s="357" t="s">
        <v>1022</v>
      </c>
      <c r="H2765" s="357">
        <v>452131205</v>
      </c>
      <c r="I2765" s="357" t="s">
        <v>4397</v>
      </c>
      <c r="J2765" s="357">
        <v>2002900</v>
      </c>
      <c r="K2765" s="357">
        <v>100</v>
      </c>
      <c r="L2765" s="357" t="s">
        <v>1077</v>
      </c>
      <c r="M2765" s="357" t="s">
        <v>1078</v>
      </c>
      <c r="N2765" s="357" t="s">
        <v>5025</v>
      </c>
      <c r="O2765" s="358">
        <v>1</v>
      </c>
      <c r="P2765" s="357">
        <v>65</v>
      </c>
      <c r="Q2765" s="357">
        <v>38744</v>
      </c>
      <c r="R2765" s="357">
        <v>24289.050000000003</v>
      </c>
      <c r="S2765" s="357">
        <f t="shared" si="88"/>
        <v>14454.949999999997</v>
      </c>
      <c r="T2765" s="359">
        <f t="shared" si="89"/>
        <v>0.37308873632046247</v>
      </c>
      <c r="U2765" s="357"/>
    </row>
    <row r="2766" spans="1:21" x14ac:dyDescent="0.25">
      <c r="A2766" s="357" t="s">
        <v>483</v>
      </c>
      <c r="B2766" s="357" t="s">
        <v>972</v>
      </c>
      <c r="C2766" s="357" t="s">
        <v>1261</v>
      </c>
      <c r="D2766" s="357" t="s">
        <v>1763</v>
      </c>
      <c r="E2766" s="357" t="s">
        <v>1567</v>
      </c>
      <c r="F2766" s="357">
        <v>4521312</v>
      </c>
      <c r="G2766" s="357" t="s">
        <v>1022</v>
      </c>
      <c r="H2766" s="357">
        <v>452131205</v>
      </c>
      <c r="I2766" s="357" t="s">
        <v>4398</v>
      </c>
      <c r="J2766" s="357">
        <v>2002928</v>
      </c>
      <c r="K2766" s="357">
        <v>100</v>
      </c>
      <c r="L2766" s="357" t="s">
        <v>1077</v>
      </c>
      <c r="M2766" s="357" t="s">
        <v>1078</v>
      </c>
      <c r="N2766" s="357" t="s">
        <v>5025</v>
      </c>
      <c r="O2766" s="358">
        <v>1</v>
      </c>
      <c r="P2766" s="357">
        <v>58</v>
      </c>
      <c r="Q2766" s="357">
        <v>46859.6</v>
      </c>
      <c r="R2766" s="357">
        <v>28093</v>
      </c>
      <c r="S2766" s="357">
        <f t="shared" si="88"/>
        <v>18766.599999999999</v>
      </c>
      <c r="T2766" s="359">
        <f t="shared" si="89"/>
        <v>0.40048570623735585</v>
      </c>
      <c r="U2766" s="357"/>
    </row>
    <row r="2767" spans="1:21" x14ac:dyDescent="0.25">
      <c r="A2767" s="357" t="s">
        <v>483</v>
      </c>
      <c r="B2767" s="357" t="s">
        <v>972</v>
      </c>
      <c r="C2767" s="357" t="s">
        <v>1261</v>
      </c>
      <c r="D2767" s="357" t="s">
        <v>1763</v>
      </c>
      <c r="E2767" s="357" t="s">
        <v>1567</v>
      </c>
      <c r="F2767" s="357">
        <v>4521312</v>
      </c>
      <c r="G2767" s="357" t="s">
        <v>1022</v>
      </c>
      <c r="H2767" s="357">
        <v>452131205</v>
      </c>
      <c r="I2767" s="357" t="s">
        <v>4399</v>
      </c>
      <c r="J2767" s="357">
        <v>2002932</v>
      </c>
      <c r="K2767" s="357">
        <v>100</v>
      </c>
      <c r="L2767" s="357" t="s">
        <v>1077</v>
      </c>
      <c r="M2767" s="357" t="s">
        <v>1078</v>
      </c>
      <c r="N2767" s="357" t="s">
        <v>5025</v>
      </c>
      <c r="O2767" s="358">
        <v>1</v>
      </c>
      <c r="P2767" s="357">
        <v>25</v>
      </c>
      <c r="Q2767" s="357">
        <v>11131.6</v>
      </c>
      <c r="R2767" s="357">
        <v>10568.02</v>
      </c>
      <c r="S2767" s="357">
        <f t="shared" si="88"/>
        <v>563.57999999999993</v>
      </c>
      <c r="T2767" s="359">
        <f t="shared" si="89"/>
        <v>5.0628840418268706E-2</v>
      </c>
      <c r="U2767" s="357"/>
    </row>
    <row r="2768" spans="1:21" x14ac:dyDescent="0.25">
      <c r="A2768" s="357" t="s">
        <v>483</v>
      </c>
      <c r="B2768" s="357" t="s">
        <v>972</v>
      </c>
      <c r="C2768" s="357" t="s">
        <v>1261</v>
      </c>
      <c r="D2768" s="357" t="s">
        <v>1763</v>
      </c>
      <c r="E2768" s="357" t="s">
        <v>1567</v>
      </c>
      <c r="F2768" s="357">
        <v>4521312</v>
      </c>
      <c r="G2768" s="357" t="s">
        <v>1022</v>
      </c>
      <c r="H2768" s="357">
        <v>452131205</v>
      </c>
      <c r="I2768" s="357" t="s">
        <v>4400</v>
      </c>
      <c r="J2768" s="357">
        <v>2002946</v>
      </c>
      <c r="K2768" s="357">
        <v>100</v>
      </c>
      <c r="L2768" s="357" t="s">
        <v>1077</v>
      </c>
      <c r="M2768" s="357" t="s">
        <v>1078</v>
      </c>
      <c r="N2768" s="357" t="s">
        <v>5025</v>
      </c>
      <c r="O2768" s="358">
        <v>1</v>
      </c>
      <c r="P2768" s="357">
        <v>52</v>
      </c>
      <c r="Q2768" s="357">
        <v>34367.599999999999</v>
      </c>
      <c r="R2768" s="357">
        <v>21235.040000000001</v>
      </c>
      <c r="S2768" s="357">
        <f t="shared" si="88"/>
        <v>13132.559999999998</v>
      </c>
      <c r="T2768" s="359">
        <f t="shared" si="89"/>
        <v>0.38212036918492992</v>
      </c>
      <c r="U2768" s="357"/>
    </row>
    <row r="2769" spans="1:21" x14ac:dyDescent="0.25">
      <c r="A2769" s="357" t="s">
        <v>483</v>
      </c>
      <c r="B2769" s="357" t="s">
        <v>972</v>
      </c>
      <c r="C2769" s="357" t="s">
        <v>1261</v>
      </c>
      <c r="D2769" s="357" t="s">
        <v>1763</v>
      </c>
      <c r="E2769" s="357" t="s">
        <v>1567</v>
      </c>
      <c r="F2769" s="357">
        <v>4521312</v>
      </c>
      <c r="G2769" s="357" t="s">
        <v>1022</v>
      </c>
      <c r="H2769" s="357">
        <v>452131205</v>
      </c>
      <c r="I2769" s="357" t="s">
        <v>4401</v>
      </c>
      <c r="J2769" s="357">
        <v>2002960</v>
      </c>
      <c r="K2769" s="357">
        <v>100</v>
      </c>
      <c r="L2769" s="357" t="s">
        <v>1077</v>
      </c>
      <c r="M2769" s="357" t="s">
        <v>1078</v>
      </c>
      <c r="N2769" s="357" t="s">
        <v>5025</v>
      </c>
      <c r="O2769" s="358">
        <v>1</v>
      </c>
      <c r="P2769" s="357">
        <v>90</v>
      </c>
      <c r="Q2769" s="357">
        <v>46668</v>
      </c>
      <c r="R2769" s="357">
        <v>30953.43</v>
      </c>
      <c r="S2769" s="357">
        <f t="shared" si="88"/>
        <v>15714.57</v>
      </c>
      <c r="T2769" s="359">
        <f t="shared" si="89"/>
        <v>0.33673116482386217</v>
      </c>
      <c r="U2769" s="357"/>
    </row>
    <row r="2770" spans="1:21" x14ac:dyDescent="0.25">
      <c r="A2770" s="357" t="s">
        <v>483</v>
      </c>
      <c r="B2770" s="357" t="s">
        <v>972</v>
      </c>
      <c r="C2770" s="357" t="s">
        <v>1271</v>
      </c>
      <c r="D2770" s="357" t="s">
        <v>1778</v>
      </c>
      <c r="E2770" s="357" t="s">
        <v>1021</v>
      </c>
      <c r="F2770" s="357">
        <v>4615124</v>
      </c>
      <c r="G2770" s="357" t="s">
        <v>1428</v>
      </c>
      <c r="H2770" s="357">
        <v>461512402</v>
      </c>
      <c r="I2770" s="357" t="s">
        <v>4402</v>
      </c>
      <c r="J2770" s="357">
        <v>2136883</v>
      </c>
      <c r="K2770" s="357">
        <v>100</v>
      </c>
      <c r="L2770" s="357" t="s">
        <v>1077</v>
      </c>
      <c r="M2770" s="357" t="s">
        <v>1078</v>
      </c>
      <c r="N2770" s="357" t="s">
        <v>5025</v>
      </c>
      <c r="O2770" s="358">
        <v>1</v>
      </c>
      <c r="P2770" s="357">
        <v>60</v>
      </c>
      <c r="Q2770" s="357">
        <v>26455.599999999999</v>
      </c>
      <c r="R2770" s="357">
        <v>21745.75</v>
      </c>
      <c r="S2770" s="357">
        <f t="shared" si="88"/>
        <v>4709.8499999999985</v>
      </c>
      <c r="T2770" s="359">
        <f t="shared" si="89"/>
        <v>0.17802847034276292</v>
      </c>
      <c r="U2770" s="357"/>
    </row>
    <row r="2771" spans="1:21" x14ac:dyDescent="0.25">
      <c r="A2771" s="357" t="s">
        <v>483</v>
      </c>
      <c r="B2771" s="357" t="s">
        <v>972</v>
      </c>
      <c r="C2771" s="357" t="s">
        <v>1271</v>
      </c>
      <c r="D2771" s="357" t="s">
        <v>1778</v>
      </c>
      <c r="E2771" s="357" t="s">
        <v>1021</v>
      </c>
      <c r="F2771" s="357">
        <v>4615124</v>
      </c>
      <c r="G2771" s="357" t="s">
        <v>1428</v>
      </c>
      <c r="H2771" s="357">
        <v>461512402</v>
      </c>
      <c r="I2771" s="357" t="s">
        <v>4403</v>
      </c>
      <c r="J2771" s="357">
        <v>2136927</v>
      </c>
      <c r="K2771" s="357">
        <v>100</v>
      </c>
      <c r="L2771" s="357" t="s">
        <v>1077</v>
      </c>
      <c r="M2771" s="357" t="s">
        <v>1078</v>
      </c>
      <c r="N2771" s="357" t="s">
        <v>5025</v>
      </c>
      <c r="O2771" s="358">
        <v>1</v>
      </c>
      <c r="P2771" s="357">
        <v>122</v>
      </c>
      <c r="Q2771" s="357">
        <v>66622.399999999994</v>
      </c>
      <c r="R2771" s="357">
        <v>41554</v>
      </c>
      <c r="S2771" s="357">
        <f t="shared" si="88"/>
        <v>25068.399999999994</v>
      </c>
      <c r="T2771" s="359">
        <f t="shared" si="89"/>
        <v>0.37627584716251583</v>
      </c>
      <c r="U2771" s="357"/>
    </row>
    <row r="2772" spans="1:21" x14ac:dyDescent="0.25">
      <c r="A2772" s="357" t="s">
        <v>483</v>
      </c>
      <c r="B2772" s="357" t="s">
        <v>972</v>
      </c>
      <c r="C2772" s="357" t="s">
        <v>1271</v>
      </c>
      <c r="D2772" s="357" t="s">
        <v>1778</v>
      </c>
      <c r="E2772" s="357" t="s">
        <v>1021</v>
      </c>
      <c r="F2772" s="357">
        <v>4615124</v>
      </c>
      <c r="G2772" s="357" t="s">
        <v>1428</v>
      </c>
      <c r="H2772" s="357">
        <v>461512402</v>
      </c>
      <c r="I2772" s="357" t="s">
        <v>4404</v>
      </c>
      <c r="J2772" s="357">
        <v>2136999</v>
      </c>
      <c r="K2772" s="357">
        <v>100</v>
      </c>
      <c r="L2772" s="357" t="s">
        <v>1077</v>
      </c>
      <c r="M2772" s="357" t="s">
        <v>1078</v>
      </c>
      <c r="N2772" s="357" t="s">
        <v>5025</v>
      </c>
      <c r="O2772" s="358">
        <v>1</v>
      </c>
      <c r="P2772" s="357">
        <v>62</v>
      </c>
      <c r="Q2772" s="357">
        <v>33144.400000000001</v>
      </c>
      <c r="R2772" s="357">
        <v>22476.22</v>
      </c>
      <c r="S2772" s="357">
        <f t="shared" si="88"/>
        <v>10668.18</v>
      </c>
      <c r="T2772" s="359">
        <f t="shared" si="89"/>
        <v>0.3218697577871375</v>
      </c>
      <c r="U2772" s="357"/>
    </row>
    <row r="2773" spans="1:21" x14ac:dyDescent="0.25">
      <c r="A2773" s="357" t="s">
        <v>483</v>
      </c>
      <c r="B2773" s="357" t="s">
        <v>972</v>
      </c>
      <c r="C2773" s="357" t="s">
        <v>1271</v>
      </c>
      <c r="D2773" s="357" t="s">
        <v>1779</v>
      </c>
      <c r="E2773" s="357" t="s">
        <v>1654</v>
      </c>
      <c r="F2773" s="357">
        <v>4615213</v>
      </c>
      <c r="G2773" s="357" t="s">
        <v>1175</v>
      </c>
      <c r="H2773" s="357">
        <v>461521303</v>
      </c>
      <c r="I2773" s="357" t="s">
        <v>4405</v>
      </c>
      <c r="J2773" s="357">
        <v>2002294</v>
      </c>
      <c r="K2773" s="357">
        <v>100</v>
      </c>
      <c r="L2773" s="357" t="s">
        <v>1077</v>
      </c>
      <c r="M2773" s="357" t="s">
        <v>1078</v>
      </c>
      <c r="N2773" s="357" t="s">
        <v>5025</v>
      </c>
      <c r="O2773" s="358">
        <v>1</v>
      </c>
      <c r="P2773" s="357">
        <v>105</v>
      </c>
      <c r="Q2773" s="357">
        <v>68386.399999999994</v>
      </c>
      <c r="R2773" s="357">
        <v>59450.8</v>
      </c>
      <c r="S2773" s="357">
        <f t="shared" si="88"/>
        <v>8935.5999999999913</v>
      </c>
      <c r="T2773" s="359">
        <f t="shared" si="89"/>
        <v>0.13066340675923857</v>
      </c>
      <c r="U2773" s="357"/>
    </row>
    <row r="2774" spans="1:21" x14ac:dyDescent="0.25">
      <c r="A2774" s="357" t="s">
        <v>483</v>
      </c>
      <c r="B2774" s="357" t="s">
        <v>972</v>
      </c>
      <c r="C2774" s="357" t="s">
        <v>1271</v>
      </c>
      <c r="D2774" s="357" t="s">
        <v>1779</v>
      </c>
      <c r="E2774" s="357" t="s">
        <v>1654</v>
      </c>
      <c r="F2774" s="357">
        <v>4615213</v>
      </c>
      <c r="G2774" s="357" t="s">
        <v>1175</v>
      </c>
      <c r="H2774" s="357">
        <v>461521303</v>
      </c>
      <c r="I2774" s="357" t="s">
        <v>4406</v>
      </c>
      <c r="J2774" s="357">
        <v>2002336</v>
      </c>
      <c r="K2774" s="357">
        <v>100</v>
      </c>
      <c r="L2774" s="357" t="s">
        <v>1077</v>
      </c>
      <c r="M2774" s="357" t="s">
        <v>1078</v>
      </c>
      <c r="N2774" s="357" t="s">
        <v>5025</v>
      </c>
      <c r="O2774" s="358">
        <v>1</v>
      </c>
      <c r="P2774" s="357">
        <v>41</v>
      </c>
      <c r="Q2774" s="357">
        <v>33083.199999999997</v>
      </c>
      <c r="R2774" s="357">
        <v>22537.18</v>
      </c>
      <c r="S2774" s="357">
        <f t="shared" si="88"/>
        <v>10546.019999999997</v>
      </c>
      <c r="T2774" s="359">
        <f t="shared" si="89"/>
        <v>0.31877267011655458</v>
      </c>
      <c r="U2774" s="357"/>
    </row>
    <row r="2775" spans="1:21" x14ac:dyDescent="0.25">
      <c r="A2775" s="357" t="s">
        <v>483</v>
      </c>
      <c r="B2775" s="357" t="s">
        <v>972</v>
      </c>
      <c r="C2775" s="357" t="s">
        <v>1271</v>
      </c>
      <c r="D2775" s="357" t="s">
        <v>1779</v>
      </c>
      <c r="E2775" s="357" t="s">
        <v>1654</v>
      </c>
      <c r="F2775" s="357">
        <v>4615213</v>
      </c>
      <c r="G2775" s="357" t="s">
        <v>1175</v>
      </c>
      <c r="H2775" s="357">
        <v>461521303</v>
      </c>
      <c r="I2775" s="357" t="s">
        <v>4407</v>
      </c>
      <c r="J2775" s="357">
        <v>2002392</v>
      </c>
      <c r="K2775" s="357">
        <v>100</v>
      </c>
      <c r="L2775" s="357" t="s">
        <v>1077</v>
      </c>
      <c r="M2775" s="357" t="s">
        <v>1078</v>
      </c>
      <c r="N2775" s="357" t="s">
        <v>5025</v>
      </c>
      <c r="O2775" s="358">
        <v>1</v>
      </c>
      <c r="P2775" s="357">
        <v>107</v>
      </c>
      <c r="Q2775" s="357">
        <v>41050.799999999996</v>
      </c>
      <c r="R2775" s="357">
        <v>35118.33</v>
      </c>
      <c r="S2775" s="357">
        <f t="shared" si="88"/>
        <v>5932.4699999999939</v>
      </c>
      <c r="T2775" s="359">
        <f t="shared" si="89"/>
        <v>0.14451533222251442</v>
      </c>
      <c r="U2775" s="357"/>
    </row>
    <row r="2776" spans="1:21" x14ac:dyDescent="0.25">
      <c r="A2776" s="357" t="s">
        <v>483</v>
      </c>
      <c r="B2776" s="357" t="s">
        <v>972</v>
      </c>
      <c r="C2776" s="357" t="s">
        <v>1271</v>
      </c>
      <c r="D2776" s="357" t="s">
        <v>1779</v>
      </c>
      <c r="E2776" s="357" t="s">
        <v>1654</v>
      </c>
      <c r="F2776" s="357">
        <v>4615213</v>
      </c>
      <c r="G2776" s="357" t="s">
        <v>1175</v>
      </c>
      <c r="H2776" s="357">
        <v>461521303</v>
      </c>
      <c r="I2776" s="357" t="s">
        <v>4408</v>
      </c>
      <c r="J2776" s="357">
        <v>2002526</v>
      </c>
      <c r="K2776" s="357">
        <v>100</v>
      </c>
      <c r="L2776" s="357" t="s">
        <v>1077</v>
      </c>
      <c r="M2776" s="357" t="s">
        <v>1078</v>
      </c>
      <c r="N2776" s="357" t="s">
        <v>5025</v>
      </c>
      <c r="O2776" s="358">
        <v>1</v>
      </c>
      <c r="P2776" s="357">
        <v>22</v>
      </c>
      <c r="Q2776" s="357">
        <v>30107.649999999998</v>
      </c>
      <c r="R2776" s="357">
        <v>19347.93</v>
      </c>
      <c r="S2776" s="357">
        <f t="shared" si="88"/>
        <v>10759.719999999998</v>
      </c>
      <c r="T2776" s="359">
        <f t="shared" si="89"/>
        <v>0.35737495287742477</v>
      </c>
      <c r="U2776" s="357"/>
    </row>
    <row r="2777" spans="1:21" x14ac:dyDescent="0.25">
      <c r="A2777" s="357" t="s">
        <v>483</v>
      </c>
      <c r="B2777" s="357" t="s">
        <v>972</v>
      </c>
      <c r="C2777" s="357" t="s">
        <v>1271</v>
      </c>
      <c r="D2777" s="357" t="s">
        <v>1779</v>
      </c>
      <c r="E2777" s="357" t="s">
        <v>1654</v>
      </c>
      <c r="F2777" s="357">
        <v>4615213</v>
      </c>
      <c r="G2777" s="357" t="s">
        <v>1175</v>
      </c>
      <c r="H2777" s="357">
        <v>461521303</v>
      </c>
      <c r="I2777" s="357" t="s">
        <v>4409</v>
      </c>
      <c r="J2777" s="357">
        <v>2002552</v>
      </c>
      <c r="K2777" s="357">
        <v>100</v>
      </c>
      <c r="L2777" s="357" t="s">
        <v>1077</v>
      </c>
      <c r="M2777" s="357" t="s">
        <v>1078</v>
      </c>
      <c r="N2777" s="357" t="s">
        <v>5025</v>
      </c>
      <c r="O2777" s="358">
        <v>1</v>
      </c>
      <c r="P2777" s="357">
        <v>60</v>
      </c>
      <c r="Q2777" s="357">
        <v>55569.599999999999</v>
      </c>
      <c r="R2777" s="357">
        <v>33367.68</v>
      </c>
      <c r="S2777" s="357">
        <f t="shared" si="88"/>
        <v>22201.919999999998</v>
      </c>
      <c r="T2777" s="359">
        <f t="shared" si="89"/>
        <v>0.39953355791655865</v>
      </c>
      <c r="U2777" s="357"/>
    </row>
    <row r="2778" spans="1:21" x14ac:dyDescent="0.25">
      <c r="A2778" s="357" t="s">
        <v>483</v>
      </c>
      <c r="B2778" s="357" t="s">
        <v>972</v>
      </c>
      <c r="C2778" s="357" t="s">
        <v>1271</v>
      </c>
      <c r="D2778" s="357" t="s">
        <v>1779</v>
      </c>
      <c r="E2778" s="357" t="s">
        <v>1654</v>
      </c>
      <c r="F2778" s="357">
        <v>4615213</v>
      </c>
      <c r="G2778" s="357" t="s">
        <v>1017</v>
      </c>
      <c r="H2778" s="357">
        <v>461521302</v>
      </c>
      <c r="I2778" s="357" t="s">
        <v>4410</v>
      </c>
      <c r="J2778" s="357">
        <v>2003348</v>
      </c>
      <c r="K2778" s="357">
        <v>100</v>
      </c>
      <c r="L2778" s="357" t="s">
        <v>1077</v>
      </c>
      <c r="M2778" s="357" t="s">
        <v>1078</v>
      </c>
      <c r="N2778" s="357" t="s">
        <v>5025</v>
      </c>
      <c r="O2778" s="358">
        <v>1</v>
      </c>
      <c r="P2778" s="357">
        <v>90</v>
      </c>
      <c r="Q2778" s="357">
        <v>59262</v>
      </c>
      <c r="R2778" s="357">
        <v>39012.880000000005</v>
      </c>
      <c r="S2778" s="357">
        <f t="shared" si="88"/>
        <v>20249.119999999995</v>
      </c>
      <c r="T2778" s="359">
        <f t="shared" si="89"/>
        <v>0.3416880969255171</v>
      </c>
      <c r="U2778" s="357"/>
    </row>
    <row r="2779" spans="1:21" x14ac:dyDescent="0.25">
      <c r="A2779" s="357" t="s">
        <v>483</v>
      </c>
      <c r="B2779" s="357" t="s">
        <v>972</v>
      </c>
      <c r="C2779" s="357" t="s">
        <v>1271</v>
      </c>
      <c r="D2779" s="357" t="s">
        <v>1780</v>
      </c>
      <c r="E2779" s="357" t="s">
        <v>1660</v>
      </c>
      <c r="F2779" s="357">
        <v>4615324</v>
      </c>
      <c r="G2779" s="357" t="s">
        <v>1422</v>
      </c>
      <c r="H2779" s="357">
        <v>461532403</v>
      </c>
      <c r="I2779" s="357" t="s">
        <v>5272</v>
      </c>
      <c r="J2779" s="357">
        <v>7383804</v>
      </c>
      <c r="K2779" s="357">
        <v>100</v>
      </c>
      <c r="L2779" s="357" t="s">
        <v>1077</v>
      </c>
      <c r="M2779" s="357" t="s">
        <v>1078</v>
      </c>
      <c r="N2779" s="357" t="s">
        <v>5025</v>
      </c>
      <c r="O2779" s="358">
        <v>1</v>
      </c>
      <c r="P2779" s="357">
        <v>85</v>
      </c>
      <c r="Q2779" s="357">
        <v>93668</v>
      </c>
      <c r="R2779" s="357">
        <v>48779.05</v>
      </c>
      <c r="S2779" s="357">
        <f t="shared" si="88"/>
        <v>44888.95</v>
      </c>
      <c r="T2779" s="359">
        <f t="shared" si="89"/>
        <v>0.47923463722936327</v>
      </c>
      <c r="U2779" s="357"/>
    </row>
    <row r="2780" spans="1:21" x14ac:dyDescent="0.25">
      <c r="A2780" s="357" t="s">
        <v>483</v>
      </c>
      <c r="B2780" s="357" t="s">
        <v>972</v>
      </c>
      <c r="C2780" s="357" t="s">
        <v>1271</v>
      </c>
      <c r="D2780" s="357" t="s">
        <v>1779</v>
      </c>
      <c r="E2780" s="357" t="s">
        <v>1654</v>
      </c>
      <c r="F2780" s="357">
        <v>4615213</v>
      </c>
      <c r="G2780" s="357" t="s">
        <v>1017</v>
      </c>
      <c r="H2780" s="357">
        <v>461521302</v>
      </c>
      <c r="I2780" s="357" t="s">
        <v>4411</v>
      </c>
      <c r="J2780" s="357">
        <v>2003352</v>
      </c>
      <c r="K2780" s="357">
        <v>100</v>
      </c>
      <c r="L2780" s="357" t="s">
        <v>1077</v>
      </c>
      <c r="M2780" s="357" t="s">
        <v>1078</v>
      </c>
      <c r="N2780" s="357" t="s">
        <v>5025</v>
      </c>
      <c r="O2780" s="358">
        <v>1</v>
      </c>
      <c r="P2780" s="357">
        <v>101</v>
      </c>
      <c r="Q2780" s="357">
        <v>55569.2</v>
      </c>
      <c r="R2780" s="357">
        <v>32478.880000000001</v>
      </c>
      <c r="S2780" s="357">
        <f t="shared" si="88"/>
        <v>23090.319999999996</v>
      </c>
      <c r="T2780" s="359">
        <f t="shared" si="89"/>
        <v>0.41552370737746802</v>
      </c>
      <c r="U2780" s="357"/>
    </row>
    <row r="2781" spans="1:21" x14ac:dyDescent="0.25">
      <c r="A2781" s="357" t="s">
        <v>483</v>
      </c>
      <c r="B2781" s="357" t="s">
        <v>972</v>
      </c>
      <c r="C2781" s="357" t="s">
        <v>1271</v>
      </c>
      <c r="D2781" s="357" t="s">
        <v>1779</v>
      </c>
      <c r="E2781" s="357" t="s">
        <v>1654</v>
      </c>
      <c r="F2781" s="357">
        <v>4615213</v>
      </c>
      <c r="G2781" s="357" t="s">
        <v>1017</v>
      </c>
      <c r="H2781" s="357">
        <v>461521302</v>
      </c>
      <c r="I2781" s="357" t="s">
        <v>4412</v>
      </c>
      <c r="J2781" s="357">
        <v>2003380</v>
      </c>
      <c r="K2781" s="357">
        <v>100</v>
      </c>
      <c r="L2781" s="357" t="s">
        <v>1077</v>
      </c>
      <c r="M2781" s="357" t="s">
        <v>1078</v>
      </c>
      <c r="N2781" s="357" t="s">
        <v>5025</v>
      </c>
      <c r="O2781" s="358">
        <v>1</v>
      </c>
      <c r="P2781" s="357">
        <v>61</v>
      </c>
      <c r="Q2781" s="357">
        <v>40295.599999999999</v>
      </c>
      <c r="R2781" s="357">
        <v>32576.02</v>
      </c>
      <c r="S2781" s="357">
        <f t="shared" si="88"/>
        <v>7719.5799999999981</v>
      </c>
      <c r="T2781" s="359">
        <f t="shared" si="89"/>
        <v>0.19157376984087587</v>
      </c>
      <c r="U2781" s="357"/>
    </row>
    <row r="2782" spans="1:21" x14ac:dyDescent="0.25">
      <c r="A2782" s="357" t="s">
        <v>483</v>
      </c>
      <c r="B2782" s="357" t="s">
        <v>972</v>
      </c>
      <c r="C2782" s="357" t="s">
        <v>1271</v>
      </c>
      <c r="D2782" s="357" t="s">
        <v>1779</v>
      </c>
      <c r="E2782" s="357" t="s">
        <v>1654</v>
      </c>
      <c r="F2782" s="357">
        <v>4615213</v>
      </c>
      <c r="G2782" s="357" t="s">
        <v>1017</v>
      </c>
      <c r="H2782" s="357">
        <v>461521302</v>
      </c>
      <c r="I2782" s="357" t="s">
        <v>4413</v>
      </c>
      <c r="J2782" s="357">
        <v>2003402</v>
      </c>
      <c r="K2782" s="357">
        <v>100</v>
      </c>
      <c r="L2782" s="357" t="s">
        <v>1077</v>
      </c>
      <c r="M2782" s="357" t="s">
        <v>1078</v>
      </c>
      <c r="N2782" s="357" t="s">
        <v>5025</v>
      </c>
      <c r="O2782" s="358">
        <v>1</v>
      </c>
      <c r="P2782" s="357">
        <v>72</v>
      </c>
      <c r="Q2782" s="357">
        <v>89279.6</v>
      </c>
      <c r="R2782" s="357">
        <v>60414.45</v>
      </c>
      <c r="S2782" s="357">
        <f t="shared" si="88"/>
        <v>28865.150000000009</v>
      </c>
      <c r="T2782" s="359">
        <f t="shared" si="89"/>
        <v>0.32331182039346062</v>
      </c>
      <c r="U2782" s="357"/>
    </row>
    <row r="2783" spans="1:21" x14ac:dyDescent="0.25">
      <c r="A2783" s="357" t="s">
        <v>483</v>
      </c>
      <c r="B2783" s="357" t="s">
        <v>972</v>
      </c>
      <c r="C2783" s="357" t="s">
        <v>1271</v>
      </c>
      <c r="D2783" s="357" t="s">
        <v>1779</v>
      </c>
      <c r="E2783" s="357" t="s">
        <v>1654</v>
      </c>
      <c r="F2783" s="357">
        <v>4615213</v>
      </c>
      <c r="G2783" s="357" t="s">
        <v>1017</v>
      </c>
      <c r="H2783" s="357">
        <v>461521302</v>
      </c>
      <c r="I2783" s="357" t="s">
        <v>4414</v>
      </c>
      <c r="J2783" s="357">
        <v>2003426</v>
      </c>
      <c r="K2783" s="357">
        <v>100</v>
      </c>
      <c r="L2783" s="357" t="s">
        <v>1077</v>
      </c>
      <c r="M2783" s="357" t="s">
        <v>1078</v>
      </c>
      <c r="N2783" s="357" t="s">
        <v>5025</v>
      </c>
      <c r="O2783" s="358">
        <v>1</v>
      </c>
      <c r="P2783" s="357">
        <v>51</v>
      </c>
      <c r="Q2783" s="357">
        <v>61580.399999999994</v>
      </c>
      <c r="R2783" s="357">
        <v>43738.869999999995</v>
      </c>
      <c r="S2783" s="357">
        <f t="shared" si="88"/>
        <v>17841.53</v>
      </c>
      <c r="T2783" s="359">
        <f t="shared" si="89"/>
        <v>0.28972741326785795</v>
      </c>
      <c r="U2783" s="357"/>
    </row>
    <row r="2784" spans="1:21" x14ac:dyDescent="0.25">
      <c r="A2784" s="357" t="s">
        <v>483</v>
      </c>
      <c r="B2784" s="357" t="s">
        <v>972</v>
      </c>
      <c r="C2784" s="357" t="s">
        <v>1271</v>
      </c>
      <c r="D2784" s="357" t="s">
        <v>1779</v>
      </c>
      <c r="E2784" s="357" t="s">
        <v>1654</v>
      </c>
      <c r="F2784" s="357">
        <v>4615213</v>
      </c>
      <c r="G2784" s="357" t="s">
        <v>1017</v>
      </c>
      <c r="H2784" s="357">
        <v>461521302</v>
      </c>
      <c r="I2784" s="357" t="s">
        <v>4415</v>
      </c>
      <c r="J2784" s="357">
        <v>2003452</v>
      </c>
      <c r="K2784" s="357">
        <v>250</v>
      </c>
      <c r="L2784" s="357" t="s">
        <v>1077</v>
      </c>
      <c r="M2784" s="357" t="s">
        <v>1078</v>
      </c>
      <c r="N2784" s="357" t="s">
        <v>5025</v>
      </c>
      <c r="O2784" s="358">
        <v>1</v>
      </c>
      <c r="P2784" s="357">
        <v>57</v>
      </c>
      <c r="Q2784" s="357">
        <v>84640.799999999988</v>
      </c>
      <c r="R2784" s="357">
        <v>58239.270000000004</v>
      </c>
      <c r="S2784" s="357">
        <f t="shared" si="88"/>
        <v>26401.529999999984</v>
      </c>
      <c r="T2784" s="359">
        <f t="shared" si="89"/>
        <v>0.31192439107380826</v>
      </c>
      <c r="U2784" s="357"/>
    </row>
    <row r="2785" spans="1:21" x14ac:dyDescent="0.25">
      <c r="A2785" s="357" t="s">
        <v>483</v>
      </c>
      <c r="B2785" s="357" t="s">
        <v>972</v>
      </c>
      <c r="C2785" s="357" t="s">
        <v>1271</v>
      </c>
      <c r="D2785" s="357" t="s">
        <v>1779</v>
      </c>
      <c r="E2785" s="357" t="s">
        <v>1654</v>
      </c>
      <c r="F2785" s="357">
        <v>4615213</v>
      </c>
      <c r="G2785" s="357" t="s">
        <v>1017</v>
      </c>
      <c r="H2785" s="357">
        <v>461521302</v>
      </c>
      <c r="I2785" s="357" t="s">
        <v>4416</v>
      </c>
      <c r="J2785" s="357">
        <v>2003492</v>
      </c>
      <c r="K2785" s="357">
        <v>250</v>
      </c>
      <c r="L2785" s="357" t="s">
        <v>1077</v>
      </c>
      <c r="M2785" s="357" t="s">
        <v>1078</v>
      </c>
      <c r="N2785" s="357" t="s">
        <v>5025</v>
      </c>
      <c r="O2785" s="358">
        <v>1</v>
      </c>
      <c r="P2785" s="357">
        <v>243</v>
      </c>
      <c r="Q2785" s="357">
        <v>242867.20000000001</v>
      </c>
      <c r="R2785" s="357">
        <v>204914.27</v>
      </c>
      <c r="S2785" s="357">
        <f t="shared" si="88"/>
        <v>37952.930000000022</v>
      </c>
      <c r="T2785" s="359">
        <f t="shared" si="89"/>
        <v>0.15627029915937607</v>
      </c>
      <c r="U2785" s="357"/>
    </row>
    <row r="2786" spans="1:21" x14ac:dyDescent="0.25">
      <c r="A2786" s="357" t="s">
        <v>483</v>
      </c>
      <c r="B2786" s="357" t="s">
        <v>972</v>
      </c>
      <c r="C2786" s="357" t="s">
        <v>1271</v>
      </c>
      <c r="D2786" s="357" t="s">
        <v>1779</v>
      </c>
      <c r="E2786" s="357" t="s">
        <v>1654</v>
      </c>
      <c r="F2786" s="357">
        <v>4615213</v>
      </c>
      <c r="G2786" s="357" t="s">
        <v>1017</v>
      </c>
      <c r="H2786" s="357">
        <v>461521302</v>
      </c>
      <c r="I2786" s="357" t="s">
        <v>4417</v>
      </c>
      <c r="J2786" s="357">
        <v>2003506</v>
      </c>
      <c r="K2786" s="357">
        <v>100</v>
      </c>
      <c r="L2786" s="357" t="s">
        <v>1077</v>
      </c>
      <c r="M2786" s="357" t="s">
        <v>1078</v>
      </c>
      <c r="N2786" s="357" t="s">
        <v>5025</v>
      </c>
      <c r="O2786" s="358">
        <v>1</v>
      </c>
      <c r="P2786" s="357">
        <v>62</v>
      </c>
      <c r="Q2786" s="357">
        <v>84816.8</v>
      </c>
      <c r="R2786" s="357">
        <v>51257.210000000006</v>
      </c>
      <c r="S2786" s="357">
        <f t="shared" si="88"/>
        <v>33559.589999999997</v>
      </c>
      <c r="T2786" s="359">
        <f t="shared" si="89"/>
        <v>0.3956714943265956</v>
      </c>
      <c r="U2786" s="357"/>
    </row>
    <row r="2787" spans="1:21" x14ac:dyDescent="0.25">
      <c r="A2787" s="357" t="s">
        <v>483</v>
      </c>
      <c r="B2787" s="357" t="s">
        <v>972</v>
      </c>
      <c r="C2787" s="357" t="s">
        <v>1271</v>
      </c>
      <c r="D2787" s="357" t="s">
        <v>1779</v>
      </c>
      <c r="E2787" s="357" t="s">
        <v>1654</v>
      </c>
      <c r="F2787" s="357">
        <v>4615213</v>
      </c>
      <c r="G2787" s="357" t="s">
        <v>1426</v>
      </c>
      <c r="H2787" s="357">
        <v>461521301</v>
      </c>
      <c r="I2787" s="357" t="s">
        <v>4418</v>
      </c>
      <c r="J2787" s="357">
        <v>3739589</v>
      </c>
      <c r="K2787" s="357">
        <v>100</v>
      </c>
      <c r="L2787" s="357" t="s">
        <v>1077</v>
      </c>
      <c r="M2787" s="357" t="s">
        <v>1078</v>
      </c>
      <c r="N2787" s="357" t="s">
        <v>5025</v>
      </c>
      <c r="O2787" s="358">
        <v>1</v>
      </c>
      <c r="P2787" s="357">
        <v>88</v>
      </c>
      <c r="Q2787" s="357">
        <v>56596</v>
      </c>
      <c r="R2787" s="357">
        <v>39978.42</v>
      </c>
      <c r="S2787" s="357">
        <f t="shared" si="88"/>
        <v>16617.580000000002</v>
      </c>
      <c r="T2787" s="359">
        <f t="shared" si="89"/>
        <v>0.29361757014630013</v>
      </c>
      <c r="U2787" s="357"/>
    </row>
    <row r="2788" spans="1:21" x14ac:dyDescent="0.25">
      <c r="A2788" s="357" t="s">
        <v>483</v>
      </c>
      <c r="B2788" s="357" t="s">
        <v>972</v>
      </c>
      <c r="C2788" s="357" t="s">
        <v>1271</v>
      </c>
      <c r="D2788" s="357" t="s">
        <v>1779</v>
      </c>
      <c r="E2788" s="357" t="s">
        <v>1654</v>
      </c>
      <c r="F2788" s="357">
        <v>4615213</v>
      </c>
      <c r="G2788" s="357" t="s">
        <v>1426</v>
      </c>
      <c r="H2788" s="357">
        <v>461521301</v>
      </c>
      <c r="I2788" s="357" t="s">
        <v>4419</v>
      </c>
      <c r="J2788" s="357">
        <v>3739603</v>
      </c>
      <c r="K2788" s="357">
        <v>100</v>
      </c>
      <c r="L2788" s="357" t="s">
        <v>1077</v>
      </c>
      <c r="M2788" s="357" t="s">
        <v>1078</v>
      </c>
      <c r="N2788" s="357" t="s">
        <v>5025</v>
      </c>
      <c r="O2788" s="358">
        <v>1</v>
      </c>
      <c r="P2788" s="357">
        <v>37</v>
      </c>
      <c r="Q2788" s="357">
        <v>32101.199999999997</v>
      </c>
      <c r="R2788" s="357">
        <v>19329.099999999999</v>
      </c>
      <c r="S2788" s="357">
        <f t="shared" si="88"/>
        <v>12772.099999999999</v>
      </c>
      <c r="T2788" s="359">
        <f t="shared" si="89"/>
        <v>0.39786986156280763</v>
      </c>
      <c r="U2788" s="357"/>
    </row>
    <row r="2789" spans="1:21" x14ac:dyDescent="0.25">
      <c r="A2789" s="357" t="s">
        <v>483</v>
      </c>
      <c r="B2789" s="357" t="s">
        <v>972</v>
      </c>
      <c r="C2789" s="357" t="s">
        <v>1271</v>
      </c>
      <c r="D2789" s="357" t="s">
        <v>1779</v>
      </c>
      <c r="E2789" s="357" t="s">
        <v>1654</v>
      </c>
      <c r="F2789" s="357">
        <v>4615213</v>
      </c>
      <c r="G2789" s="357" t="s">
        <v>1426</v>
      </c>
      <c r="H2789" s="357">
        <v>461521301</v>
      </c>
      <c r="I2789" s="357" t="s">
        <v>4420</v>
      </c>
      <c r="J2789" s="357">
        <v>3739619</v>
      </c>
      <c r="K2789" s="357">
        <v>100</v>
      </c>
      <c r="L2789" s="357" t="s">
        <v>1077</v>
      </c>
      <c r="M2789" s="357" t="s">
        <v>1078</v>
      </c>
      <c r="N2789" s="357" t="s">
        <v>5025</v>
      </c>
      <c r="O2789" s="358">
        <v>1</v>
      </c>
      <c r="P2789" s="357">
        <v>63</v>
      </c>
      <c r="Q2789" s="357">
        <v>65207.399999999994</v>
      </c>
      <c r="R2789" s="357">
        <v>59882.3</v>
      </c>
      <c r="S2789" s="357">
        <f t="shared" si="88"/>
        <v>5325.0999999999913</v>
      </c>
      <c r="T2789" s="359">
        <f t="shared" si="89"/>
        <v>8.1664044264914595E-2</v>
      </c>
      <c r="U2789" s="357"/>
    </row>
    <row r="2790" spans="1:21" x14ac:dyDescent="0.25">
      <c r="A2790" s="357" t="s">
        <v>483</v>
      </c>
      <c r="B2790" s="357" t="s">
        <v>972</v>
      </c>
      <c r="C2790" s="357" t="s">
        <v>1271</v>
      </c>
      <c r="D2790" s="357" t="s">
        <v>1779</v>
      </c>
      <c r="E2790" s="357" t="s">
        <v>1654</v>
      </c>
      <c r="F2790" s="357">
        <v>4615213</v>
      </c>
      <c r="G2790" s="357" t="s">
        <v>1426</v>
      </c>
      <c r="H2790" s="357">
        <v>461521301</v>
      </c>
      <c r="I2790" s="357" t="s">
        <v>4421</v>
      </c>
      <c r="J2790" s="357">
        <v>3739635</v>
      </c>
      <c r="K2790" s="357">
        <v>100</v>
      </c>
      <c r="L2790" s="357" t="s">
        <v>1077</v>
      </c>
      <c r="M2790" s="357" t="s">
        <v>1078</v>
      </c>
      <c r="N2790" s="357" t="s">
        <v>5025</v>
      </c>
      <c r="O2790" s="358">
        <v>1</v>
      </c>
      <c r="P2790" s="357">
        <v>47</v>
      </c>
      <c r="Q2790" s="357">
        <v>48174.8</v>
      </c>
      <c r="R2790" s="357">
        <v>27365.239999999998</v>
      </c>
      <c r="S2790" s="357">
        <f t="shared" si="88"/>
        <v>20809.560000000005</v>
      </c>
      <c r="T2790" s="359">
        <f t="shared" si="89"/>
        <v>0.43195944767803923</v>
      </c>
      <c r="U2790" s="357"/>
    </row>
    <row r="2791" spans="1:21" x14ac:dyDescent="0.25">
      <c r="A2791" s="357" t="s">
        <v>483</v>
      </c>
      <c r="B2791" s="357" t="s">
        <v>972</v>
      </c>
      <c r="C2791" s="357" t="s">
        <v>1271</v>
      </c>
      <c r="D2791" s="357" t="s">
        <v>1779</v>
      </c>
      <c r="E2791" s="357" t="s">
        <v>1654</v>
      </c>
      <c r="F2791" s="357">
        <v>4615213</v>
      </c>
      <c r="G2791" s="357" t="s">
        <v>1426</v>
      </c>
      <c r="H2791" s="357">
        <v>461521301</v>
      </c>
      <c r="I2791" s="357" t="s">
        <v>4422</v>
      </c>
      <c r="J2791" s="357">
        <v>3739677</v>
      </c>
      <c r="K2791" s="357">
        <v>100</v>
      </c>
      <c r="L2791" s="357" t="s">
        <v>1077</v>
      </c>
      <c r="M2791" s="357" t="s">
        <v>1078</v>
      </c>
      <c r="N2791" s="357" t="s">
        <v>5025</v>
      </c>
      <c r="O2791" s="358">
        <v>1</v>
      </c>
      <c r="P2791" s="357">
        <v>1</v>
      </c>
      <c r="Q2791" s="357">
        <v>11980.400000000001</v>
      </c>
      <c r="R2791" s="357">
        <v>7552.4299999999994</v>
      </c>
      <c r="S2791" s="357">
        <f t="shared" si="88"/>
        <v>4427.9700000000021</v>
      </c>
      <c r="T2791" s="359">
        <f t="shared" si="89"/>
        <v>0.36960118193048658</v>
      </c>
      <c r="U2791" s="357"/>
    </row>
    <row r="2792" spans="1:21" x14ac:dyDescent="0.25">
      <c r="A2792" s="357" t="s">
        <v>483</v>
      </c>
      <c r="B2792" s="357" t="s">
        <v>972</v>
      </c>
      <c r="C2792" s="357" t="s">
        <v>1271</v>
      </c>
      <c r="D2792" s="357" t="s">
        <v>1779</v>
      </c>
      <c r="E2792" s="357" t="s">
        <v>1654</v>
      </c>
      <c r="F2792" s="357">
        <v>4615213</v>
      </c>
      <c r="G2792" s="357" t="s">
        <v>1426</v>
      </c>
      <c r="H2792" s="357">
        <v>461521301</v>
      </c>
      <c r="I2792" s="357" t="s">
        <v>4423</v>
      </c>
      <c r="J2792" s="357">
        <v>3739811</v>
      </c>
      <c r="K2792" s="357">
        <v>250</v>
      </c>
      <c r="L2792" s="357" t="s">
        <v>1077</v>
      </c>
      <c r="M2792" s="357" t="s">
        <v>1078</v>
      </c>
      <c r="N2792" s="357" t="s">
        <v>5025</v>
      </c>
      <c r="O2792" s="358">
        <v>1</v>
      </c>
      <c r="P2792" s="357">
        <v>176</v>
      </c>
      <c r="Q2792" s="357">
        <v>157540</v>
      </c>
      <c r="R2792" s="357">
        <v>111256.95999999999</v>
      </c>
      <c r="S2792" s="357">
        <f t="shared" si="88"/>
        <v>46283.040000000008</v>
      </c>
      <c r="T2792" s="359">
        <f t="shared" si="89"/>
        <v>0.29378595912149302</v>
      </c>
      <c r="U2792" s="357"/>
    </row>
    <row r="2793" spans="1:21" x14ac:dyDescent="0.25">
      <c r="A2793" s="357" t="s">
        <v>483</v>
      </c>
      <c r="B2793" s="357" t="s">
        <v>972</v>
      </c>
      <c r="C2793" s="357" t="s">
        <v>1271</v>
      </c>
      <c r="D2793" s="357" t="s">
        <v>1779</v>
      </c>
      <c r="E2793" s="357" t="s">
        <v>1654</v>
      </c>
      <c r="F2793" s="357">
        <v>4615213</v>
      </c>
      <c r="G2793" s="357" t="s">
        <v>1426</v>
      </c>
      <c r="H2793" s="357">
        <v>461521301</v>
      </c>
      <c r="I2793" s="357" t="s">
        <v>4424</v>
      </c>
      <c r="J2793" s="357">
        <v>3739881</v>
      </c>
      <c r="K2793" s="357">
        <v>100</v>
      </c>
      <c r="L2793" s="357" t="s">
        <v>1077</v>
      </c>
      <c r="M2793" s="357" t="s">
        <v>1078</v>
      </c>
      <c r="N2793" s="357" t="s">
        <v>5025</v>
      </c>
      <c r="O2793" s="358">
        <v>1</v>
      </c>
      <c r="P2793" s="357">
        <v>40</v>
      </c>
      <c r="Q2793" s="357">
        <v>77750.399999999994</v>
      </c>
      <c r="R2793" s="357">
        <v>60795.37</v>
      </c>
      <c r="S2793" s="357">
        <f t="shared" si="88"/>
        <v>16955.029999999992</v>
      </c>
      <c r="T2793" s="359">
        <f t="shared" si="89"/>
        <v>0.21807000349837419</v>
      </c>
      <c r="U2793" s="357"/>
    </row>
    <row r="2794" spans="1:21" x14ac:dyDescent="0.25">
      <c r="A2794" s="357" t="s">
        <v>483</v>
      </c>
      <c r="B2794" s="357" t="s">
        <v>972</v>
      </c>
      <c r="C2794" s="357" t="s">
        <v>1271</v>
      </c>
      <c r="D2794" s="357" t="s">
        <v>1779</v>
      </c>
      <c r="E2794" s="357" t="s">
        <v>1654</v>
      </c>
      <c r="F2794" s="357">
        <v>4615213</v>
      </c>
      <c r="G2794" s="357" t="s">
        <v>1426</v>
      </c>
      <c r="H2794" s="357">
        <v>461521301</v>
      </c>
      <c r="I2794" s="357" t="s">
        <v>4425</v>
      </c>
      <c r="J2794" s="357">
        <v>3739887</v>
      </c>
      <c r="K2794" s="357">
        <v>250</v>
      </c>
      <c r="L2794" s="357" t="s">
        <v>1077</v>
      </c>
      <c r="M2794" s="357" t="s">
        <v>1078</v>
      </c>
      <c r="N2794" s="357" t="s">
        <v>5025</v>
      </c>
      <c r="O2794" s="358">
        <v>1</v>
      </c>
      <c r="P2794" s="357">
        <v>157</v>
      </c>
      <c r="Q2794" s="357">
        <v>215427.19999999998</v>
      </c>
      <c r="R2794" s="357">
        <v>126864.94</v>
      </c>
      <c r="S2794" s="357">
        <f t="shared" si="88"/>
        <v>88562.25999999998</v>
      </c>
      <c r="T2794" s="359">
        <f t="shared" si="89"/>
        <v>0.41110064095898746</v>
      </c>
      <c r="U2794" s="357"/>
    </row>
    <row r="2795" spans="1:21" x14ac:dyDescent="0.25">
      <c r="A2795" s="357" t="s">
        <v>483</v>
      </c>
      <c r="B2795" s="357" t="s">
        <v>972</v>
      </c>
      <c r="C2795" s="357" t="s">
        <v>1271</v>
      </c>
      <c r="D2795" s="357" t="s">
        <v>1779</v>
      </c>
      <c r="E2795" s="357" t="s">
        <v>1655</v>
      </c>
      <c r="F2795" s="357">
        <v>4615226</v>
      </c>
      <c r="G2795" s="357" t="s">
        <v>1425</v>
      </c>
      <c r="H2795" s="357">
        <v>461522602</v>
      </c>
      <c r="I2795" s="357" t="s">
        <v>4426</v>
      </c>
      <c r="J2795" s="357">
        <v>2002628</v>
      </c>
      <c r="K2795" s="357">
        <v>100</v>
      </c>
      <c r="L2795" s="357" t="s">
        <v>1077</v>
      </c>
      <c r="M2795" s="357" t="s">
        <v>1078</v>
      </c>
      <c r="N2795" s="357" t="s">
        <v>5025</v>
      </c>
      <c r="O2795" s="358">
        <v>1</v>
      </c>
      <c r="P2795" s="357">
        <v>81</v>
      </c>
      <c r="Q2795" s="357">
        <v>50736</v>
      </c>
      <c r="R2795" s="357">
        <v>29936.82</v>
      </c>
      <c r="S2795" s="357">
        <f t="shared" si="88"/>
        <v>20799.18</v>
      </c>
      <c r="T2795" s="359">
        <f t="shared" si="89"/>
        <v>0.40994914853358561</v>
      </c>
      <c r="U2795" s="357"/>
    </row>
    <row r="2796" spans="1:21" x14ac:dyDescent="0.25">
      <c r="A2796" s="357" t="s">
        <v>483</v>
      </c>
      <c r="B2796" s="357" t="s">
        <v>972</v>
      </c>
      <c r="C2796" s="357" t="s">
        <v>1271</v>
      </c>
      <c r="D2796" s="357" t="s">
        <v>1779</v>
      </c>
      <c r="E2796" s="357" t="s">
        <v>1655</v>
      </c>
      <c r="F2796" s="357">
        <v>4615226</v>
      </c>
      <c r="G2796" s="357" t="s">
        <v>1425</v>
      </c>
      <c r="H2796" s="357">
        <v>461522602</v>
      </c>
      <c r="I2796" s="357" t="s">
        <v>4427</v>
      </c>
      <c r="J2796" s="357">
        <v>2002642</v>
      </c>
      <c r="K2796" s="357">
        <v>100</v>
      </c>
      <c r="L2796" s="357" t="s">
        <v>1077</v>
      </c>
      <c r="M2796" s="357" t="s">
        <v>1078</v>
      </c>
      <c r="N2796" s="357" t="s">
        <v>5025</v>
      </c>
      <c r="O2796" s="358">
        <v>1</v>
      </c>
      <c r="P2796" s="357">
        <v>120</v>
      </c>
      <c r="Q2796" s="357">
        <v>40262.400000000001</v>
      </c>
      <c r="R2796" s="357">
        <v>37635.360000000001</v>
      </c>
      <c r="S2796" s="357">
        <f t="shared" si="88"/>
        <v>2627.0400000000009</v>
      </c>
      <c r="T2796" s="359">
        <f t="shared" si="89"/>
        <v>6.5247973295183614E-2</v>
      </c>
      <c r="U2796" s="357"/>
    </row>
    <row r="2797" spans="1:21" x14ac:dyDescent="0.25">
      <c r="A2797" s="357" t="s">
        <v>483</v>
      </c>
      <c r="B2797" s="357" t="s">
        <v>972</v>
      </c>
      <c r="C2797" s="357" t="s">
        <v>1271</v>
      </c>
      <c r="D2797" s="357" t="s">
        <v>1779</v>
      </c>
      <c r="E2797" s="357" t="s">
        <v>1655</v>
      </c>
      <c r="F2797" s="357">
        <v>4615226</v>
      </c>
      <c r="G2797" s="357" t="s">
        <v>1425</v>
      </c>
      <c r="H2797" s="357">
        <v>461522602</v>
      </c>
      <c r="I2797" s="357" t="s">
        <v>4428</v>
      </c>
      <c r="J2797" s="357">
        <v>2002664</v>
      </c>
      <c r="K2797" s="357">
        <v>100</v>
      </c>
      <c r="L2797" s="357" t="s">
        <v>1077</v>
      </c>
      <c r="M2797" s="357" t="s">
        <v>1078</v>
      </c>
      <c r="N2797" s="357" t="s">
        <v>5025</v>
      </c>
      <c r="O2797" s="358">
        <v>1</v>
      </c>
      <c r="P2797" s="357">
        <v>44</v>
      </c>
      <c r="Q2797" s="357">
        <v>22609.200000000001</v>
      </c>
      <c r="R2797" s="357">
        <v>14878.82</v>
      </c>
      <c r="S2797" s="357">
        <f t="shared" si="88"/>
        <v>7730.380000000001</v>
      </c>
      <c r="T2797" s="359">
        <f t="shared" si="89"/>
        <v>0.34191302655556149</v>
      </c>
      <c r="U2797" s="357"/>
    </row>
    <row r="2798" spans="1:21" x14ac:dyDescent="0.25">
      <c r="A2798" s="357" t="s">
        <v>483</v>
      </c>
      <c r="B2798" s="357" t="s">
        <v>972</v>
      </c>
      <c r="C2798" s="357" t="s">
        <v>1271</v>
      </c>
      <c r="D2798" s="357" t="s">
        <v>1779</v>
      </c>
      <c r="E2798" s="357" t="s">
        <v>1655</v>
      </c>
      <c r="F2798" s="357">
        <v>4615226</v>
      </c>
      <c r="G2798" s="357" t="s">
        <v>1425</v>
      </c>
      <c r="H2798" s="357">
        <v>461522602</v>
      </c>
      <c r="I2798" s="357" t="s">
        <v>4429</v>
      </c>
      <c r="J2798" s="357">
        <v>2002730</v>
      </c>
      <c r="K2798" s="357">
        <v>100</v>
      </c>
      <c r="L2798" s="357" t="s">
        <v>1077</v>
      </c>
      <c r="M2798" s="357" t="s">
        <v>1078</v>
      </c>
      <c r="N2798" s="357" t="s">
        <v>5025</v>
      </c>
      <c r="O2798" s="358">
        <v>1</v>
      </c>
      <c r="P2798" s="357">
        <v>78</v>
      </c>
      <c r="Q2798" s="357">
        <v>35655.199999999997</v>
      </c>
      <c r="R2798" s="357">
        <v>22353.32</v>
      </c>
      <c r="S2798" s="357">
        <f t="shared" si="88"/>
        <v>13301.879999999997</v>
      </c>
      <c r="T2798" s="359">
        <f t="shared" si="89"/>
        <v>0.37306984675447058</v>
      </c>
      <c r="U2798" s="357"/>
    </row>
    <row r="2799" spans="1:21" x14ac:dyDescent="0.25">
      <c r="A2799" s="357" t="s">
        <v>483</v>
      </c>
      <c r="B2799" s="357" t="s">
        <v>972</v>
      </c>
      <c r="C2799" s="357" t="s">
        <v>1271</v>
      </c>
      <c r="D2799" s="357" t="s">
        <v>1779</v>
      </c>
      <c r="E2799" s="357" t="s">
        <v>1655</v>
      </c>
      <c r="F2799" s="357">
        <v>4615226</v>
      </c>
      <c r="G2799" s="357" t="s">
        <v>1425</v>
      </c>
      <c r="H2799" s="357">
        <v>461522602</v>
      </c>
      <c r="I2799" s="357" t="s">
        <v>4430</v>
      </c>
      <c r="J2799" s="357">
        <v>2002758</v>
      </c>
      <c r="K2799" s="357">
        <v>100</v>
      </c>
      <c r="L2799" s="357" t="s">
        <v>1077</v>
      </c>
      <c r="M2799" s="357" t="s">
        <v>1078</v>
      </c>
      <c r="N2799" s="357" t="s">
        <v>5025</v>
      </c>
      <c r="O2799" s="358">
        <v>1</v>
      </c>
      <c r="P2799" s="357">
        <v>52</v>
      </c>
      <c r="Q2799" s="357">
        <v>39550.800000000003</v>
      </c>
      <c r="R2799" s="357">
        <v>26142.76</v>
      </c>
      <c r="S2799" s="357">
        <f t="shared" si="88"/>
        <v>13408.040000000005</v>
      </c>
      <c r="T2799" s="359">
        <f t="shared" si="89"/>
        <v>0.33900806051963561</v>
      </c>
      <c r="U2799" s="357"/>
    </row>
    <row r="2800" spans="1:21" x14ac:dyDescent="0.25">
      <c r="A2800" s="357" t="s">
        <v>483</v>
      </c>
      <c r="B2800" s="357" t="s">
        <v>972</v>
      </c>
      <c r="C2800" s="357" t="s">
        <v>1271</v>
      </c>
      <c r="D2800" s="357" t="s">
        <v>1779</v>
      </c>
      <c r="E2800" s="357" t="s">
        <v>1655</v>
      </c>
      <c r="F2800" s="357">
        <v>4615226</v>
      </c>
      <c r="G2800" s="357" t="s">
        <v>1425</v>
      </c>
      <c r="H2800" s="357">
        <v>461522602</v>
      </c>
      <c r="I2800" s="357" t="s">
        <v>4431</v>
      </c>
      <c r="J2800" s="357">
        <v>2002760</v>
      </c>
      <c r="K2800" s="357">
        <v>100</v>
      </c>
      <c r="L2800" s="357" t="s">
        <v>1077</v>
      </c>
      <c r="M2800" s="357" t="s">
        <v>1078</v>
      </c>
      <c r="N2800" s="357" t="s">
        <v>5025</v>
      </c>
      <c r="O2800" s="358">
        <v>1</v>
      </c>
      <c r="P2800" s="357">
        <v>115</v>
      </c>
      <c r="Q2800" s="357">
        <v>56334.8</v>
      </c>
      <c r="R2800" s="357">
        <v>32103.83</v>
      </c>
      <c r="S2800" s="357">
        <f t="shared" si="88"/>
        <v>24230.97</v>
      </c>
      <c r="T2800" s="359">
        <f t="shared" si="89"/>
        <v>0.43012436362603579</v>
      </c>
      <c r="U2800" s="357"/>
    </row>
    <row r="2801" spans="1:21" x14ac:dyDescent="0.25">
      <c r="A2801" s="357" t="s">
        <v>483</v>
      </c>
      <c r="B2801" s="357" t="s">
        <v>972</v>
      </c>
      <c r="C2801" s="357" t="s">
        <v>1271</v>
      </c>
      <c r="D2801" s="357" t="s">
        <v>1779</v>
      </c>
      <c r="E2801" s="357" t="s">
        <v>1655</v>
      </c>
      <c r="F2801" s="357">
        <v>4615226</v>
      </c>
      <c r="G2801" s="357" t="s">
        <v>1425</v>
      </c>
      <c r="H2801" s="357">
        <v>461522602</v>
      </c>
      <c r="I2801" s="357" t="s">
        <v>4432</v>
      </c>
      <c r="J2801" s="357">
        <v>2002774</v>
      </c>
      <c r="K2801" s="357">
        <v>100</v>
      </c>
      <c r="L2801" s="357" t="s">
        <v>1077</v>
      </c>
      <c r="M2801" s="357" t="s">
        <v>1078</v>
      </c>
      <c r="N2801" s="357" t="s">
        <v>5025</v>
      </c>
      <c r="O2801" s="358">
        <v>1</v>
      </c>
      <c r="P2801" s="357">
        <v>54</v>
      </c>
      <c r="Q2801" s="357">
        <v>20691.599999999999</v>
      </c>
      <c r="R2801" s="357">
        <v>19523.78</v>
      </c>
      <c r="S2801" s="357">
        <f t="shared" si="88"/>
        <v>1167.8199999999997</v>
      </c>
      <c r="T2801" s="359">
        <f t="shared" si="89"/>
        <v>5.6439328036497892E-2</v>
      </c>
      <c r="U2801" s="357"/>
    </row>
    <row r="2802" spans="1:21" x14ac:dyDescent="0.25">
      <c r="A2802" s="357" t="s">
        <v>483</v>
      </c>
      <c r="B2802" s="357" t="s">
        <v>972</v>
      </c>
      <c r="C2802" s="357" t="s">
        <v>1271</v>
      </c>
      <c r="D2802" s="357" t="s">
        <v>1779</v>
      </c>
      <c r="E2802" s="357" t="s">
        <v>1655</v>
      </c>
      <c r="F2802" s="357">
        <v>4615226</v>
      </c>
      <c r="G2802" s="357" t="s">
        <v>1656</v>
      </c>
      <c r="H2802" s="357">
        <v>461522601</v>
      </c>
      <c r="I2802" s="357" t="s">
        <v>4433</v>
      </c>
      <c r="J2802" s="357">
        <v>2137031</v>
      </c>
      <c r="K2802" s="357">
        <v>100</v>
      </c>
      <c r="L2802" s="357" t="s">
        <v>1077</v>
      </c>
      <c r="M2802" s="357" t="s">
        <v>1078</v>
      </c>
      <c r="N2802" s="357" t="s">
        <v>5025</v>
      </c>
      <c r="O2802" s="358">
        <v>1</v>
      </c>
      <c r="P2802" s="357">
        <v>44</v>
      </c>
      <c r="Q2802" s="357">
        <v>47648.799999999996</v>
      </c>
      <c r="R2802" s="357">
        <v>26758.93</v>
      </c>
      <c r="S2802" s="357">
        <f t="shared" si="88"/>
        <v>20889.869999999995</v>
      </c>
      <c r="T2802" s="359">
        <f t="shared" si="89"/>
        <v>0.43841334933933274</v>
      </c>
      <c r="U2802" s="357"/>
    </row>
    <row r="2803" spans="1:21" x14ac:dyDescent="0.25">
      <c r="A2803" s="357" t="s">
        <v>483</v>
      </c>
      <c r="B2803" s="357" t="s">
        <v>972</v>
      </c>
      <c r="C2803" s="357" t="s">
        <v>1271</v>
      </c>
      <c r="D2803" s="357" t="s">
        <v>1779</v>
      </c>
      <c r="E2803" s="357" t="s">
        <v>1655</v>
      </c>
      <c r="F2803" s="357">
        <v>4615226</v>
      </c>
      <c r="G2803" s="357" t="s">
        <v>1656</v>
      </c>
      <c r="H2803" s="357">
        <v>461522601</v>
      </c>
      <c r="I2803" s="357" t="s">
        <v>4434</v>
      </c>
      <c r="J2803" s="357">
        <v>2137065</v>
      </c>
      <c r="K2803" s="357">
        <v>63</v>
      </c>
      <c r="L2803" s="357" t="s">
        <v>1077</v>
      </c>
      <c r="M2803" s="357" t="s">
        <v>1078</v>
      </c>
      <c r="N2803" s="357" t="s">
        <v>5025</v>
      </c>
      <c r="O2803" s="358">
        <v>1</v>
      </c>
      <c r="P2803" s="357">
        <v>80</v>
      </c>
      <c r="Q2803" s="357">
        <v>32518.800000000003</v>
      </c>
      <c r="R2803" s="357">
        <v>21503.46</v>
      </c>
      <c r="S2803" s="357">
        <f t="shared" si="88"/>
        <v>11015.340000000004</v>
      </c>
      <c r="T2803" s="359">
        <f t="shared" si="89"/>
        <v>0.33873759179305518</v>
      </c>
      <c r="U2803" s="357"/>
    </row>
    <row r="2804" spans="1:21" x14ac:dyDescent="0.25">
      <c r="A2804" s="357" t="s">
        <v>483</v>
      </c>
      <c r="B2804" s="357" t="s">
        <v>972</v>
      </c>
      <c r="C2804" s="357" t="s">
        <v>1271</v>
      </c>
      <c r="D2804" s="357" t="s">
        <v>1779</v>
      </c>
      <c r="E2804" s="357" t="s">
        <v>1655</v>
      </c>
      <c r="F2804" s="357">
        <v>4615226</v>
      </c>
      <c r="G2804" s="357" t="s">
        <v>1656</v>
      </c>
      <c r="H2804" s="357">
        <v>461522601</v>
      </c>
      <c r="I2804" s="357" t="s">
        <v>4435</v>
      </c>
      <c r="J2804" s="357">
        <v>2137077</v>
      </c>
      <c r="K2804" s="357">
        <v>100</v>
      </c>
      <c r="L2804" s="357" t="s">
        <v>1077</v>
      </c>
      <c r="M2804" s="357" t="s">
        <v>1078</v>
      </c>
      <c r="N2804" s="357" t="s">
        <v>5025</v>
      </c>
      <c r="O2804" s="358">
        <v>1</v>
      </c>
      <c r="P2804" s="357">
        <v>71</v>
      </c>
      <c r="Q2804" s="357">
        <v>48245.2</v>
      </c>
      <c r="R2804" s="357">
        <v>31068.760000000002</v>
      </c>
      <c r="S2804" s="357">
        <f t="shared" si="88"/>
        <v>17176.439999999995</v>
      </c>
      <c r="T2804" s="359">
        <f t="shared" si="89"/>
        <v>0.35602381169525665</v>
      </c>
      <c r="U2804" s="357"/>
    </row>
    <row r="2805" spans="1:21" x14ac:dyDescent="0.25">
      <c r="A2805" s="357" t="s">
        <v>483</v>
      </c>
      <c r="B2805" s="357" t="s">
        <v>972</v>
      </c>
      <c r="C2805" s="357" t="s">
        <v>1271</v>
      </c>
      <c r="D2805" s="357" t="s">
        <v>1779</v>
      </c>
      <c r="E2805" s="357" t="s">
        <v>1655</v>
      </c>
      <c r="F2805" s="357">
        <v>4615226</v>
      </c>
      <c r="G2805" s="357" t="s">
        <v>1656</v>
      </c>
      <c r="H2805" s="357">
        <v>461522601</v>
      </c>
      <c r="I2805" s="357" t="s">
        <v>4436</v>
      </c>
      <c r="J2805" s="357">
        <v>2137081</v>
      </c>
      <c r="K2805" s="357">
        <v>63</v>
      </c>
      <c r="L2805" s="357" t="s">
        <v>1077</v>
      </c>
      <c r="M2805" s="357" t="s">
        <v>1078</v>
      </c>
      <c r="N2805" s="357" t="s">
        <v>5025</v>
      </c>
      <c r="O2805" s="358">
        <v>1</v>
      </c>
      <c r="P2805" s="357">
        <v>105</v>
      </c>
      <c r="Q2805" s="357">
        <v>43500.4</v>
      </c>
      <c r="R2805" s="357">
        <v>32716.7</v>
      </c>
      <c r="S2805" s="357">
        <f t="shared" si="88"/>
        <v>10783.7</v>
      </c>
      <c r="T2805" s="359">
        <f t="shared" si="89"/>
        <v>0.24789886989544924</v>
      </c>
      <c r="U2805" s="357"/>
    </row>
    <row r="2806" spans="1:21" x14ac:dyDescent="0.25">
      <c r="A2806" s="357" t="s">
        <v>483</v>
      </c>
      <c r="B2806" s="357" t="s">
        <v>972</v>
      </c>
      <c r="C2806" s="357" t="s">
        <v>1271</v>
      </c>
      <c r="D2806" s="357" t="s">
        <v>1779</v>
      </c>
      <c r="E2806" s="357" t="s">
        <v>1655</v>
      </c>
      <c r="F2806" s="357">
        <v>4615226</v>
      </c>
      <c r="G2806" s="357" t="s">
        <v>1656</v>
      </c>
      <c r="H2806" s="357">
        <v>461522601</v>
      </c>
      <c r="I2806" s="357" t="s">
        <v>4437</v>
      </c>
      <c r="J2806" s="357">
        <v>2137089</v>
      </c>
      <c r="K2806" s="357">
        <v>63</v>
      </c>
      <c r="L2806" s="357" t="s">
        <v>1077</v>
      </c>
      <c r="M2806" s="357" t="s">
        <v>1078</v>
      </c>
      <c r="N2806" s="357" t="s">
        <v>5025</v>
      </c>
      <c r="O2806" s="358">
        <v>1</v>
      </c>
      <c r="P2806" s="357">
        <v>40</v>
      </c>
      <c r="Q2806" s="357">
        <v>27578.400000000001</v>
      </c>
      <c r="R2806" s="357">
        <v>22578.059999999998</v>
      </c>
      <c r="S2806" s="357">
        <f t="shared" si="88"/>
        <v>5000.3400000000038</v>
      </c>
      <c r="T2806" s="359">
        <f t="shared" si="89"/>
        <v>0.18131363675920298</v>
      </c>
      <c r="U2806" s="357"/>
    </row>
    <row r="2807" spans="1:21" x14ac:dyDescent="0.25">
      <c r="A2807" s="357" t="s">
        <v>483</v>
      </c>
      <c r="B2807" s="357" t="s">
        <v>972</v>
      </c>
      <c r="C2807" s="357" t="s">
        <v>1271</v>
      </c>
      <c r="D2807" s="357" t="s">
        <v>1779</v>
      </c>
      <c r="E2807" s="357" t="s">
        <v>1655</v>
      </c>
      <c r="F2807" s="357">
        <v>4615226</v>
      </c>
      <c r="G2807" s="357" t="s">
        <v>1656</v>
      </c>
      <c r="H2807" s="357">
        <v>461522601</v>
      </c>
      <c r="I2807" s="357" t="s">
        <v>4438</v>
      </c>
      <c r="J2807" s="357">
        <v>2137095</v>
      </c>
      <c r="K2807" s="357">
        <v>100</v>
      </c>
      <c r="L2807" s="357" t="s">
        <v>1077</v>
      </c>
      <c r="M2807" s="357" t="s">
        <v>1078</v>
      </c>
      <c r="N2807" s="357" t="s">
        <v>5025</v>
      </c>
      <c r="O2807" s="358">
        <v>1</v>
      </c>
      <c r="P2807" s="357">
        <v>117</v>
      </c>
      <c r="Q2807" s="357">
        <v>63021.2</v>
      </c>
      <c r="R2807" s="357">
        <v>45880.07</v>
      </c>
      <c r="S2807" s="357">
        <f t="shared" si="88"/>
        <v>17141.129999999997</v>
      </c>
      <c r="T2807" s="359">
        <f t="shared" si="89"/>
        <v>0.27198990181081917</v>
      </c>
      <c r="U2807" s="357"/>
    </row>
    <row r="2808" spans="1:21" x14ac:dyDescent="0.25">
      <c r="A2808" s="357" t="s">
        <v>483</v>
      </c>
      <c r="B2808" s="357" t="s">
        <v>972</v>
      </c>
      <c r="C2808" s="357" t="s">
        <v>1271</v>
      </c>
      <c r="D2808" s="357" t="s">
        <v>1779</v>
      </c>
      <c r="E2808" s="357" t="s">
        <v>1655</v>
      </c>
      <c r="F2808" s="357">
        <v>4615226</v>
      </c>
      <c r="G2808" s="357" t="s">
        <v>1656</v>
      </c>
      <c r="H2808" s="357">
        <v>461522601</v>
      </c>
      <c r="I2808" s="357" t="s">
        <v>4439</v>
      </c>
      <c r="J2808" s="357">
        <v>2137103</v>
      </c>
      <c r="K2808" s="357">
        <v>63</v>
      </c>
      <c r="L2808" s="357" t="s">
        <v>1077</v>
      </c>
      <c r="M2808" s="357" t="s">
        <v>1078</v>
      </c>
      <c r="N2808" s="357" t="s">
        <v>5025</v>
      </c>
      <c r="O2808" s="358">
        <v>1</v>
      </c>
      <c r="P2808" s="357">
        <v>64</v>
      </c>
      <c r="Q2808" s="357">
        <v>29023.200000000001</v>
      </c>
      <c r="R2808" s="357">
        <v>23903.949999999997</v>
      </c>
      <c r="S2808" s="357">
        <f t="shared" si="88"/>
        <v>5119.2500000000036</v>
      </c>
      <c r="T2808" s="359">
        <f t="shared" si="89"/>
        <v>0.1763847542655532</v>
      </c>
      <c r="U2808" s="357"/>
    </row>
    <row r="2809" spans="1:21" x14ac:dyDescent="0.25">
      <c r="A2809" s="357" t="s">
        <v>483</v>
      </c>
      <c r="B2809" s="357" t="s">
        <v>972</v>
      </c>
      <c r="C2809" s="357" t="s">
        <v>1271</v>
      </c>
      <c r="D2809" s="357" t="s">
        <v>1779</v>
      </c>
      <c r="E2809" s="357" t="s">
        <v>1655</v>
      </c>
      <c r="F2809" s="357">
        <v>4615226</v>
      </c>
      <c r="G2809" s="357" t="s">
        <v>1656</v>
      </c>
      <c r="H2809" s="357">
        <v>461522601</v>
      </c>
      <c r="I2809" s="357" t="s">
        <v>4440</v>
      </c>
      <c r="J2809" s="357">
        <v>2137133</v>
      </c>
      <c r="K2809" s="357">
        <v>100</v>
      </c>
      <c r="L2809" s="357" t="s">
        <v>1077</v>
      </c>
      <c r="M2809" s="357" t="s">
        <v>1078</v>
      </c>
      <c r="N2809" s="357" t="s">
        <v>5025</v>
      </c>
      <c r="O2809" s="358">
        <v>1</v>
      </c>
      <c r="P2809" s="357">
        <v>74</v>
      </c>
      <c r="Q2809" s="357">
        <v>28807.199999999997</v>
      </c>
      <c r="R2809" s="357">
        <v>21601.809999999998</v>
      </c>
      <c r="S2809" s="357">
        <f t="shared" si="88"/>
        <v>7205.3899999999994</v>
      </c>
      <c r="T2809" s="359">
        <f t="shared" si="89"/>
        <v>0.2501246216223722</v>
      </c>
      <c r="U2809" s="357"/>
    </row>
    <row r="2810" spans="1:21" x14ac:dyDescent="0.25">
      <c r="A2810" s="357" t="s">
        <v>483</v>
      </c>
      <c r="B2810" s="357" t="s">
        <v>972</v>
      </c>
      <c r="C2810" s="357" t="s">
        <v>1271</v>
      </c>
      <c r="D2810" s="357" t="s">
        <v>1779</v>
      </c>
      <c r="E2810" s="357" t="s">
        <v>1655</v>
      </c>
      <c r="F2810" s="357">
        <v>4615226</v>
      </c>
      <c r="G2810" s="357" t="s">
        <v>1656</v>
      </c>
      <c r="H2810" s="357">
        <v>461522601</v>
      </c>
      <c r="I2810" s="357" t="s">
        <v>4441</v>
      </c>
      <c r="J2810" s="357">
        <v>2137137</v>
      </c>
      <c r="K2810" s="357">
        <v>100</v>
      </c>
      <c r="L2810" s="357" t="s">
        <v>1077</v>
      </c>
      <c r="M2810" s="357" t="s">
        <v>1078</v>
      </c>
      <c r="N2810" s="357" t="s">
        <v>5025</v>
      </c>
      <c r="O2810" s="358">
        <v>1</v>
      </c>
      <c r="P2810" s="357">
        <v>105</v>
      </c>
      <c r="Q2810" s="357">
        <v>38209.599999999999</v>
      </c>
      <c r="R2810" s="357">
        <v>34448.479999999996</v>
      </c>
      <c r="S2810" s="357">
        <f t="shared" si="88"/>
        <v>3761.1200000000026</v>
      </c>
      <c r="T2810" s="359">
        <f t="shared" si="89"/>
        <v>9.8433901427913473E-2</v>
      </c>
      <c r="U2810" s="357"/>
    </row>
    <row r="2811" spans="1:21" x14ac:dyDescent="0.25">
      <c r="A2811" s="357" t="s">
        <v>483</v>
      </c>
      <c r="B2811" s="357" t="s">
        <v>972</v>
      </c>
      <c r="C2811" s="357" t="s">
        <v>1271</v>
      </c>
      <c r="D2811" s="357" t="s">
        <v>1779</v>
      </c>
      <c r="E2811" s="357" t="s">
        <v>1655</v>
      </c>
      <c r="F2811" s="357">
        <v>4615226</v>
      </c>
      <c r="G2811" s="357" t="s">
        <v>1656</v>
      </c>
      <c r="H2811" s="357">
        <v>461522601</v>
      </c>
      <c r="I2811" s="357" t="s">
        <v>4442</v>
      </c>
      <c r="J2811" s="357">
        <v>2137139</v>
      </c>
      <c r="K2811" s="357">
        <v>100</v>
      </c>
      <c r="L2811" s="357" t="s">
        <v>1077</v>
      </c>
      <c r="M2811" s="357" t="s">
        <v>1078</v>
      </c>
      <c r="N2811" s="357" t="s">
        <v>5025</v>
      </c>
      <c r="O2811" s="358">
        <v>1</v>
      </c>
      <c r="P2811" s="357">
        <v>63</v>
      </c>
      <c r="Q2811" s="357">
        <v>44570.8</v>
      </c>
      <c r="R2811" s="357">
        <v>29380.59</v>
      </c>
      <c r="S2811" s="357">
        <f t="shared" ref="S2811:S2874" si="90">Q2811-R2811</f>
        <v>15190.210000000003</v>
      </c>
      <c r="T2811" s="359">
        <f t="shared" ref="T2811:T2874" si="91">S2811/Q2811</f>
        <v>0.34081079989589602</v>
      </c>
      <c r="U2811" s="357"/>
    </row>
    <row r="2812" spans="1:21" x14ac:dyDescent="0.25">
      <c r="A2812" s="357" t="s">
        <v>483</v>
      </c>
      <c r="B2812" s="357" t="s">
        <v>972</v>
      </c>
      <c r="C2812" s="357" t="s">
        <v>1271</v>
      </c>
      <c r="D2812" s="357" t="s">
        <v>1779</v>
      </c>
      <c r="E2812" s="357" t="s">
        <v>1655</v>
      </c>
      <c r="F2812" s="357">
        <v>4615226</v>
      </c>
      <c r="G2812" s="357" t="s">
        <v>1177</v>
      </c>
      <c r="H2812" s="357">
        <v>461522603</v>
      </c>
      <c r="I2812" s="357" t="s">
        <v>4443</v>
      </c>
      <c r="J2812" s="357">
        <v>2137151</v>
      </c>
      <c r="K2812" s="357">
        <v>100</v>
      </c>
      <c r="L2812" s="357" t="s">
        <v>1077</v>
      </c>
      <c r="M2812" s="357" t="s">
        <v>1078</v>
      </c>
      <c r="N2812" s="357" t="s">
        <v>5025</v>
      </c>
      <c r="O2812" s="358">
        <v>1</v>
      </c>
      <c r="P2812" s="357">
        <v>102</v>
      </c>
      <c r="Q2812" s="357">
        <v>50846.399999999994</v>
      </c>
      <c r="R2812" s="357">
        <v>36609.51</v>
      </c>
      <c r="S2812" s="357">
        <f t="shared" si="90"/>
        <v>14236.889999999992</v>
      </c>
      <c r="T2812" s="359">
        <f t="shared" si="91"/>
        <v>0.27999799395827418</v>
      </c>
      <c r="U2812" s="357"/>
    </row>
    <row r="2813" spans="1:21" x14ac:dyDescent="0.25">
      <c r="A2813" s="357" t="s">
        <v>483</v>
      </c>
      <c r="B2813" s="357" t="s">
        <v>972</v>
      </c>
      <c r="C2813" s="357" t="s">
        <v>1271</v>
      </c>
      <c r="D2813" s="357" t="s">
        <v>1779</v>
      </c>
      <c r="E2813" s="357" t="s">
        <v>1655</v>
      </c>
      <c r="F2813" s="357">
        <v>4615226</v>
      </c>
      <c r="G2813" s="357" t="s">
        <v>1177</v>
      </c>
      <c r="H2813" s="357">
        <v>461522603</v>
      </c>
      <c r="I2813" s="357" t="s">
        <v>4444</v>
      </c>
      <c r="J2813" s="357">
        <v>2137205</v>
      </c>
      <c r="K2813" s="357">
        <v>100</v>
      </c>
      <c r="L2813" s="357" t="s">
        <v>1077</v>
      </c>
      <c r="M2813" s="357" t="s">
        <v>1078</v>
      </c>
      <c r="N2813" s="357" t="s">
        <v>5025</v>
      </c>
      <c r="O2813" s="358">
        <v>1</v>
      </c>
      <c r="P2813" s="357">
        <v>119</v>
      </c>
      <c r="Q2813" s="357">
        <v>66534.399999999994</v>
      </c>
      <c r="R2813" s="357">
        <v>40903.83</v>
      </c>
      <c r="S2813" s="357">
        <f t="shared" si="90"/>
        <v>25630.569999999992</v>
      </c>
      <c r="T2813" s="359">
        <f t="shared" si="91"/>
        <v>0.38522283209888408</v>
      </c>
      <c r="U2813" s="357"/>
    </row>
    <row r="2814" spans="1:21" x14ac:dyDescent="0.25">
      <c r="A2814" s="357" t="s">
        <v>483</v>
      </c>
      <c r="B2814" s="357" t="s">
        <v>972</v>
      </c>
      <c r="C2814" s="357" t="s">
        <v>1271</v>
      </c>
      <c r="D2814" s="357" t="s">
        <v>1779</v>
      </c>
      <c r="E2814" s="357" t="s">
        <v>1655</v>
      </c>
      <c r="F2814" s="357">
        <v>4615226</v>
      </c>
      <c r="G2814" s="357" t="s">
        <v>1177</v>
      </c>
      <c r="H2814" s="357">
        <v>461522603</v>
      </c>
      <c r="I2814" s="357" t="s">
        <v>4445</v>
      </c>
      <c r="J2814" s="357">
        <v>2137223</v>
      </c>
      <c r="K2814" s="357">
        <v>100</v>
      </c>
      <c r="L2814" s="357" t="s">
        <v>1077</v>
      </c>
      <c r="M2814" s="357" t="s">
        <v>1078</v>
      </c>
      <c r="N2814" s="357" t="s">
        <v>5025</v>
      </c>
      <c r="O2814" s="358">
        <v>1</v>
      </c>
      <c r="P2814" s="357">
        <v>103</v>
      </c>
      <c r="Q2814" s="357">
        <v>49811.199999999997</v>
      </c>
      <c r="R2814" s="357">
        <v>44206.350000000006</v>
      </c>
      <c r="S2814" s="357">
        <f t="shared" si="90"/>
        <v>5604.8499999999913</v>
      </c>
      <c r="T2814" s="359">
        <f t="shared" si="91"/>
        <v>0.11252188262880621</v>
      </c>
      <c r="U2814" s="357"/>
    </row>
    <row r="2815" spans="1:21" x14ac:dyDescent="0.25">
      <c r="A2815" s="357" t="s">
        <v>483</v>
      </c>
      <c r="B2815" s="357" t="s">
        <v>972</v>
      </c>
      <c r="C2815" s="357" t="s">
        <v>1271</v>
      </c>
      <c r="D2815" s="357" t="s">
        <v>1779</v>
      </c>
      <c r="E2815" s="357" t="s">
        <v>5056</v>
      </c>
      <c r="F2815" s="357">
        <v>4615235</v>
      </c>
      <c r="G2815" s="357" t="s">
        <v>1658</v>
      </c>
      <c r="H2815" s="357">
        <v>461523501</v>
      </c>
      <c r="I2815" s="357" t="s">
        <v>4446</v>
      </c>
      <c r="J2815" s="357">
        <v>1973984</v>
      </c>
      <c r="K2815" s="357">
        <v>100</v>
      </c>
      <c r="L2815" s="357" t="s">
        <v>1077</v>
      </c>
      <c r="M2815" s="357" t="s">
        <v>1078</v>
      </c>
      <c r="N2815" s="357" t="s">
        <v>5025</v>
      </c>
      <c r="O2815" s="358">
        <v>1</v>
      </c>
      <c r="P2815" s="357">
        <v>126</v>
      </c>
      <c r="Q2815" s="357">
        <v>65636.399999999994</v>
      </c>
      <c r="R2815" s="357">
        <v>39557.289999999994</v>
      </c>
      <c r="S2815" s="357">
        <f t="shared" si="90"/>
        <v>26079.11</v>
      </c>
      <c r="T2815" s="359">
        <f t="shared" si="91"/>
        <v>0.39732694053909118</v>
      </c>
      <c r="U2815" s="357"/>
    </row>
    <row r="2816" spans="1:21" x14ac:dyDescent="0.25">
      <c r="A2816" s="357" t="s">
        <v>483</v>
      </c>
      <c r="B2816" s="357" t="s">
        <v>972</v>
      </c>
      <c r="C2816" s="357" t="s">
        <v>1271</v>
      </c>
      <c r="D2816" s="357" t="s">
        <v>1779</v>
      </c>
      <c r="E2816" s="357" t="s">
        <v>1657</v>
      </c>
      <c r="F2816" s="357">
        <v>4615231</v>
      </c>
      <c r="G2816" s="357" t="s">
        <v>1016</v>
      </c>
      <c r="H2816" s="357">
        <v>461523101</v>
      </c>
      <c r="I2816" s="357" t="s">
        <v>4447</v>
      </c>
      <c r="J2816" s="357">
        <v>1974456</v>
      </c>
      <c r="K2816" s="357">
        <v>100</v>
      </c>
      <c r="L2816" s="357" t="s">
        <v>1077</v>
      </c>
      <c r="M2816" s="357" t="s">
        <v>1078</v>
      </c>
      <c r="N2816" s="357" t="s">
        <v>5025</v>
      </c>
      <c r="O2816" s="358">
        <v>1</v>
      </c>
      <c r="P2816" s="357">
        <v>64</v>
      </c>
      <c r="Q2816" s="357">
        <v>33748.400000000001</v>
      </c>
      <c r="R2816" s="357">
        <v>28191.61</v>
      </c>
      <c r="S2816" s="357">
        <f t="shared" si="90"/>
        <v>5556.7900000000009</v>
      </c>
      <c r="T2816" s="359">
        <f t="shared" si="91"/>
        <v>0.16465343542212374</v>
      </c>
      <c r="U2816" s="357"/>
    </row>
    <row r="2817" spans="1:21" x14ac:dyDescent="0.25">
      <c r="A2817" s="357" t="s">
        <v>483</v>
      </c>
      <c r="B2817" s="357" t="s">
        <v>972</v>
      </c>
      <c r="C2817" s="357" t="s">
        <v>1229</v>
      </c>
      <c r="D2817" s="357" t="s">
        <v>1741</v>
      </c>
      <c r="E2817" s="357" t="s">
        <v>1468</v>
      </c>
      <c r="F2817" s="357">
        <v>4321224</v>
      </c>
      <c r="G2817" s="357" t="s">
        <v>833</v>
      </c>
      <c r="H2817" s="357">
        <v>432122401</v>
      </c>
      <c r="I2817" s="357" t="s">
        <v>4577</v>
      </c>
      <c r="J2817" s="357">
        <v>7384748</v>
      </c>
      <c r="K2817" s="357">
        <v>100</v>
      </c>
      <c r="L2817" s="357" t="s">
        <v>1077</v>
      </c>
      <c r="M2817" s="357" t="s">
        <v>1078</v>
      </c>
      <c r="N2817" s="357" t="s">
        <v>5025</v>
      </c>
      <c r="O2817" s="358">
        <v>1</v>
      </c>
      <c r="P2817" s="357">
        <v>66</v>
      </c>
      <c r="Q2817" s="357">
        <v>41844</v>
      </c>
      <c r="R2817" s="357">
        <v>21641.269999999997</v>
      </c>
      <c r="S2817" s="357">
        <f t="shared" si="90"/>
        <v>20202.730000000003</v>
      </c>
      <c r="T2817" s="359">
        <f t="shared" si="91"/>
        <v>0.48281067775547276</v>
      </c>
      <c r="U2817" s="357"/>
    </row>
    <row r="2818" spans="1:21" x14ac:dyDescent="0.25">
      <c r="A2818" s="357" t="s">
        <v>483</v>
      </c>
      <c r="B2818" s="357" t="s">
        <v>972</v>
      </c>
      <c r="C2818" s="357" t="s">
        <v>1271</v>
      </c>
      <c r="D2818" s="357" t="s">
        <v>1779</v>
      </c>
      <c r="E2818" s="357" t="s">
        <v>1657</v>
      </c>
      <c r="F2818" s="357">
        <v>4615231</v>
      </c>
      <c r="G2818" s="357" t="s">
        <v>1016</v>
      </c>
      <c r="H2818" s="357">
        <v>461523101</v>
      </c>
      <c r="I2818" s="357" t="s">
        <v>4448</v>
      </c>
      <c r="J2818" s="357">
        <v>1974568</v>
      </c>
      <c r="K2818" s="357">
        <v>100</v>
      </c>
      <c r="L2818" s="357" t="s">
        <v>1077</v>
      </c>
      <c r="M2818" s="357" t="s">
        <v>1078</v>
      </c>
      <c r="N2818" s="357" t="s">
        <v>5025</v>
      </c>
      <c r="O2818" s="358">
        <v>1</v>
      </c>
      <c r="P2818" s="357">
        <v>73</v>
      </c>
      <c r="Q2818" s="357">
        <v>60827.199999999997</v>
      </c>
      <c r="R2818" s="357">
        <v>39492.31</v>
      </c>
      <c r="S2818" s="357">
        <f t="shared" si="90"/>
        <v>21334.89</v>
      </c>
      <c r="T2818" s="359">
        <f t="shared" si="91"/>
        <v>0.350745883420575</v>
      </c>
      <c r="U2818" s="357"/>
    </row>
    <row r="2819" spans="1:21" x14ac:dyDescent="0.25">
      <c r="A2819" s="357" t="s">
        <v>483</v>
      </c>
      <c r="B2819" s="357" t="s">
        <v>972</v>
      </c>
      <c r="C2819" s="357" t="s">
        <v>1271</v>
      </c>
      <c r="D2819" s="357" t="s">
        <v>1779</v>
      </c>
      <c r="E2819" s="357" t="s">
        <v>5056</v>
      </c>
      <c r="F2819" s="357">
        <v>4615235</v>
      </c>
      <c r="G2819" s="357" t="s">
        <v>1424</v>
      </c>
      <c r="H2819" s="357">
        <v>461523502</v>
      </c>
      <c r="I2819" s="357" t="s">
        <v>4449</v>
      </c>
      <c r="J2819" s="357">
        <v>1974728</v>
      </c>
      <c r="K2819" s="357">
        <v>100</v>
      </c>
      <c r="L2819" s="357" t="s">
        <v>1077</v>
      </c>
      <c r="M2819" s="357" t="s">
        <v>1078</v>
      </c>
      <c r="N2819" s="357" t="s">
        <v>5025</v>
      </c>
      <c r="O2819" s="358">
        <v>1</v>
      </c>
      <c r="P2819" s="357">
        <v>24</v>
      </c>
      <c r="Q2819" s="357">
        <v>79349.600000000006</v>
      </c>
      <c r="R2819" s="357">
        <v>59021.5</v>
      </c>
      <c r="S2819" s="357">
        <f t="shared" si="90"/>
        <v>20328.100000000006</v>
      </c>
      <c r="T2819" s="359">
        <f t="shared" si="91"/>
        <v>0.25618402613245694</v>
      </c>
      <c r="U2819" s="357"/>
    </row>
    <row r="2820" spans="1:21" x14ac:dyDescent="0.25">
      <c r="A2820" s="357" t="s">
        <v>483</v>
      </c>
      <c r="B2820" s="357" t="s">
        <v>972</v>
      </c>
      <c r="C2820" s="357" t="s">
        <v>1271</v>
      </c>
      <c r="D2820" s="357" t="s">
        <v>1779</v>
      </c>
      <c r="E2820" s="357" t="s">
        <v>5056</v>
      </c>
      <c r="F2820" s="357">
        <v>4615235</v>
      </c>
      <c r="G2820" s="357" t="s">
        <v>1424</v>
      </c>
      <c r="H2820" s="357">
        <v>461523502</v>
      </c>
      <c r="I2820" s="357" t="s">
        <v>4450</v>
      </c>
      <c r="J2820" s="357">
        <v>1974802</v>
      </c>
      <c r="K2820" s="357">
        <v>100</v>
      </c>
      <c r="L2820" s="357" t="s">
        <v>1077</v>
      </c>
      <c r="M2820" s="357" t="s">
        <v>1078</v>
      </c>
      <c r="N2820" s="357" t="s">
        <v>5025</v>
      </c>
      <c r="O2820" s="358">
        <v>1</v>
      </c>
      <c r="P2820" s="357">
        <v>63</v>
      </c>
      <c r="Q2820" s="357">
        <v>84058.4</v>
      </c>
      <c r="R2820" s="357">
        <v>67209.64</v>
      </c>
      <c r="S2820" s="357">
        <f t="shared" si="90"/>
        <v>16848.759999999995</v>
      </c>
      <c r="T2820" s="359">
        <f t="shared" si="91"/>
        <v>0.20044112188668825</v>
      </c>
      <c r="U2820" s="357"/>
    </row>
    <row r="2821" spans="1:21" x14ac:dyDescent="0.25">
      <c r="A2821" s="357" t="s">
        <v>483</v>
      </c>
      <c r="B2821" s="357" t="s">
        <v>972</v>
      </c>
      <c r="C2821" s="357" t="s">
        <v>1271</v>
      </c>
      <c r="D2821" s="357" t="s">
        <v>1779</v>
      </c>
      <c r="E2821" s="357" t="s">
        <v>5056</v>
      </c>
      <c r="F2821" s="357">
        <v>4615235</v>
      </c>
      <c r="G2821" s="357" t="s">
        <v>1424</v>
      </c>
      <c r="H2821" s="357">
        <v>461523502</v>
      </c>
      <c r="I2821" s="357" t="s">
        <v>4451</v>
      </c>
      <c r="J2821" s="357">
        <v>1974860</v>
      </c>
      <c r="K2821" s="357">
        <v>100</v>
      </c>
      <c r="L2821" s="357" t="s">
        <v>1077</v>
      </c>
      <c r="M2821" s="357" t="s">
        <v>1078</v>
      </c>
      <c r="N2821" s="357" t="s">
        <v>5025</v>
      </c>
      <c r="O2821" s="358">
        <v>1</v>
      </c>
      <c r="P2821" s="357">
        <v>18</v>
      </c>
      <c r="Q2821" s="357">
        <v>23102.399999999998</v>
      </c>
      <c r="R2821" s="357">
        <v>17309.86</v>
      </c>
      <c r="S2821" s="357">
        <f t="shared" si="90"/>
        <v>5792.5399999999972</v>
      </c>
      <c r="T2821" s="359">
        <f t="shared" si="91"/>
        <v>0.2507332571507721</v>
      </c>
      <c r="U2821" s="357"/>
    </row>
    <row r="2822" spans="1:21" x14ac:dyDescent="0.25">
      <c r="A2822" s="357" t="s">
        <v>483</v>
      </c>
      <c r="B2822" s="357" t="s">
        <v>972</v>
      </c>
      <c r="C2822" s="357" t="s">
        <v>1271</v>
      </c>
      <c r="D2822" s="357" t="s">
        <v>1779</v>
      </c>
      <c r="E2822" s="357" t="s">
        <v>5056</v>
      </c>
      <c r="F2822" s="357">
        <v>4615235</v>
      </c>
      <c r="G2822" s="357" t="s">
        <v>1424</v>
      </c>
      <c r="H2822" s="357">
        <v>461523502</v>
      </c>
      <c r="I2822" s="357" t="s">
        <v>4452</v>
      </c>
      <c r="J2822" s="357">
        <v>1974864</v>
      </c>
      <c r="K2822" s="357">
        <v>100</v>
      </c>
      <c r="L2822" s="357" t="s">
        <v>1077</v>
      </c>
      <c r="M2822" s="357" t="s">
        <v>1078</v>
      </c>
      <c r="N2822" s="357" t="s">
        <v>5025</v>
      </c>
      <c r="O2822" s="358">
        <v>1</v>
      </c>
      <c r="P2822" s="357">
        <v>49</v>
      </c>
      <c r="Q2822" s="357">
        <v>72116.399999999994</v>
      </c>
      <c r="R2822" s="357">
        <v>44656.460000000006</v>
      </c>
      <c r="S2822" s="357">
        <f t="shared" si="90"/>
        <v>27459.939999999988</v>
      </c>
      <c r="T2822" s="359">
        <f t="shared" si="91"/>
        <v>0.38077247339024117</v>
      </c>
      <c r="U2822" s="357"/>
    </row>
    <row r="2823" spans="1:21" x14ac:dyDescent="0.25">
      <c r="A2823" s="357" t="s">
        <v>483</v>
      </c>
      <c r="B2823" s="357" t="s">
        <v>972</v>
      </c>
      <c r="C2823" s="357" t="s">
        <v>1229</v>
      </c>
      <c r="D2823" s="357" t="s">
        <v>1741</v>
      </c>
      <c r="E2823" s="357" t="s">
        <v>1468</v>
      </c>
      <c r="F2823" s="357">
        <v>4321224</v>
      </c>
      <c r="G2823" s="357" t="s">
        <v>833</v>
      </c>
      <c r="H2823" s="357">
        <v>432122401</v>
      </c>
      <c r="I2823" s="357" t="s">
        <v>5273</v>
      </c>
      <c r="J2823" s="357">
        <v>7384922</v>
      </c>
      <c r="K2823" s="357">
        <v>100</v>
      </c>
      <c r="L2823" s="357" t="s">
        <v>1077</v>
      </c>
      <c r="M2823" s="357" t="s">
        <v>1078</v>
      </c>
      <c r="N2823" s="357" t="s">
        <v>5025</v>
      </c>
      <c r="O2823" s="358">
        <v>1</v>
      </c>
      <c r="P2823" s="357">
        <v>62</v>
      </c>
      <c r="Q2823" s="357">
        <v>36674</v>
      </c>
      <c r="R2823" s="357">
        <v>19288.350000000002</v>
      </c>
      <c r="S2823" s="357">
        <f t="shared" si="90"/>
        <v>17385.649999999998</v>
      </c>
      <c r="T2823" s="359">
        <f t="shared" si="91"/>
        <v>0.47405927905328021</v>
      </c>
      <c r="U2823" s="357"/>
    </row>
    <row r="2824" spans="1:21" x14ac:dyDescent="0.25">
      <c r="A2824" s="357" t="s">
        <v>483</v>
      </c>
      <c r="B2824" s="357" t="s">
        <v>972</v>
      </c>
      <c r="C2824" s="357" t="s">
        <v>1271</v>
      </c>
      <c r="D2824" s="357" t="s">
        <v>1779</v>
      </c>
      <c r="E2824" s="357" t="s">
        <v>5056</v>
      </c>
      <c r="F2824" s="357">
        <v>4615235</v>
      </c>
      <c r="G2824" s="357" t="s">
        <v>1424</v>
      </c>
      <c r="H2824" s="357">
        <v>461523502</v>
      </c>
      <c r="I2824" s="357" t="s">
        <v>4453</v>
      </c>
      <c r="J2824" s="357">
        <v>1974948</v>
      </c>
      <c r="K2824" s="357">
        <v>100</v>
      </c>
      <c r="L2824" s="357" t="s">
        <v>5334</v>
      </c>
      <c r="M2824" s="357" t="s">
        <v>1078</v>
      </c>
      <c r="N2824" s="357" t="s">
        <v>5025</v>
      </c>
      <c r="O2824" s="358">
        <v>1</v>
      </c>
      <c r="P2824" s="357">
        <v>1</v>
      </c>
      <c r="Q2824" s="357">
        <v>5700</v>
      </c>
      <c r="R2824" s="357">
        <v>4963.4500000000007</v>
      </c>
      <c r="S2824" s="357">
        <f t="shared" si="90"/>
        <v>736.54999999999927</v>
      </c>
      <c r="T2824" s="359">
        <f t="shared" si="91"/>
        <v>0.1292192982456139</v>
      </c>
      <c r="U2824" s="357"/>
    </row>
    <row r="2825" spans="1:21" x14ac:dyDescent="0.25">
      <c r="A2825" s="357" t="s">
        <v>483</v>
      </c>
      <c r="B2825" s="357" t="s">
        <v>972</v>
      </c>
      <c r="C2825" s="357" t="s">
        <v>1271</v>
      </c>
      <c r="D2825" s="357" t="s">
        <v>1779</v>
      </c>
      <c r="E2825" s="357" t="s">
        <v>1657</v>
      </c>
      <c r="F2825" s="357">
        <v>4615231</v>
      </c>
      <c r="G2825" s="357" t="s">
        <v>1334</v>
      </c>
      <c r="H2825" s="357">
        <v>461523102</v>
      </c>
      <c r="I2825" s="357" t="s">
        <v>4454</v>
      </c>
      <c r="J2825" s="357">
        <v>1975356</v>
      </c>
      <c r="K2825" s="357">
        <v>200</v>
      </c>
      <c r="L2825" s="357" t="s">
        <v>1077</v>
      </c>
      <c r="M2825" s="357" t="s">
        <v>1078</v>
      </c>
      <c r="N2825" s="357" t="s">
        <v>5025</v>
      </c>
      <c r="O2825" s="358">
        <v>1</v>
      </c>
      <c r="P2825" s="357">
        <v>145</v>
      </c>
      <c r="Q2825" s="357">
        <v>90761.600000000006</v>
      </c>
      <c r="R2825" s="357">
        <v>78085.820000000007</v>
      </c>
      <c r="S2825" s="357">
        <f t="shared" si="90"/>
        <v>12675.779999999999</v>
      </c>
      <c r="T2825" s="359">
        <f t="shared" si="91"/>
        <v>0.13966016465112996</v>
      </c>
      <c r="U2825" s="357"/>
    </row>
    <row r="2826" spans="1:21" x14ac:dyDescent="0.25">
      <c r="A2826" s="357" t="s">
        <v>483</v>
      </c>
      <c r="B2826" s="357" t="s">
        <v>972</v>
      </c>
      <c r="C2826" s="357" t="s">
        <v>1271</v>
      </c>
      <c r="D2826" s="357" t="s">
        <v>1779</v>
      </c>
      <c r="E2826" s="357" t="s">
        <v>1657</v>
      </c>
      <c r="F2826" s="357">
        <v>4615231</v>
      </c>
      <c r="G2826" s="357" t="s">
        <v>1334</v>
      </c>
      <c r="H2826" s="357">
        <v>461523102</v>
      </c>
      <c r="I2826" s="357" t="s">
        <v>4455</v>
      </c>
      <c r="J2826" s="357">
        <v>1975358</v>
      </c>
      <c r="K2826" s="357">
        <v>100</v>
      </c>
      <c r="L2826" s="357" t="s">
        <v>1077</v>
      </c>
      <c r="M2826" s="357" t="s">
        <v>1078</v>
      </c>
      <c r="N2826" s="357" t="s">
        <v>5025</v>
      </c>
      <c r="O2826" s="358">
        <v>1</v>
      </c>
      <c r="P2826" s="357">
        <v>29</v>
      </c>
      <c r="Q2826" s="357">
        <v>34750</v>
      </c>
      <c r="R2826" s="357">
        <v>22640.519999999997</v>
      </c>
      <c r="S2826" s="357">
        <f t="shared" si="90"/>
        <v>12109.480000000003</v>
      </c>
      <c r="T2826" s="359">
        <f t="shared" si="91"/>
        <v>0.34847424460431664</v>
      </c>
      <c r="U2826" s="357"/>
    </row>
    <row r="2827" spans="1:21" x14ac:dyDescent="0.25">
      <c r="A2827" s="357" t="s">
        <v>483</v>
      </c>
      <c r="B2827" s="357" t="s">
        <v>972</v>
      </c>
      <c r="C2827" s="357" t="s">
        <v>1271</v>
      </c>
      <c r="D2827" s="357" t="s">
        <v>1779</v>
      </c>
      <c r="E2827" s="357" t="s">
        <v>1659</v>
      </c>
      <c r="F2827" s="357">
        <v>4615244</v>
      </c>
      <c r="G2827" s="357" t="s">
        <v>1018</v>
      </c>
      <c r="H2827" s="357">
        <v>461524401</v>
      </c>
      <c r="I2827" s="357" t="s">
        <v>4456</v>
      </c>
      <c r="J2827" s="357">
        <v>3677133</v>
      </c>
      <c r="K2827" s="357">
        <v>100</v>
      </c>
      <c r="L2827" s="357" t="s">
        <v>1077</v>
      </c>
      <c r="M2827" s="357" t="s">
        <v>1078</v>
      </c>
      <c r="N2827" s="357" t="s">
        <v>5025</v>
      </c>
      <c r="O2827" s="358">
        <v>1</v>
      </c>
      <c r="P2827" s="357">
        <v>32</v>
      </c>
      <c r="Q2827" s="357">
        <v>105498.4</v>
      </c>
      <c r="R2827" s="357">
        <v>65482.16</v>
      </c>
      <c r="S2827" s="357">
        <f t="shared" si="90"/>
        <v>40016.239999999991</v>
      </c>
      <c r="T2827" s="359">
        <f t="shared" si="91"/>
        <v>0.37930660559780993</v>
      </c>
      <c r="U2827" s="357"/>
    </row>
    <row r="2828" spans="1:21" x14ac:dyDescent="0.25">
      <c r="A2828" s="357" t="s">
        <v>483</v>
      </c>
      <c r="B2828" s="357" t="s">
        <v>1830</v>
      </c>
      <c r="C2828" s="357" t="s">
        <v>1264</v>
      </c>
      <c r="D2828" s="357" t="s">
        <v>1771</v>
      </c>
      <c r="E2828" s="357" t="s">
        <v>1622</v>
      </c>
      <c r="F2828" s="357">
        <v>4523424</v>
      </c>
      <c r="G2828" s="357" t="s">
        <v>1065</v>
      </c>
      <c r="H2828" s="357">
        <v>452342401</v>
      </c>
      <c r="I2828" s="357" t="s">
        <v>5274</v>
      </c>
      <c r="J2828" s="357">
        <v>25278276</v>
      </c>
      <c r="K2828" s="357">
        <v>100</v>
      </c>
      <c r="L2828" s="357" t="s">
        <v>1077</v>
      </c>
      <c r="M2828" s="357" t="s">
        <v>1078</v>
      </c>
      <c r="N2828" s="357" t="s">
        <v>5025</v>
      </c>
      <c r="O2828" s="358">
        <v>1</v>
      </c>
      <c r="P2828" s="357">
        <v>23</v>
      </c>
      <c r="Q2828" s="357">
        <v>27352.400000000001</v>
      </c>
      <c r="R2828" s="357">
        <v>13937.710000000001</v>
      </c>
      <c r="S2828" s="357">
        <f t="shared" si="90"/>
        <v>13414.69</v>
      </c>
      <c r="T2828" s="359">
        <f t="shared" si="91"/>
        <v>0.49043923019552216</v>
      </c>
      <c r="U2828" s="357"/>
    </row>
    <row r="2829" spans="1:21" x14ac:dyDescent="0.25">
      <c r="A2829" s="357" t="s">
        <v>483</v>
      </c>
      <c r="B2829" s="357" t="s">
        <v>1830</v>
      </c>
      <c r="C2829" s="357" t="s">
        <v>1264</v>
      </c>
      <c r="D2829" s="357" t="s">
        <v>1771</v>
      </c>
      <c r="E2829" s="357" t="s">
        <v>1622</v>
      </c>
      <c r="F2829" s="357">
        <v>4523424</v>
      </c>
      <c r="G2829" s="357" t="s">
        <v>1065</v>
      </c>
      <c r="H2829" s="357">
        <v>452342401</v>
      </c>
      <c r="I2829" s="357" t="s">
        <v>5275</v>
      </c>
      <c r="J2829" s="357">
        <v>25278346</v>
      </c>
      <c r="K2829" s="357">
        <v>100</v>
      </c>
      <c r="L2829" s="357" t="s">
        <v>1077</v>
      </c>
      <c r="M2829" s="357" t="s">
        <v>1078</v>
      </c>
      <c r="N2829" s="357" t="s">
        <v>5025</v>
      </c>
      <c r="O2829" s="358">
        <v>1</v>
      </c>
      <c r="P2829" s="357">
        <v>87</v>
      </c>
      <c r="Q2829" s="357">
        <v>43534</v>
      </c>
      <c r="R2829" s="357">
        <v>22689.149999999998</v>
      </c>
      <c r="S2829" s="357">
        <f t="shared" si="90"/>
        <v>20844.850000000002</v>
      </c>
      <c r="T2829" s="359">
        <f t="shared" si="91"/>
        <v>0.47881770570129101</v>
      </c>
      <c r="U2829" s="357"/>
    </row>
    <row r="2830" spans="1:21" x14ac:dyDescent="0.25">
      <c r="A2830" s="357" t="s">
        <v>483</v>
      </c>
      <c r="B2830" s="357" t="s">
        <v>972</v>
      </c>
      <c r="C2830" s="357" t="s">
        <v>1271</v>
      </c>
      <c r="D2830" s="357" t="s">
        <v>1779</v>
      </c>
      <c r="E2830" s="357" t="s">
        <v>1924</v>
      </c>
      <c r="F2830" s="357">
        <v>4615242</v>
      </c>
      <c r="G2830" s="357" t="s">
        <v>1807</v>
      </c>
      <c r="H2830" s="357">
        <v>461524201</v>
      </c>
      <c r="I2830" s="357" t="s">
        <v>4457</v>
      </c>
      <c r="J2830" s="357">
        <v>3739913</v>
      </c>
      <c r="K2830" s="357">
        <v>100</v>
      </c>
      <c r="L2830" s="357" t="s">
        <v>1077</v>
      </c>
      <c r="M2830" s="357" t="s">
        <v>1078</v>
      </c>
      <c r="N2830" s="357" t="s">
        <v>5025</v>
      </c>
      <c r="O2830" s="358">
        <v>1</v>
      </c>
      <c r="P2830" s="357">
        <v>18</v>
      </c>
      <c r="Q2830" s="357">
        <v>4887.6000000000004</v>
      </c>
      <c r="R2830" s="357">
        <v>2923.37</v>
      </c>
      <c r="S2830" s="357">
        <f t="shared" si="90"/>
        <v>1964.2300000000005</v>
      </c>
      <c r="T2830" s="359">
        <f t="shared" si="91"/>
        <v>0.4018802684344055</v>
      </c>
      <c r="U2830" s="357"/>
    </row>
    <row r="2831" spans="1:21" x14ac:dyDescent="0.25">
      <c r="A2831" s="357" t="s">
        <v>483</v>
      </c>
      <c r="B2831" s="357" t="s">
        <v>972</v>
      </c>
      <c r="C2831" s="357" t="s">
        <v>1271</v>
      </c>
      <c r="D2831" s="357" t="s">
        <v>1779</v>
      </c>
      <c r="E2831" s="357" t="s">
        <v>1657</v>
      </c>
      <c r="F2831" s="357">
        <v>4615231</v>
      </c>
      <c r="G2831" s="357" t="s">
        <v>1335</v>
      </c>
      <c r="H2831" s="357">
        <v>461523103</v>
      </c>
      <c r="I2831" s="357" t="s">
        <v>4458</v>
      </c>
      <c r="J2831" s="357">
        <v>4122337</v>
      </c>
      <c r="K2831" s="357">
        <v>100</v>
      </c>
      <c r="L2831" s="357" t="s">
        <v>1077</v>
      </c>
      <c r="M2831" s="357" t="s">
        <v>1078</v>
      </c>
      <c r="N2831" s="357" t="s">
        <v>5025</v>
      </c>
      <c r="O2831" s="358">
        <v>1</v>
      </c>
      <c r="P2831" s="357">
        <v>16</v>
      </c>
      <c r="Q2831" s="357">
        <v>10761.599999999999</v>
      </c>
      <c r="R2831" s="357">
        <v>9126</v>
      </c>
      <c r="S2831" s="357">
        <f t="shared" si="90"/>
        <v>1635.5999999999985</v>
      </c>
      <c r="T2831" s="359">
        <f t="shared" si="91"/>
        <v>0.15198483496877777</v>
      </c>
      <c r="U2831" s="357"/>
    </row>
    <row r="2832" spans="1:21" x14ac:dyDescent="0.25">
      <c r="A2832" s="357" t="s">
        <v>483</v>
      </c>
      <c r="B2832" s="357" t="s">
        <v>972</v>
      </c>
      <c r="C2832" s="357" t="s">
        <v>1271</v>
      </c>
      <c r="D2832" s="357" t="s">
        <v>1779</v>
      </c>
      <c r="E2832" s="357" t="s">
        <v>1659</v>
      </c>
      <c r="F2832" s="357">
        <v>4615244</v>
      </c>
      <c r="G2832" s="357" t="s">
        <v>1025</v>
      </c>
      <c r="H2832" s="357">
        <v>461524402</v>
      </c>
      <c r="I2832" s="357" t="s">
        <v>4459</v>
      </c>
      <c r="J2832" s="357">
        <v>2003204</v>
      </c>
      <c r="K2832" s="357">
        <v>100</v>
      </c>
      <c r="L2832" s="357" t="s">
        <v>1077</v>
      </c>
      <c r="M2832" s="357" t="s">
        <v>1078</v>
      </c>
      <c r="N2832" s="357" t="s">
        <v>5025</v>
      </c>
      <c r="O2832" s="358">
        <v>1</v>
      </c>
      <c r="P2832" s="357">
        <v>65</v>
      </c>
      <c r="Q2832" s="357">
        <v>32692.799999999999</v>
      </c>
      <c r="R2832" s="357">
        <v>23056.6</v>
      </c>
      <c r="S2832" s="357">
        <f t="shared" si="90"/>
        <v>9636.2000000000007</v>
      </c>
      <c r="T2832" s="359">
        <f t="shared" si="91"/>
        <v>0.29474991435423092</v>
      </c>
      <c r="U2832" s="357"/>
    </row>
    <row r="2833" spans="1:21" x14ac:dyDescent="0.25">
      <c r="A2833" s="357" t="s">
        <v>483</v>
      </c>
      <c r="B2833" s="357" t="s">
        <v>972</v>
      </c>
      <c r="C2833" s="357" t="s">
        <v>1271</v>
      </c>
      <c r="D2833" s="357" t="s">
        <v>1779</v>
      </c>
      <c r="E2833" s="357" t="s">
        <v>1924</v>
      </c>
      <c r="F2833" s="357">
        <v>4615242</v>
      </c>
      <c r="G2833" s="357" t="s">
        <v>1174</v>
      </c>
      <c r="H2833" s="357">
        <v>461524203</v>
      </c>
      <c r="I2833" s="357" t="s">
        <v>4460</v>
      </c>
      <c r="J2833" s="357">
        <v>4122655</v>
      </c>
      <c r="K2833" s="357">
        <v>100</v>
      </c>
      <c r="L2833" s="357" t="s">
        <v>1077</v>
      </c>
      <c r="M2833" s="357" t="s">
        <v>1078</v>
      </c>
      <c r="N2833" s="357" t="s">
        <v>5025</v>
      </c>
      <c r="O2833" s="358">
        <v>1</v>
      </c>
      <c r="P2833" s="357">
        <v>59</v>
      </c>
      <c r="Q2833" s="357">
        <v>32539.599999999999</v>
      </c>
      <c r="R2833" s="357">
        <v>21613.120000000003</v>
      </c>
      <c r="S2833" s="357">
        <f t="shared" si="90"/>
        <v>10926.479999999996</v>
      </c>
      <c r="T2833" s="359">
        <f t="shared" si="91"/>
        <v>0.33579023712645506</v>
      </c>
      <c r="U2833" s="357"/>
    </row>
    <row r="2834" spans="1:21" x14ac:dyDescent="0.25">
      <c r="A2834" s="357" t="s">
        <v>483</v>
      </c>
      <c r="B2834" s="357" t="s">
        <v>972</v>
      </c>
      <c r="C2834" s="357" t="s">
        <v>1271</v>
      </c>
      <c r="D2834" s="357" t="s">
        <v>1779</v>
      </c>
      <c r="E2834" s="357" t="s">
        <v>1924</v>
      </c>
      <c r="F2834" s="357">
        <v>4615242</v>
      </c>
      <c r="G2834" s="357" t="s">
        <v>1174</v>
      </c>
      <c r="H2834" s="357">
        <v>461524203</v>
      </c>
      <c r="I2834" s="357" t="s">
        <v>4461</v>
      </c>
      <c r="J2834" s="357">
        <v>4122931</v>
      </c>
      <c r="K2834" s="357">
        <v>100</v>
      </c>
      <c r="L2834" s="357" t="s">
        <v>1077</v>
      </c>
      <c r="M2834" s="357" t="s">
        <v>1078</v>
      </c>
      <c r="N2834" s="357" t="s">
        <v>5025</v>
      </c>
      <c r="O2834" s="358">
        <v>1</v>
      </c>
      <c r="P2834" s="357">
        <v>39</v>
      </c>
      <c r="Q2834" s="357">
        <v>49455.599999999991</v>
      </c>
      <c r="R2834" s="357">
        <v>27528.35</v>
      </c>
      <c r="S2834" s="357">
        <f t="shared" si="90"/>
        <v>21927.249999999993</v>
      </c>
      <c r="T2834" s="359">
        <f t="shared" si="91"/>
        <v>0.443372439117107</v>
      </c>
      <c r="U2834" s="357"/>
    </row>
    <row r="2835" spans="1:21" x14ac:dyDescent="0.25">
      <c r="A2835" s="357" t="s">
        <v>483</v>
      </c>
      <c r="B2835" s="357" t="s">
        <v>972</v>
      </c>
      <c r="C2835" s="357" t="s">
        <v>1271</v>
      </c>
      <c r="D2835" s="357" t="s">
        <v>1779</v>
      </c>
      <c r="E2835" s="357" t="s">
        <v>1659</v>
      </c>
      <c r="F2835" s="357">
        <v>4615244</v>
      </c>
      <c r="G2835" s="357" t="s">
        <v>1018</v>
      </c>
      <c r="H2835" s="357">
        <v>461524401</v>
      </c>
      <c r="I2835" s="357" t="s">
        <v>4462</v>
      </c>
      <c r="J2835" s="357">
        <v>7383974</v>
      </c>
      <c r="K2835" s="357">
        <v>100</v>
      </c>
      <c r="L2835" s="357" t="s">
        <v>1077</v>
      </c>
      <c r="M2835" s="357" t="s">
        <v>1078</v>
      </c>
      <c r="N2835" s="357" t="s">
        <v>5025</v>
      </c>
      <c r="O2835" s="358">
        <v>1</v>
      </c>
      <c r="P2835" s="357">
        <v>76</v>
      </c>
      <c r="Q2835" s="357">
        <v>45276.800000000003</v>
      </c>
      <c r="R2835" s="357">
        <v>26421.510000000002</v>
      </c>
      <c r="S2835" s="357">
        <f t="shared" si="90"/>
        <v>18855.29</v>
      </c>
      <c r="T2835" s="359">
        <f t="shared" si="91"/>
        <v>0.41644484592550707</v>
      </c>
      <c r="U2835" s="357"/>
    </row>
    <row r="2836" spans="1:21" x14ac:dyDescent="0.25">
      <c r="A2836" s="357" t="s">
        <v>483</v>
      </c>
      <c r="B2836" s="357" t="s">
        <v>972</v>
      </c>
      <c r="C2836" s="357" t="s">
        <v>1271</v>
      </c>
      <c r="D2836" s="357" t="s">
        <v>1779</v>
      </c>
      <c r="E2836" s="357" t="s">
        <v>1659</v>
      </c>
      <c r="F2836" s="357">
        <v>4615244</v>
      </c>
      <c r="G2836" s="357" t="s">
        <v>1018</v>
      </c>
      <c r="H2836" s="357">
        <v>461524401</v>
      </c>
      <c r="I2836" s="357" t="s">
        <v>4463</v>
      </c>
      <c r="J2836" s="357">
        <v>7383978</v>
      </c>
      <c r="K2836" s="357">
        <v>100</v>
      </c>
      <c r="L2836" s="357" t="s">
        <v>1077</v>
      </c>
      <c r="M2836" s="357" t="s">
        <v>1078</v>
      </c>
      <c r="N2836" s="357" t="s">
        <v>5025</v>
      </c>
      <c r="O2836" s="358">
        <v>1</v>
      </c>
      <c r="P2836" s="357">
        <v>64</v>
      </c>
      <c r="Q2836" s="357">
        <v>33303.199999999997</v>
      </c>
      <c r="R2836" s="357">
        <v>24099.02</v>
      </c>
      <c r="S2836" s="357">
        <f t="shared" si="90"/>
        <v>9204.1799999999967</v>
      </c>
      <c r="T2836" s="359">
        <f t="shared" si="91"/>
        <v>0.27637524321987067</v>
      </c>
      <c r="U2836" s="357"/>
    </row>
    <row r="2837" spans="1:21" x14ac:dyDescent="0.25">
      <c r="A2837" s="357" t="s">
        <v>483</v>
      </c>
      <c r="B2837" s="357" t="s">
        <v>972</v>
      </c>
      <c r="C2837" s="357" t="s">
        <v>1271</v>
      </c>
      <c r="D2837" s="357" t="s">
        <v>1779</v>
      </c>
      <c r="E2837" s="357" t="s">
        <v>1659</v>
      </c>
      <c r="F2837" s="357">
        <v>4615244</v>
      </c>
      <c r="G2837" s="357" t="s">
        <v>1018</v>
      </c>
      <c r="H2837" s="357">
        <v>461524401</v>
      </c>
      <c r="I2837" s="357" t="s">
        <v>4464</v>
      </c>
      <c r="J2837" s="357">
        <v>7383996</v>
      </c>
      <c r="K2837" s="357">
        <v>100</v>
      </c>
      <c r="L2837" s="357" t="s">
        <v>1077</v>
      </c>
      <c r="M2837" s="357" t="s">
        <v>1078</v>
      </c>
      <c r="N2837" s="357" t="s">
        <v>5025</v>
      </c>
      <c r="O2837" s="358">
        <v>1</v>
      </c>
      <c r="P2837" s="357">
        <v>41</v>
      </c>
      <c r="Q2837" s="357">
        <v>29722</v>
      </c>
      <c r="R2837" s="357">
        <v>16551.510000000002</v>
      </c>
      <c r="S2837" s="357">
        <f t="shared" si="90"/>
        <v>13170.489999999998</v>
      </c>
      <c r="T2837" s="359">
        <f t="shared" si="91"/>
        <v>0.44312260278581517</v>
      </c>
      <c r="U2837" s="357"/>
    </row>
    <row r="2838" spans="1:21" x14ac:dyDescent="0.25">
      <c r="A2838" s="357" t="s">
        <v>483</v>
      </c>
      <c r="B2838" s="357" t="s">
        <v>1830</v>
      </c>
      <c r="C2838" s="357" t="s">
        <v>1272</v>
      </c>
      <c r="D2838" s="357" t="s">
        <v>1781</v>
      </c>
      <c r="E2838" s="357" t="s">
        <v>1662</v>
      </c>
      <c r="F2838" s="357">
        <v>4621121</v>
      </c>
      <c r="G2838" s="357" t="s">
        <v>1064</v>
      </c>
      <c r="H2838" s="357">
        <v>462112101</v>
      </c>
      <c r="I2838" s="357" t="s">
        <v>5276</v>
      </c>
      <c r="J2838" s="357">
        <v>25278806</v>
      </c>
      <c r="K2838" s="357">
        <v>250</v>
      </c>
      <c r="L2838" s="357" t="s">
        <v>1077</v>
      </c>
      <c r="M2838" s="357" t="s">
        <v>1078</v>
      </c>
      <c r="N2838" s="357" t="s">
        <v>5025</v>
      </c>
      <c r="O2838" s="358">
        <v>1</v>
      </c>
      <c r="P2838" s="357">
        <v>48</v>
      </c>
      <c r="Q2838" s="357">
        <v>29835.199999999997</v>
      </c>
      <c r="R2838" s="357">
        <v>15826.7</v>
      </c>
      <c r="S2838" s="357">
        <f t="shared" si="90"/>
        <v>14008.499999999996</v>
      </c>
      <c r="T2838" s="359">
        <f t="shared" si="91"/>
        <v>0.46952928084946632</v>
      </c>
      <c r="U2838" s="357"/>
    </row>
    <row r="2839" spans="1:21" x14ac:dyDescent="0.25">
      <c r="A2839" s="357" t="s">
        <v>483</v>
      </c>
      <c r="B2839" s="357" t="s">
        <v>972</v>
      </c>
      <c r="C2839" s="357" t="s">
        <v>1271</v>
      </c>
      <c r="D2839" s="357" t="s">
        <v>1779</v>
      </c>
      <c r="E2839" s="357" t="s">
        <v>1659</v>
      </c>
      <c r="F2839" s="357">
        <v>4615244</v>
      </c>
      <c r="G2839" s="357" t="s">
        <v>1018</v>
      </c>
      <c r="H2839" s="357">
        <v>461524401</v>
      </c>
      <c r="I2839" s="357" t="s">
        <v>4465</v>
      </c>
      <c r="J2839" s="357">
        <v>7384042</v>
      </c>
      <c r="K2839" s="357">
        <v>100</v>
      </c>
      <c r="L2839" s="357" t="s">
        <v>1077</v>
      </c>
      <c r="M2839" s="357" t="s">
        <v>1078</v>
      </c>
      <c r="N2839" s="357" t="s">
        <v>5025</v>
      </c>
      <c r="O2839" s="358">
        <v>1</v>
      </c>
      <c r="P2839" s="357">
        <v>83</v>
      </c>
      <c r="Q2839" s="357">
        <v>29394.399999999998</v>
      </c>
      <c r="R2839" s="357">
        <v>27843.72</v>
      </c>
      <c r="S2839" s="357">
        <f t="shared" si="90"/>
        <v>1550.6799999999967</v>
      </c>
      <c r="T2839" s="359">
        <f t="shared" si="91"/>
        <v>5.2754266118716378E-2</v>
      </c>
      <c r="U2839" s="357"/>
    </row>
    <row r="2840" spans="1:21" x14ac:dyDescent="0.25">
      <c r="A2840" s="357" t="s">
        <v>483</v>
      </c>
      <c r="B2840" s="357" t="s">
        <v>972</v>
      </c>
      <c r="C2840" s="357" t="s">
        <v>1271</v>
      </c>
      <c r="D2840" s="357" t="s">
        <v>1779</v>
      </c>
      <c r="E2840" s="357" t="s">
        <v>1659</v>
      </c>
      <c r="F2840" s="357">
        <v>4615244</v>
      </c>
      <c r="G2840" s="357" t="s">
        <v>1018</v>
      </c>
      <c r="H2840" s="357">
        <v>461524401</v>
      </c>
      <c r="I2840" s="357" t="s">
        <v>4466</v>
      </c>
      <c r="J2840" s="357">
        <v>7384056</v>
      </c>
      <c r="K2840" s="357">
        <v>100</v>
      </c>
      <c r="L2840" s="357" t="s">
        <v>1077</v>
      </c>
      <c r="M2840" s="357" t="s">
        <v>1078</v>
      </c>
      <c r="N2840" s="357" t="s">
        <v>5025</v>
      </c>
      <c r="O2840" s="358">
        <v>1</v>
      </c>
      <c r="P2840" s="357">
        <v>102</v>
      </c>
      <c r="Q2840" s="357">
        <v>39970.800000000003</v>
      </c>
      <c r="R2840" s="357">
        <v>31527.78</v>
      </c>
      <c r="S2840" s="357">
        <f t="shared" si="90"/>
        <v>8443.0200000000041</v>
      </c>
      <c r="T2840" s="359">
        <f t="shared" si="91"/>
        <v>0.21122969767930597</v>
      </c>
      <c r="U2840" s="357"/>
    </row>
    <row r="2841" spans="1:21" x14ac:dyDescent="0.25">
      <c r="A2841" s="357" t="s">
        <v>483</v>
      </c>
      <c r="B2841" s="357" t="s">
        <v>972</v>
      </c>
      <c r="C2841" s="357" t="s">
        <v>1271</v>
      </c>
      <c r="D2841" s="357" t="s">
        <v>1779</v>
      </c>
      <c r="E2841" s="357" t="s">
        <v>1659</v>
      </c>
      <c r="F2841" s="357">
        <v>4615244</v>
      </c>
      <c r="G2841" s="357" t="s">
        <v>1018</v>
      </c>
      <c r="H2841" s="357">
        <v>461524401</v>
      </c>
      <c r="I2841" s="357" t="s">
        <v>4467</v>
      </c>
      <c r="J2841" s="357">
        <v>7384064</v>
      </c>
      <c r="K2841" s="357">
        <v>100</v>
      </c>
      <c r="L2841" s="357" t="s">
        <v>1077</v>
      </c>
      <c r="M2841" s="357" t="s">
        <v>1078</v>
      </c>
      <c r="N2841" s="357" t="s">
        <v>5025</v>
      </c>
      <c r="O2841" s="358">
        <v>1</v>
      </c>
      <c r="P2841" s="357">
        <v>84</v>
      </c>
      <c r="Q2841" s="357">
        <v>27925.599999999999</v>
      </c>
      <c r="R2841" s="357">
        <v>24434.799999999999</v>
      </c>
      <c r="S2841" s="357">
        <f t="shared" si="90"/>
        <v>3490.7999999999993</v>
      </c>
      <c r="T2841" s="359">
        <f t="shared" si="91"/>
        <v>0.12500358094365024</v>
      </c>
      <c r="U2841" s="357"/>
    </row>
    <row r="2842" spans="1:21" x14ac:dyDescent="0.25">
      <c r="A2842" s="357" t="s">
        <v>483</v>
      </c>
      <c r="B2842" s="357" t="s">
        <v>972</v>
      </c>
      <c r="C2842" s="357" t="s">
        <v>1271</v>
      </c>
      <c r="D2842" s="357" t="s">
        <v>1779</v>
      </c>
      <c r="E2842" s="357" t="s">
        <v>1659</v>
      </c>
      <c r="F2842" s="357">
        <v>4615244</v>
      </c>
      <c r="G2842" s="357" t="s">
        <v>1018</v>
      </c>
      <c r="H2842" s="357">
        <v>461524401</v>
      </c>
      <c r="I2842" s="357" t="s">
        <v>4468</v>
      </c>
      <c r="J2842" s="357">
        <v>7384112</v>
      </c>
      <c r="K2842" s="357">
        <v>100</v>
      </c>
      <c r="L2842" s="357" t="s">
        <v>1077</v>
      </c>
      <c r="M2842" s="357" t="s">
        <v>1078</v>
      </c>
      <c r="N2842" s="357" t="s">
        <v>5025</v>
      </c>
      <c r="O2842" s="358">
        <v>1</v>
      </c>
      <c r="P2842" s="357">
        <v>64</v>
      </c>
      <c r="Q2842" s="357">
        <v>37430.400000000001</v>
      </c>
      <c r="R2842" s="357">
        <v>22623.33</v>
      </c>
      <c r="S2842" s="357">
        <f t="shared" si="90"/>
        <v>14807.07</v>
      </c>
      <c r="T2842" s="359">
        <f t="shared" si="91"/>
        <v>0.39558941395229541</v>
      </c>
      <c r="U2842" s="357"/>
    </row>
    <row r="2843" spans="1:21" x14ac:dyDescent="0.25">
      <c r="A2843" s="357" t="s">
        <v>483</v>
      </c>
      <c r="B2843" s="357" t="s">
        <v>972</v>
      </c>
      <c r="C2843" s="357" t="s">
        <v>1271</v>
      </c>
      <c r="D2843" s="357" t="s">
        <v>1779</v>
      </c>
      <c r="E2843" s="357" t="s">
        <v>1659</v>
      </c>
      <c r="F2843" s="357">
        <v>4615244</v>
      </c>
      <c r="G2843" s="357" t="s">
        <v>1018</v>
      </c>
      <c r="H2843" s="357">
        <v>461524401</v>
      </c>
      <c r="I2843" s="357" t="s">
        <v>4469</v>
      </c>
      <c r="J2843" s="357">
        <v>7384134</v>
      </c>
      <c r="K2843" s="357">
        <v>100</v>
      </c>
      <c r="L2843" s="357" t="s">
        <v>1077</v>
      </c>
      <c r="M2843" s="357" t="s">
        <v>1078</v>
      </c>
      <c r="N2843" s="357" t="s">
        <v>5025</v>
      </c>
      <c r="O2843" s="358">
        <v>1</v>
      </c>
      <c r="P2843" s="357">
        <v>125</v>
      </c>
      <c r="Q2843" s="357">
        <v>45586</v>
      </c>
      <c r="R2843" s="357">
        <v>42396.89</v>
      </c>
      <c r="S2843" s="357">
        <f t="shared" si="90"/>
        <v>3189.1100000000006</v>
      </c>
      <c r="T2843" s="359">
        <f t="shared" si="91"/>
        <v>6.9958101171412282E-2</v>
      </c>
      <c r="U2843" s="357"/>
    </row>
    <row r="2844" spans="1:21" x14ac:dyDescent="0.25">
      <c r="A2844" s="357" t="s">
        <v>483</v>
      </c>
      <c r="B2844" s="357" t="s">
        <v>972</v>
      </c>
      <c r="C2844" s="357" t="s">
        <v>1271</v>
      </c>
      <c r="D2844" s="357" t="s">
        <v>1779</v>
      </c>
      <c r="E2844" s="357" t="s">
        <v>1659</v>
      </c>
      <c r="F2844" s="357">
        <v>4615244</v>
      </c>
      <c r="G2844" s="357" t="s">
        <v>1018</v>
      </c>
      <c r="H2844" s="357">
        <v>461524401</v>
      </c>
      <c r="I2844" s="357" t="s">
        <v>4470</v>
      </c>
      <c r="J2844" s="357">
        <v>7384170</v>
      </c>
      <c r="K2844" s="357">
        <v>100</v>
      </c>
      <c r="L2844" s="357" t="s">
        <v>1077</v>
      </c>
      <c r="M2844" s="357" t="s">
        <v>1078</v>
      </c>
      <c r="N2844" s="357" t="s">
        <v>5025</v>
      </c>
      <c r="O2844" s="358">
        <v>1</v>
      </c>
      <c r="P2844" s="357">
        <v>86</v>
      </c>
      <c r="Q2844" s="357">
        <v>27854.800000000003</v>
      </c>
      <c r="R2844" s="357">
        <v>22858.620000000003</v>
      </c>
      <c r="S2844" s="357">
        <f t="shared" si="90"/>
        <v>4996.18</v>
      </c>
      <c r="T2844" s="359">
        <f t="shared" si="91"/>
        <v>0.1793651363499289</v>
      </c>
      <c r="U2844" s="357"/>
    </row>
    <row r="2845" spans="1:21" x14ac:dyDescent="0.25">
      <c r="A2845" s="357" t="s">
        <v>483</v>
      </c>
      <c r="B2845" s="357" t="s">
        <v>972</v>
      </c>
      <c r="C2845" s="357" t="s">
        <v>1271</v>
      </c>
      <c r="D2845" s="357" t="s">
        <v>1779</v>
      </c>
      <c r="E2845" s="357" t="s">
        <v>1659</v>
      </c>
      <c r="F2845" s="357">
        <v>4615244</v>
      </c>
      <c r="G2845" s="357" t="s">
        <v>1018</v>
      </c>
      <c r="H2845" s="357">
        <v>461524401</v>
      </c>
      <c r="I2845" s="357" t="s">
        <v>4471</v>
      </c>
      <c r="J2845" s="357">
        <v>7384180</v>
      </c>
      <c r="K2845" s="357">
        <v>100</v>
      </c>
      <c r="L2845" s="357" t="s">
        <v>1077</v>
      </c>
      <c r="M2845" s="357" t="s">
        <v>1078</v>
      </c>
      <c r="N2845" s="357" t="s">
        <v>5025</v>
      </c>
      <c r="O2845" s="358">
        <v>1</v>
      </c>
      <c r="P2845" s="357">
        <v>92</v>
      </c>
      <c r="Q2845" s="357">
        <v>37648.800000000003</v>
      </c>
      <c r="R2845" s="357">
        <v>26656.120000000003</v>
      </c>
      <c r="S2845" s="357">
        <f t="shared" si="90"/>
        <v>10992.68</v>
      </c>
      <c r="T2845" s="359">
        <f t="shared" si="91"/>
        <v>0.29197955844542189</v>
      </c>
      <c r="U2845" s="357"/>
    </row>
    <row r="2846" spans="1:21" x14ac:dyDescent="0.25">
      <c r="A2846" s="357" t="s">
        <v>483</v>
      </c>
      <c r="B2846" s="357" t="s">
        <v>972</v>
      </c>
      <c r="C2846" s="357" t="s">
        <v>1271</v>
      </c>
      <c r="D2846" s="357" t="s">
        <v>1779</v>
      </c>
      <c r="E2846" s="357" t="s">
        <v>1659</v>
      </c>
      <c r="F2846" s="357">
        <v>4615244</v>
      </c>
      <c r="G2846" s="357" t="s">
        <v>1018</v>
      </c>
      <c r="H2846" s="357">
        <v>461524401</v>
      </c>
      <c r="I2846" s="357" t="s">
        <v>4472</v>
      </c>
      <c r="J2846" s="357">
        <v>7384234</v>
      </c>
      <c r="K2846" s="357">
        <v>100</v>
      </c>
      <c r="L2846" s="357" t="s">
        <v>1077</v>
      </c>
      <c r="M2846" s="357" t="s">
        <v>1078</v>
      </c>
      <c r="N2846" s="357" t="s">
        <v>5025</v>
      </c>
      <c r="O2846" s="358">
        <v>1</v>
      </c>
      <c r="P2846" s="357">
        <v>97</v>
      </c>
      <c r="Q2846" s="357">
        <v>84222.799999999988</v>
      </c>
      <c r="R2846" s="357">
        <v>51962.789999999994</v>
      </c>
      <c r="S2846" s="357">
        <f t="shared" si="90"/>
        <v>32260.009999999995</v>
      </c>
      <c r="T2846" s="359">
        <f t="shared" si="91"/>
        <v>0.38303179186633546</v>
      </c>
      <c r="U2846" s="357"/>
    </row>
    <row r="2847" spans="1:21" x14ac:dyDescent="0.25">
      <c r="A2847" s="357" t="s">
        <v>483</v>
      </c>
      <c r="B2847" s="357" t="s">
        <v>972</v>
      </c>
      <c r="C2847" s="357" t="s">
        <v>1271</v>
      </c>
      <c r="D2847" s="357" t="s">
        <v>1779</v>
      </c>
      <c r="E2847" s="357" t="s">
        <v>1659</v>
      </c>
      <c r="F2847" s="357">
        <v>4615244</v>
      </c>
      <c r="G2847" s="357" t="s">
        <v>1018</v>
      </c>
      <c r="H2847" s="357">
        <v>461524401</v>
      </c>
      <c r="I2847" s="357" t="s">
        <v>4473</v>
      </c>
      <c r="J2847" s="357">
        <v>7384236</v>
      </c>
      <c r="K2847" s="357">
        <v>100</v>
      </c>
      <c r="L2847" s="357" t="s">
        <v>1077</v>
      </c>
      <c r="M2847" s="357" t="s">
        <v>1078</v>
      </c>
      <c r="N2847" s="357" t="s">
        <v>5025</v>
      </c>
      <c r="O2847" s="358">
        <v>1</v>
      </c>
      <c r="P2847" s="357">
        <v>93</v>
      </c>
      <c r="Q2847" s="357">
        <v>60328.800000000003</v>
      </c>
      <c r="R2847" s="357">
        <v>44977.7</v>
      </c>
      <c r="S2847" s="357">
        <f t="shared" si="90"/>
        <v>15351.100000000006</v>
      </c>
      <c r="T2847" s="359">
        <f t="shared" si="91"/>
        <v>0.25445724098606315</v>
      </c>
      <c r="U2847" s="357"/>
    </row>
    <row r="2848" spans="1:21" x14ac:dyDescent="0.25">
      <c r="A2848" s="357" t="s">
        <v>483</v>
      </c>
      <c r="B2848" s="357" t="s">
        <v>972</v>
      </c>
      <c r="C2848" s="357" t="s">
        <v>1271</v>
      </c>
      <c r="D2848" s="357" t="s">
        <v>1779</v>
      </c>
      <c r="E2848" s="357" t="s">
        <v>1659</v>
      </c>
      <c r="F2848" s="357">
        <v>4615244</v>
      </c>
      <c r="G2848" s="357" t="s">
        <v>1018</v>
      </c>
      <c r="H2848" s="357">
        <v>461524401</v>
      </c>
      <c r="I2848" s="357" t="s">
        <v>4474</v>
      </c>
      <c r="J2848" s="357">
        <v>7384240</v>
      </c>
      <c r="K2848" s="357">
        <v>100</v>
      </c>
      <c r="L2848" s="357" t="s">
        <v>1077</v>
      </c>
      <c r="M2848" s="357" t="s">
        <v>1078</v>
      </c>
      <c r="N2848" s="357" t="s">
        <v>5025</v>
      </c>
      <c r="O2848" s="358">
        <v>1</v>
      </c>
      <c r="P2848" s="357">
        <v>77</v>
      </c>
      <c r="Q2848" s="357">
        <v>51595.6</v>
      </c>
      <c r="R2848" s="357">
        <v>42513.3</v>
      </c>
      <c r="S2848" s="357">
        <f t="shared" si="90"/>
        <v>9082.2999999999956</v>
      </c>
      <c r="T2848" s="359">
        <f t="shared" si="91"/>
        <v>0.17602857608013078</v>
      </c>
      <c r="U2848" s="357"/>
    </row>
    <row r="2849" spans="1:21" x14ac:dyDescent="0.25">
      <c r="A2849" s="357" t="s">
        <v>483</v>
      </c>
      <c r="B2849" s="357" t="s">
        <v>972</v>
      </c>
      <c r="C2849" s="357" t="s">
        <v>1271</v>
      </c>
      <c r="D2849" s="357" t="s">
        <v>1779</v>
      </c>
      <c r="E2849" s="357" t="s">
        <v>1659</v>
      </c>
      <c r="F2849" s="357">
        <v>4615244</v>
      </c>
      <c r="G2849" s="357" t="s">
        <v>1018</v>
      </c>
      <c r="H2849" s="357">
        <v>461524401</v>
      </c>
      <c r="I2849" s="357" t="s">
        <v>4475</v>
      </c>
      <c r="J2849" s="357">
        <v>7384254</v>
      </c>
      <c r="K2849" s="357">
        <v>250</v>
      </c>
      <c r="L2849" s="357" t="s">
        <v>1077</v>
      </c>
      <c r="M2849" s="357" t="s">
        <v>1078</v>
      </c>
      <c r="N2849" s="357" t="s">
        <v>5025</v>
      </c>
      <c r="O2849" s="358">
        <v>1</v>
      </c>
      <c r="P2849" s="357">
        <v>314</v>
      </c>
      <c r="Q2849" s="357">
        <v>193293.59999999998</v>
      </c>
      <c r="R2849" s="357">
        <v>150762.62</v>
      </c>
      <c r="S2849" s="357">
        <f t="shared" si="90"/>
        <v>42530.979999999981</v>
      </c>
      <c r="T2849" s="359">
        <f t="shared" si="91"/>
        <v>0.22003304817127928</v>
      </c>
      <c r="U2849" s="357"/>
    </row>
    <row r="2850" spans="1:21" x14ac:dyDescent="0.25">
      <c r="A2850" s="357" t="s">
        <v>483</v>
      </c>
      <c r="B2850" s="357" t="s">
        <v>972</v>
      </c>
      <c r="C2850" s="357" t="s">
        <v>1271</v>
      </c>
      <c r="D2850" s="357" t="s">
        <v>1780</v>
      </c>
      <c r="E2850" s="357" t="s">
        <v>1011</v>
      </c>
      <c r="F2850" s="357">
        <v>4615312</v>
      </c>
      <c r="G2850" s="357" t="s">
        <v>1013</v>
      </c>
      <c r="H2850" s="357">
        <v>461531202</v>
      </c>
      <c r="I2850" s="357" t="s">
        <v>4476</v>
      </c>
      <c r="J2850" s="357">
        <v>12265241</v>
      </c>
      <c r="K2850" s="357">
        <v>100</v>
      </c>
      <c r="L2850" s="357" t="s">
        <v>1077</v>
      </c>
      <c r="M2850" s="357" t="s">
        <v>1078</v>
      </c>
      <c r="N2850" s="357" t="s">
        <v>5025</v>
      </c>
      <c r="O2850" s="358">
        <v>1</v>
      </c>
      <c r="P2850" s="357">
        <v>45</v>
      </c>
      <c r="Q2850" s="357">
        <v>15242.8</v>
      </c>
      <c r="R2850" s="357">
        <v>9866.2099999999991</v>
      </c>
      <c r="S2850" s="357">
        <f t="shared" si="90"/>
        <v>5376.59</v>
      </c>
      <c r="T2850" s="359">
        <f t="shared" si="91"/>
        <v>0.35272981342010656</v>
      </c>
      <c r="U2850" s="357"/>
    </row>
    <row r="2851" spans="1:21" x14ac:dyDescent="0.25">
      <c r="A2851" s="357" t="s">
        <v>483</v>
      </c>
      <c r="B2851" s="357" t="s">
        <v>972</v>
      </c>
      <c r="C2851" s="357" t="s">
        <v>1271</v>
      </c>
      <c r="D2851" s="357" t="s">
        <v>1780</v>
      </c>
      <c r="E2851" s="357" t="s">
        <v>1011</v>
      </c>
      <c r="F2851" s="357">
        <v>4615312</v>
      </c>
      <c r="G2851" s="357" t="s">
        <v>1013</v>
      </c>
      <c r="H2851" s="357">
        <v>461531202</v>
      </c>
      <c r="I2851" s="357" t="s">
        <v>4477</v>
      </c>
      <c r="J2851" s="357">
        <v>12265293</v>
      </c>
      <c r="K2851" s="357">
        <v>100</v>
      </c>
      <c r="L2851" s="357" t="s">
        <v>1077</v>
      </c>
      <c r="M2851" s="357" t="s">
        <v>1078</v>
      </c>
      <c r="N2851" s="357" t="s">
        <v>5025</v>
      </c>
      <c r="O2851" s="358">
        <v>1</v>
      </c>
      <c r="P2851" s="357">
        <v>83</v>
      </c>
      <c r="Q2851" s="357">
        <v>62730.400000000001</v>
      </c>
      <c r="R2851" s="357">
        <v>38101.979999999996</v>
      </c>
      <c r="S2851" s="357">
        <f t="shared" si="90"/>
        <v>24628.420000000006</v>
      </c>
      <c r="T2851" s="359">
        <f t="shared" si="91"/>
        <v>0.39260741203626959</v>
      </c>
      <c r="U2851" s="357"/>
    </row>
    <row r="2852" spans="1:21" x14ac:dyDescent="0.25">
      <c r="A2852" s="357" t="s">
        <v>483</v>
      </c>
      <c r="B2852" s="357" t="s">
        <v>972</v>
      </c>
      <c r="C2852" s="357" t="s">
        <v>1271</v>
      </c>
      <c r="D2852" s="357" t="s">
        <v>1780</v>
      </c>
      <c r="E2852" s="357" t="s">
        <v>1011</v>
      </c>
      <c r="F2852" s="357">
        <v>4615312</v>
      </c>
      <c r="G2852" s="357" t="s">
        <v>1013</v>
      </c>
      <c r="H2852" s="357">
        <v>461531202</v>
      </c>
      <c r="I2852" s="357" t="s">
        <v>4478</v>
      </c>
      <c r="J2852" s="357">
        <v>12265385</v>
      </c>
      <c r="K2852" s="357">
        <v>100</v>
      </c>
      <c r="L2852" s="357" t="s">
        <v>1077</v>
      </c>
      <c r="M2852" s="357" t="s">
        <v>1078</v>
      </c>
      <c r="N2852" s="357" t="s">
        <v>5025</v>
      </c>
      <c r="O2852" s="358">
        <v>1</v>
      </c>
      <c r="P2852" s="357">
        <v>66</v>
      </c>
      <c r="Q2852" s="357">
        <v>31606.799999999999</v>
      </c>
      <c r="R2852" s="357">
        <v>23607.63</v>
      </c>
      <c r="S2852" s="357">
        <f t="shared" si="90"/>
        <v>7999.1699999999983</v>
      </c>
      <c r="T2852" s="359">
        <f t="shared" si="91"/>
        <v>0.2530838300618854</v>
      </c>
      <c r="U2852" s="357"/>
    </row>
    <row r="2853" spans="1:21" x14ac:dyDescent="0.25">
      <c r="A2853" s="357" t="s">
        <v>483</v>
      </c>
      <c r="B2853" s="357" t="s">
        <v>972</v>
      </c>
      <c r="C2853" s="357" t="s">
        <v>1271</v>
      </c>
      <c r="D2853" s="357" t="s">
        <v>1780</v>
      </c>
      <c r="E2853" s="357" t="s">
        <v>1011</v>
      </c>
      <c r="F2853" s="357">
        <v>4615312</v>
      </c>
      <c r="G2853" s="357" t="s">
        <v>1013</v>
      </c>
      <c r="H2853" s="357">
        <v>461531202</v>
      </c>
      <c r="I2853" s="357" t="s">
        <v>4479</v>
      </c>
      <c r="J2853" s="357">
        <v>12265403</v>
      </c>
      <c r="K2853" s="357">
        <v>100</v>
      </c>
      <c r="L2853" s="357" t="s">
        <v>1077</v>
      </c>
      <c r="M2853" s="357" t="s">
        <v>1078</v>
      </c>
      <c r="N2853" s="357" t="s">
        <v>5025</v>
      </c>
      <c r="O2853" s="358">
        <v>1</v>
      </c>
      <c r="P2853" s="357">
        <v>22</v>
      </c>
      <c r="Q2853" s="357">
        <v>12208</v>
      </c>
      <c r="R2853" s="357">
        <v>8283.73</v>
      </c>
      <c r="S2853" s="357">
        <f t="shared" si="90"/>
        <v>3924.2700000000004</v>
      </c>
      <c r="T2853" s="359">
        <f t="shared" si="91"/>
        <v>0.32145068807339455</v>
      </c>
      <c r="U2853" s="357"/>
    </row>
    <row r="2854" spans="1:21" x14ac:dyDescent="0.25">
      <c r="A2854" s="357" t="s">
        <v>483</v>
      </c>
      <c r="B2854" s="357" t="s">
        <v>972</v>
      </c>
      <c r="C2854" s="357" t="s">
        <v>1271</v>
      </c>
      <c r="D2854" s="357" t="s">
        <v>1780</v>
      </c>
      <c r="E2854" s="357" t="s">
        <v>1011</v>
      </c>
      <c r="F2854" s="357">
        <v>4615312</v>
      </c>
      <c r="G2854" s="357" t="s">
        <v>1013</v>
      </c>
      <c r="H2854" s="357">
        <v>461531202</v>
      </c>
      <c r="I2854" s="357" t="s">
        <v>4480</v>
      </c>
      <c r="J2854" s="357">
        <v>12265431</v>
      </c>
      <c r="K2854" s="357">
        <v>100</v>
      </c>
      <c r="L2854" s="357" t="s">
        <v>1077</v>
      </c>
      <c r="M2854" s="357" t="s">
        <v>1078</v>
      </c>
      <c r="N2854" s="357" t="s">
        <v>5025</v>
      </c>
      <c r="O2854" s="358">
        <v>1</v>
      </c>
      <c r="P2854" s="357">
        <v>150</v>
      </c>
      <c r="Q2854" s="357">
        <v>75060</v>
      </c>
      <c r="R2854" s="357">
        <v>51907.74</v>
      </c>
      <c r="S2854" s="357">
        <f t="shared" si="90"/>
        <v>23152.260000000002</v>
      </c>
      <c r="T2854" s="359">
        <f t="shared" si="91"/>
        <v>0.30845003996802561</v>
      </c>
      <c r="U2854" s="357"/>
    </row>
    <row r="2855" spans="1:21" x14ac:dyDescent="0.25">
      <c r="A2855" s="357" t="s">
        <v>483</v>
      </c>
      <c r="B2855" s="357" t="s">
        <v>972</v>
      </c>
      <c r="C2855" s="357" t="s">
        <v>1271</v>
      </c>
      <c r="D2855" s="357" t="s">
        <v>1780</v>
      </c>
      <c r="E2855" s="357" t="s">
        <v>1011</v>
      </c>
      <c r="F2855" s="357">
        <v>4615312</v>
      </c>
      <c r="G2855" s="357" t="s">
        <v>1013</v>
      </c>
      <c r="H2855" s="357">
        <v>461531202</v>
      </c>
      <c r="I2855" s="357" t="s">
        <v>4481</v>
      </c>
      <c r="J2855" s="357">
        <v>12265439</v>
      </c>
      <c r="K2855" s="357">
        <v>100</v>
      </c>
      <c r="L2855" s="357" t="s">
        <v>1077</v>
      </c>
      <c r="M2855" s="357" t="s">
        <v>1078</v>
      </c>
      <c r="N2855" s="357" t="s">
        <v>5025</v>
      </c>
      <c r="O2855" s="358">
        <v>1</v>
      </c>
      <c r="P2855" s="357">
        <v>84</v>
      </c>
      <c r="Q2855" s="357">
        <v>27957.599999999999</v>
      </c>
      <c r="R2855" s="357">
        <v>22207.119999999999</v>
      </c>
      <c r="S2855" s="357">
        <f t="shared" si="90"/>
        <v>5750.48</v>
      </c>
      <c r="T2855" s="359">
        <f t="shared" si="91"/>
        <v>0.20568575271124845</v>
      </c>
      <c r="U2855" s="357"/>
    </row>
    <row r="2856" spans="1:21" x14ac:dyDescent="0.25">
      <c r="A2856" s="357" t="s">
        <v>483</v>
      </c>
      <c r="B2856" s="357" t="s">
        <v>972</v>
      </c>
      <c r="C2856" s="357" t="s">
        <v>1271</v>
      </c>
      <c r="D2856" s="357" t="s">
        <v>1780</v>
      </c>
      <c r="E2856" s="357" t="s">
        <v>1011</v>
      </c>
      <c r="F2856" s="357">
        <v>4615312</v>
      </c>
      <c r="G2856" s="357" t="s">
        <v>1013</v>
      </c>
      <c r="H2856" s="357">
        <v>461531202</v>
      </c>
      <c r="I2856" s="357" t="s">
        <v>4482</v>
      </c>
      <c r="J2856" s="357">
        <v>12265443</v>
      </c>
      <c r="K2856" s="357">
        <v>100</v>
      </c>
      <c r="L2856" s="357" t="s">
        <v>1077</v>
      </c>
      <c r="M2856" s="357" t="s">
        <v>1078</v>
      </c>
      <c r="N2856" s="357" t="s">
        <v>5025</v>
      </c>
      <c r="O2856" s="358">
        <v>1</v>
      </c>
      <c r="P2856" s="357">
        <v>30</v>
      </c>
      <c r="Q2856" s="357">
        <v>22781.599999999999</v>
      </c>
      <c r="R2856" s="357">
        <v>13224.93</v>
      </c>
      <c r="S2856" s="357">
        <f t="shared" si="90"/>
        <v>9556.6699999999983</v>
      </c>
      <c r="T2856" s="359">
        <f t="shared" si="91"/>
        <v>0.4194907293605365</v>
      </c>
      <c r="U2856" s="357"/>
    </row>
    <row r="2857" spans="1:21" x14ac:dyDescent="0.25">
      <c r="A2857" s="357" t="s">
        <v>483</v>
      </c>
      <c r="B2857" s="357" t="s">
        <v>972</v>
      </c>
      <c r="C2857" s="357" t="s">
        <v>1271</v>
      </c>
      <c r="D2857" s="357" t="s">
        <v>1780</v>
      </c>
      <c r="E2857" s="357" t="s">
        <v>1011</v>
      </c>
      <c r="F2857" s="357">
        <v>4615312</v>
      </c>
      <c r="G2857" s="357" t="s">
        <v>1013</v>
      </c>
      <c r="H2857" s="357">
        <v>461531202</v>
      </c>
      <c r="I2857" s="357" t="s">
        <v>4483</v>
      </c>
      <c r="J2857" s="357">
        <v>12265549</v>
      </c>
      <c r="K2857" s="357">
        <v>100</v>
      </c>
      <c r="L2857" s="357" t="s">
        <v>1077</v>
      </c>
      <c r="M2857" s="357" t="s">
        <v>1078</v>
      </c>
      <c r="N2857" s="357" t="s">
        <v>5025</v>
      </c>
      <c r="O2857" s="358">
        <v>1</v>
      </c>
      <c r="P2857" s="357">
        <v>44</v>
      </c>
      <c r="Q2857" s="357">
        <v>26802.799999999999</v>
      </c>
      <c r="R2857" s="357">
        <v>15254.73</v>
      </c>
      <c r="S2857" s="357">
        <f t="shared" si="90"/>
        <v>11548.07</v>
      </c>
      <c r="T2857" s="359">
        <f t="shared" si="91"/>
        <v>0.43085311982330204</v>
      </c>
      <c r="U2857" s="357"/>
    </row>
    <row r="2858" spans="1:21" x14ac:dyDescent="0.25">
      <c r="A2858" s="357" t="s">
        <v>483</v>
      </c>
      <c r="B2858" s="357" t="s">
        <v>972</v>
      </c>
      <c r="C2858" s="357" t="s">
        <v>1271</v>
      </c>
      <c r="D2858" s="357" t="s">
        <v>1780</v>
      </c>
      <c r="E2858" s="357" t="s">
        <v>1011</v>
      </c>
      <c r="F2858" s="357">
        <v>4615312</v>
      </c>
      <c r="G2858" s="357" t="s">
        <v>1421</v>
      </c>
      <c r="H2858" s="357">
        <v>461531204</v>
      </c>
      <c r="I2858" s="357" t="s">
        <v>4484</v>
      </c>
      <c r="J2858" s="357">
        <v>4122967</v>
      </c>
      <c r="K2858" s="357">
        <v>100</v>
      </c>
      <c r="L2858" s="357" t="s">
        <v>1077</v>
      </c>
      <c r="M2858" s="357" t="s">
        <v>1078</v>
      </c>
      <c r="N2858" s="357" t="s">
        <v>5025</v>
      </c>
      <c r="O2858" s="358">
        <v>1</v>
      </c>
      <c r="P2858" s="357">
        <v>40</v>
      </c>
      <c r="Q2858" s="357">
        <v>26248.399999999998</v>
      </c>
      <c r="R2858" s="357">
        <v>16485.25</v>
      </c>
      <c r="S2858" s="357">
        <f t="shared" si="90"/>
        <v>9763.1499999999978</v>
      </c>
      <c r="T2858" s="359">
        <f t="shared" si="91"/>
        <v>0.37195219518142053</v>
      </c>
      <c r="U2858" s="357"/>
    </row>
    <row r="2859" spans="1:21" x14ac:dyDescent="0.25">
      <c r="A2859" s="357" t="s">
        <v>483</v>
      </c>
      <c r="B2859" s="357" t="s">
        <v>972</v>
      </c>
      <c r="C2859" s="357" t="s">
        <v>1271</v>
      </c>
      <c r="D2859" s="357" t="s">
        <v>1780</v>
      </c>
      <c r="E2859" s="357" t="s">
        <v>1011</v>
      </c>
      <c r="F2859" s="357">
        <v>4615312</v>
      </c>
      <c r="G2859" s="357" t="s">
        <v>1421</v>
      </c>
      <c r="H2859" s="357">
        <v>461531204</v>
      </c>
      <c r="I2859" s="357" t="s">
        <v>4485</v>
      </c>
      <c r="J2859" s="357">
        <v>4123007</v>
      </c>
      <c r="K2859" s="357">
        <v>100</v>
      </c>
      <c r="L2859" s="357" t="s">
        <v>1077</v>
      </c>
      <c r="M2859" s="357" t="s">
        <v>1078</v>
      </c>
      <c r="N2859" s="357" t="s">
        <v>5025</v>
      </c>
      <c r="O2859" s="358">
        <v>1</v>
      </c>
      <c r="P2859" s="357">
        <v>80</v>
      </c>
      <c r="Q2859" s="357">
        <v>36441.199999999997</v>
      </c>
      <c r="R2859" s="357">
        <v>31792.9</v>
      </c>
      <c r="S2859" s="357">
        <f t="shared" si="90"/>
        <v>4648.2999999999956</v>
      </c>
      <c r="T2859" s="359">
        <f t="shared" si="91"/>
        <v>0.12755617268366562</v>
      </c>
      <c r="U2859" s="357"/>
    </row>
    <row r="2860" spans="1:21" x14ac:dyDescent="0.25">
      <c r="A2860" s="357" t="s">
        <v>483</v>
      </c>
      <c r="B2860" s="357" t="s">
        <v>972</v>
      </c>
      <c r="C2860" s="357" t="s">
        <v>1271</v>
      </c>
      <c r="D2860" s="357" t="s">
        <v>1780</v>
      </c>
      <c r="E2860" s="357" t="s">
        <v>1011</v>
      </c>
      <c r="F2860" s="357">
        <v>4615312</v>
      </c>
      <c r="G2860" s="357" t="s">
        <v>1012</v>
      </c>
      <c r="H2860" s="357">
        <v>461531203</v>
      </c>
      <c r="I2860" s="357" t="s">
        <v>4486</v>
      </c>
      <c r="J2860" s="357">
        <v>7382032</v>
      </c>
      <c r="K2860" s="357">
        <v>100</v>
      </c>
      <c r="L2860" s="357" t="s">
        <v>1077</v>
      </c>
      <c r="M2860" s="357" t="s">
        <v>1078</v>
      </c>
      <c r="N2860" s="357" t="s">
        <v>5025</v>
      </c>
      <c r="O2860" s="358">
        <v>1</v>
      </c>
      <c r="P2860" s="357">
        <v>103</v>
      </c>
      <c r="Q2860" s="357">
        <v>48833.2</v>
      </c>
      <c r="R2860" s="357">
        <v>36944.449999999997</v>
      </c>
      <c r="S2860" s="357">
        <f t="shared" si="90"/>
        <v>11888.75</v>
      </c>
      <c r="T2860" s="359">
        <f t="shared" si="91"/>
        <v>0.24345629612640582</v>
      </c>
      <c r="U2860" s="357"/>
    </row>
    <row r="2861" spans="1:21" x14ac:dyDescent="0.25">
      <c r="A2861" s="357" t="s">
        <v>483</v>
      </c>
      <c r="B2861" s="357" t="s">
        <v>972</v>
      </c>
      <c r="C2861" s="357" t="s">
        <v>1271</v>
      </c>
      <c r="D2861" s="357" t="s">
        <v>1780</v>
      </c>
      <c r="E2861" s="357" t="s">
        <v>1011</v>
      </c>
      <c r="F2861" s="357">
        <v>4615312</v>
      </c>
      <c r="G2861" s="357" t="s">
        <v>1012</v>
      </c>
      <c r="H2861" s="357">
        <v>461531203</v>
      </c>
      <c r="I2861" s="357" t="s">
        <v>4487</v>
      </c>
      <c r="J2861" s="357">
        <v>7382040</v>
      </c>
      <c r="K2861" s="357">
        <v>100</v>
      </c>
      <c r="L2861" s="357" t="s">
        <v>1077</v>
      </c>
      <c r="M2861" s="357" t="s">
        <v>1078</v>
      </c>
      <c r="N2861" s="357" t="s">
        <v>5025</v>
      </c>
      <c r="O2861" s="358">
        <v>1</v>
      </c>
      <c r="P2861" s="357">
        <v>79</v>
      </c>
      <c r="Q2861" s="357">
        <v>39550.199999999997</v>
      </c>
      <c r="R2861" s="357">
        <v>25785.63</v>
      </c>
      <c r="S2861" s="357">
        <f t="shared" si="90"/>
        <v>13764.569999999996</v>
      </c>
      <c r="T2861" s="359">
        <f t="shared" si="91"/>
        <v>0.34802782286815231</v>
      </c>
      <c r="U2861" s="357"/>
    </row>
    <row r="2862" spans="1:21" x14ac:dyDescent="0.25">
      <c r="A2862" s="357" t="s">
        <v>483</v>
      </c>
      <c r="B2862" s="357" t="s">
        <v>1830</v>
      </c>
      <c r="C2862" s="357" t="s">
        <v>1269</v>
      </c>
      <c r="D2862" s="357" t="s">
        <v>1775</v>
      </c>
      <c r="E2862" s="357" t="s">
        <v>1641</v>
      </c>
      <c r="F2862" s="357">
        <v>4612112</v>
      </c>
      <c r="G2862" s="357" t="s">
        <v>1008</v>
      </c>
      <c r="H2862" s="357">
        <v>461211202</v>
      </c>
      <c r="I2862" s="357" t="s">
        <v>5277</v>
      </c>
      <c r="J2862" s="357">
        <v>25738118</v>
      </c>
      <c r="K2862" s="357">
        <v>100</v>
      </c>
      <c r="L2862" s="357" t="s">
        <v>1077</v>
      </c>
      <c r="M2862" s="357" t="s">
        <v>1078</v>
      </c>
      <c r="N2862" s="357" t="s">
        <v>5025</v>
      </c>
      <c r="O2862" s="358">
        <v>1</v>
      </c>
      <c r="P2862" s="357">
        <v>54</v>
      </c>
      <c r="Q2862" s="357">
        <v>54648.399999999994</v>
      </c>
      <c r="R2862" s="357">
        <v>28237.46</v>
      </c>
      <c r="S2862" s="357">
        <f t="shared" si="90"/>
        <v>26410.939999999995</v>
      </c>
      <c r="T2862" s="359">
        <f t="shared" si="91"/>
        <v>0.48328844028370449</v>
      </c>
      <c r="U2862" s="357"/>
    </row>
    <row r="2863" spans="1:21" x14ac:dyDescent="0.25">
      <c r="A2863" s="357" t="s">
        <v>483</v>
      </c>
      <c r="B2863" s="357" t="s">
        <v>972</v>
      </c>
      <c r="C2863" s="357" t="s">
        <v>1271</v>
      </c>
      <c r="D2863" s="357" t="s">
        <v>1780</v>
      </c>
      <c r="E2863" s="357" t="s">
        <v>1011</v>
      </c>
      <c r="F2863" s="357">
        <v>4615312</v>
      </c>
      <c r="G2863" s="357" t="s">
        <v>1012</v>
      </c>
      <c r="H2863" s="357">
        <v>461531203</v>
      </c>
      <c r="I2863" s="357" t="s">
        <v>4488</v>
      </c>
      <c r="J2863" s="357">
        <v>7382046</v>
      </c>
      <c r="K2863" s="357">
        <v>100</v>
      </c>
      <c r="L2863" s="357" t="s">
        <v>1077</v>
      </c>
      <c r="M2863" s="357" t="s">
        <v>1078</v>
      </c>
      <c r="N2863" s="357" t="s">
        <v>5025</v>
      </c>
      <c r="O2863" s="358">
        <v>1</v>
      </c>
      <c r="P2863" s="357">
        <v>45</v>
      </c>
      <c r="Q2863" s="357">
        <v>16635</v>
      </c>
      <c r="R2863" s="357">
        <v>12407.18</v>
      </c>
      <c r="S2863" s="357">
        <f t="shared" si="90"/>
        <v>4227.82</v>
      </c>
      <c r="T2863" s="359">
        <f t="shared" si="91"/>
        <v>0.25415208896904118</v>
      </c>
      <c r="U2863" s="357"/>
    </row>
    <row r="2864" spans="1:21" x14ac:dyDescent="0.25">
      <c r="A2864" s="357" t="s">
        <v>483</v>
      </c>
      <c r="B2864" s="357" t="s">
        <v>972</v>
      </c>
      <c r="C2864" s="357" t="s">
        <v>1271</v>
      </c>
      <c r="D2864" s="357" t="s">
        <v>1780</v>
      </c>
      <c r="E2864" s="357" t="s">
        <v>1011</v>
      </c>
      <c r="F2864" s="357">
        <v>4615312</v>
      </c>
      <c r="G2864" s="357" t="s">
        <v>1012</v>
      </c>
      <c r="H2864" s="357">
        <v>461531203</v>
      </c>
      <c r="I2864" s="357" t="s">
        <v>4489</v>
      </c>
      <c r="J2864" s="357">
        <v>7382074</v>
      </c>
      <c r="K2864" s="357">
        <v>100</v>
      </c>
      <c r="L2864" s="357" t="s">
        <v>1077</v>
      </c>
      <c r="M2864" s="357" t="s">
        <v>1078</v>
      </c>
      <c r="N2864" s="357" t="s">
        <v>5025</v>
      </c>
      <c r="O2864" s="358">
        <v>1</v>
      </c>
      <c r="P2864" s="357">
        <v>72</v>
      </c>
      <c r="Q2864" s="357">
        <v>34589.600000000006</v>
      </c>
      <c r="R2864" s="357">
        <v>24478.43</v>
      </c>
      <c r="S2864" s="357">
        <f t="shared" si="90"/>
        <v>10111.170000000006</v>
      </c>
      <c r="T2864" s="359">
        <f t="shared" si="91"/>
        <v>0.29231821125424995</v>
      </c>
      <c r="U2864" s="357"/>
    </row>
    <row r="2865" spans="1:21" x14ac:dyDescent="0.25">
      <c r="A2865" s="357" t="s">
        <v>483</v>
      </c>
      <c r="B2865" s="357" t="s">
        <v>972</v>
      </c>
      <c r="C2865" s="357" t="s">
        <v>1271</v>
      </c>
      <c r="D2865" s="357" t="s">
        <v>1780</v>
      </c>
      <c r="E2865" s="357" t="s">
        <v>1011</v>
      </c>
      <c r="F2865" s="357">
        <v>4615312</v>
      </c>
      <c r="G2865" s="357" t="s">
        <v>1012</v>
      </c>
      <c r="H2865" s="357">
        <v>461531203</v>
      </c>
      <c r="I2865" s="357" t="s">
        <v>4490</v>
      </c>
      <c r="J2865" s="357">
        <v>7382082</v>
      </c>
      <c r="K2865" s="357">
        <v>100</v>
      </c>
      <c r="L2865" s="357" t="s">
        <v>1077</v>
      </c>
      <c r="M2865" s="357" t="s">
        <v>1078</v>
      </c>
      <c r="N2865" s="357" t="s">
        <v>5025</v>
      </c>
      <c r="O2865" s="358">
        <v>1</v>
      </c>
      <c r="P2865" s="357">
        <v>40</v>
      </c>
      <c r="Q2865" s="357">
        <v>12946.4</v>
      </c>
      <c r="R2865" s="357">
        <v>10102.549999999999</v>
      </c>
      <c r="S2865" s="357">
        <f t="shared" si="90"/>
        <v>2843.8500000000004</v>
      </c>
      <c r="T2865" s="359">
        <f t="shared" si="91"/>
        <v>0.21966338132608296</v>
      </c>
      <c r="U2865" s="357"/>
    </row>
    <row r="2866" spans="1:21" x14ac:dyDescent="0.25">
      <c r="A2866" s="357" t="s">
        <v>483</v>
      </c>
      <c r="B2866" s="357" t="s">
        <v>972</v>
      </c>
      <c r="C2866" s="357" t="s">
        <v>1271</v>
      </c>
      <c r="D2866" s="357" t="s">
        <v>1780</v>
      </c>
      <c r="E2866" s="357" t="s">
        <v>1011</v>
      </c>
      <c r="F2866" s="357">
        <v>4615312</v>
      </c>
      <c r="G2866" s="357" t="s">
        <v>1012</v>
      </c>
      <c r="H2866" s="357">
        <v>461531203</v>
      </c>
      <c r="I2866" s="357" t="s">
        <v>4491</v>
      </c>
      <c r="J2866" s="357">
        <v>7382116</v>
      </c>
      <c r="K2866" s="357">
        <v>100</v>
      </c>
      <c r="L2866" s="357" t="s">
        <v>1077</v>
      </c>
      <c r="M2866" s="357" t="s">
        <v>1078</v>
      </c>
      <c r="N2866" s="357" t="s">
        <v>5025</v>
      </c>
      <c r="O2866" s="358">
        <v>1</v>
      </c>
      <c r="P2866" s="357">
        <v>29</v>
      </c>
      <c r="Q2866" s="357">
        <v>14307.2</v>
      </c>
      <c r="R2866" s="357">
        <v>12088.91</v>
      </c>
      <c r="S2866" s="357">
        <f t="shared" si="90"/>
        <v>2218.2900000000009</v>
      </c>
      <c r="T2866" s="359">
        <f t="shared" si="91"/>
        <v>0.1550471091478417</v>
      </c>
      <c r="U2866" s="357"/>
    </row>
    <row r="2867" spans="1:21" x14ac:dyDescent="0.25">
      <c r="A2867" s="357" t="s">
        <v>483</v>
      </c>
      <c r="B2867" s="357" t="s">
        <v>972</v>
      </c>
      <c r="C2867" s="357" t="s">
        <v>1271</v>
      </c>
      <c r="D2867" s="357" t="s">
        <v>1780</v>
      </c>
      <c r="E2867" s="357" t="s">
        <v>1011</v>
      </c>
      <c r="F2867" s="357">
        <v>4615312</v>
      </c>
      <c r="G2867" s="357" t="s">
        <v>1012</v>
      </c>
      <c r="H2867" s="357">
        <v>461531203</v>
      </c>
      <c r="I2867" s="357" t="s">
        <v>4492</v>
      </c>
      <c r="J2867" s="357">
        <v>7382130</v>
      </c>
      <c r="K2867" s="357">
        <v>100</v>
      </c>
      <c r="L2867" s="357" t="s">
        <v>1077</v>
      </c>
      <c r="M2867" s="357" t="s">
        <v>1078</v>
      </c>
      <c r="N2867" s="357" t="s">
        <v>5025</v>
      </c>
      <c r="O2867" s="358">
        <v>1</v>
      </c>
      <c r="P2867" s="357">
        <v>60</v>
      </c>
      <c r="Q2867" s="357">
        <v>20027.599999999999</v>
      </c>
      <c r="R2867" s="357">
        <v>17498.77</v>
      </c>
      <c r="S2867" s="357">
        <f t="shared" si="90"/>
        <v>2528.8299999999981</v>
      </c>
      <c r="T2867" s="359">
        <f t="shared" si="91"/>
        <v>0.12626725119335308</v>
      </c>
      <c r="U2867" s="357"/>
    </row>
    <row r="2868" spans="1:21" x14ac:dyDescent="0.25">
      <c r="A2868" s="357" t="s">
        <v>483</v>
      </c>
      <c r="B2868" s="357" t="s">
        <v>972</v>
      </c>
      <c r="C2868" s="357" t="s">
        <v>1271</v>
      </c>
      <c r="D2868" s="357" t="s">
        <v>1780</v>
      </c>
      <c r="E2868" s="357" t="s">
        <v>1011</v>
      </c>
      <c r="F2868" s="357">
        <v>4615312</v>
      </c>
      <c r="G2868" s="357" t="s">
        <v>1012</v>
      </c>
      <c r="H2868" s="357">
        <v>461531203</v>
      </c>
      <c r="I2868" s="357" t="s">
        <v>4493</v>
      </c>
      <c r="J2868" s="357">
        <v>7382162</v>
      </c>
      <c r="K2868" s="357">
        <v>100</v>
      </c>
      <c r="L2868" s="357" t="s">
        <v>1077</v>
      </c>
      <c r="M2868" s="357" t="s">
        <v>1078</v>
      </c>
      <c r="N2868" s="357" t="s">
        <v>5025</v>
      </c>
      <c r="O2868" s="358">
        <v>1</v>
      </c>
      <c r="P2868" s="357">
        <v>46</v>
      </c>
      <c r="Q2868" s="357">
        <v>30261.200000000004</v>
      </c>
      <c r="R2868" s="357">
        <v>18147.66</v>
      </c>
      <c r="S2868" s="357">
        <f t="shared" si="90"/>
        <v>12113.540000000005</v>
      </c>
      <c r="T2868" s="359">
        <f t="shared" si="91"/>
        <v>0.40029939328248726</v>
      </c>
      <c r="U2868" s="357"/>
    </row>
    <row r="2869" spans="1:21" x14ac:dyDescent="0.25">
      <c r="A2869" s="357" t="s">
        <v>483</v>
      </c>
      <c r="B2869" s="357" t="s">
        <v>972</v>
      </c>
      <c r="C2869" s="357" t="s">
        <v>1271</v>
      </c>
      <c r="D2869" s="357" t="s">
        <v>1780</v>
      </c>
      <c r="E2869" s="357" t="s">
        <v>1011</v>
      </c>
      <c r="F2869" s="357">
        <v>4615312</v>
      </c>
      <c r="G2869" s="357" t="s">
        <v>1012</v>
      </c>
      <c r="H2869" s="357">
        <v>461531203</v>
      </c>
      <c r="I2869" s="357" t="s">
        <v>4494</v>
      </c>
      <c r="J2869" s="357">
        <v>7382174</v>
      </c>
      <c r="K2869" s="357">
        <v>100</v>
      </c>
      <c r="L2869" s="357" t="s">
        <v>1077</v>
      </c>
      <c r="M2869" s="357" t="s">
        <v>1078</v>
      </c>
      <c r="N2869" s="357" t="s">
        <v>5025</v>
      </c>
      <c r="O2869" s="358">
        <v>1</v>
      </c>
      <c r="P2869" s="357">
        <v>32</v>
      </c>
      <c r="Q2869" s="357">
        <v>15753.6</v>
      </c>
      <c r="R2869" s="357">
        <v>11253.95</v>
      </c>
      <c r="S2869" s="357">
        <f t="shared" si="90"/>
        <v>4499.6499999999996</v>
      </c>
      <c r="T2869" s="359">
        <f t="shared" si="91"/>
        <v>0.28562677737152142</v>
      </c>
      <c r="U2869" s="357"/>
    </row>
    <row r="2870" spans="1:21" x14ac:dyDescent="0.25">
      <c r="A2870" s="357" t="s">
        <v>483</v>
      </c>
      <c r="B2870" s="357" t="s">
        <v>972</v>
      </c>
      <c r="C2870" s="357" t="s">
        <v>1271</v>
      </c>
      <c r="D2870" s="357" t="s">
        <v>1780</v>
      </c>
      <c r="E2870" s="357" t="s">
        <v>1011</v>
      </c>
      <c r="F2870" s="357">
        <v>4615312</v>
      </c>
      <c r="G2870" s="357" t="s">
        <v>1012</v>
      </c>
      <c r="H2870" s="357">
        <v>461531203</v>
      </c>
      <c r="I2870" s="357" t="s">
        <v>4495</v>
      </c>
      <c r="J2870" s="357">
        <v>7382216</v>
      </c>
      <c r="K2870" s="357">
        <v>100</v>
      </c>
      <c r="L2870" s="357" t="s">
        <v>1077</v>
      </c>
      <c r="M2870" s="357" t="s">
        <v>1078</v>
      </c>
      <c r="N2870" s="357" t="s">
        <v>5025</v>
      </c>
      <c r="O2870" s="358">
        <v>1</v>
      </c>
      <c r="P2870" s="357">
        <v>92</v>
      </c>
      <c r="Q2870" s="357">
        <v>47428</v>
      </c>
      <c r="R2870" s="357">
        <v>34503.589999999997</v>
      </c>
      <c r="S2870" s="357">
        <f t="shared" si="90"/>
        <v>12924.410000000003</v>
      </c>
      <c r="T2870" s="359">
        <f t="shared" si="91"/>
        <v>0.27250590368558664</v>
      </c>
      <c r="U2870" s="357"/>
    </row>
    <row r="2871" spans="1:21" x14ac:dyDescent="0.25">
      <c r="A2871" s="357" t="s">
        <v>483</v>
      </c>
      <c r="B2871" s="357" t="s">
        <v>972</v>
      </c>
      <c r="C2871" s="357" t="s">
        <v>1271</v>
      </c>
      <c r="D2871" s="357" t="s">
        <v>1780</v>
      </c>
      <c r="E2871" s="357" t="s">
        <v>1011</v>
      </c>
      <c r="F2871" s="357">
        <v>4615312</v>
      </c>
      <c r="G2871" s="357" t="s">
        <v>1012</v>
      </c>
      <c r="H2871" s="357">
        <v>461531203</v>
      </c>
      <c r="I2871" s="357" t="s">
        <v>4496</v>
      </c>
      <c r="J2871" s="357">
        <v>7382230</v>
      </c>
      <c r="K2871" s="357">
        <v>100</v>
      </c>
      <c r="L2871" s="357" t="s">
        <v>1077</v>
      </c>
      <c r="M2871" s="357" t="s">
        <v>1078</v>
      </c>
      <c r="N2871" s="357" t="s">
        <v>5025</v>
      </c>
      <c r="O2871" s="358">
        <v>1</v>
      </c>
      <c r="P2871" s="357">
        <v>45</v>
      </c>
      <c r="Q2871" s="357">
        <v>22526</v>
      </c>
      <c r="R2871" s="357">
        <v>14933.720000000001</v>
      </c>
      <c r="S2871" s="357">
        <f t="shared" si="90"/>
        <v>7592.2799999999988</v>
      </c>
      <c r="T2871" s="359">
        <f t="shared" si="91"/>
        <v>0.33704519222232082</v>
      </c>
      <c r="U2871" s="357"/>
    </row>
    <row r="2872" spans="1:21" x14ac:dyDescent="0.25">
      <c r="A2872" s="357" t="s">
        <v>483</v>
      </c>
      <c r="B2872" s="357" t="s">
        <v>972</v>
      </c>
      <c r="C2872" s="357" t="s">
        <v>1271</v>
      </c>
      <c r="D2872" s="357" t="s">
        <v>1780</v>
      </c>
      <c r="E2872" s="357" t="s">
        <v>1011</v>
      </c>
      <c r="F2872" s="357">
        <v>4615312</v>
      </c>
      <c r="G2872" s="357" t="s">
        <v>1012</v>
      </c>
      <c r="H2872" s="357">
        <v>461531203</v>
      </c>
      <c r="I2872" s="357" t="s">
        <v>4497</v>
      </c>
      <c r="J2872" s="357">
        <v>7382236</v>
      </c>
      <c r="K2872" s="357">
        <v>100</v>
      </c>
      <c r="L2872" s="357" t="s">
        <v>1077</v>
      </c>
      <c r="M2872" s="357" t="s">
        <v>1078</v>
      </c>
      <c r="N2872" s="357" t="s">
        <v>5025</v>
      </c>
      <c r="O2872" s="358">
        <v>1</v>
      </c>
      <c r="P2872" s="357">
        <v>35</v>
      </c>
      <c r="Q2872" s="357">
        <v>13660.400000000001</v>
      </c>
      <c r="R2872" s="357">
        <v>9698.7099999999991</v>
      </c>
      <c r="S2872" s="357">
        <f t="shared" si="90"/>
        <v>3961.6900000000023</v>
      </c>
      <c r="T2872" s="359">
        <f t="shared" si="91"/>
        <v>0.29001273754794893</v>
      </c>
      <c r="U2872" s="357"/>
    </row>
    <row r="2873" spans="1:21" x14ac:dyDescent="0.25">
      <c r="A2873" s="357" t="s">
        <v>483</v>
      </c>
      <c r="B2873" s="357" t="s">
        <v>972</v>
      </c>
      <c r="C2873" s="357" t="s">
        <v>1271</v>
      </c>
      <c r="D2873" s="357" t="s">
        <v>1780</v>
      </c>
      <c r="E2873" s="357" t="s">
        <v>1011</v>
      </c>
      <c r="F2873" s="357">
        <v>4615312</v>
      </c>
      <c r="G2873" s="357" t="s">
        <v>1012</v>
      </c>
      <c r="H2873" s="357">
        <v>461531203</v>
      </c>
      <c r="I2873" s="357" t="s">
        <v>4498</v>
      </c>
      <c r="J2873" s="357">
        <v>7382300</v>
      </c>
      <c r="K2873" s="357">
        <v>100</v>
      </c>
      <c r="L2873" s="357" t="s">
        <v>1077</v>
      </c>
      <c r="M2873" s="357" t="s">
        <v>1078</v>
      </c>
      <c r="N2873" s="357" t="s">
        <v>5025</v>
      </c>
      <c r="O2873" s="358">
        <v>1</v>
      </c>
      <c r="P2873" s="357">
        <v>23</v>
      </c>
      <c r="Q2873" s="357">
        <v>8370</v>
      </c>
      <c r="R2873" s="357">
        <v>5634.67</v>
      </c>
      <c r="S2873" s="357">
        <f t="shared" si="90"/>
        <v>2735.33</v>
      </c>
      <c r="T2873" s="359">
        <f t="shared" si="91"/>
        <v>0.32680167264038229</v>
      </c>
      <c r="U2873" s="357"/>
    </row>
    <row r="2874" spans="1:21" x14ac:dyDescent="0.25">
      <c r="A2874" s="357" t="s">
        <v>483</v>
      </c>
      <c r="B2874" s="357" t="s">
        <v>972</v>
      </c>
      <c r="C2874" s="357" t="s">
        <v>1271</v>
      </c>
      <c r="D2874" s="357" t="s">
        <v>1780</v>
      </c>
      <c r="E2874" s="357" t="s">
        <v>1011</v>
      </c>
      <c r="F2874" s="357">
        <v>4615312</v>
      </c>
      <c r="G2874" s="357" t="s">
        <v>1012</v>
      </c>
      <c r="H2874" s="357">
        <v>461531203</v>
      </c>
      <c r="I2874" s="357" t="s">
        <v>4499</v>
      </c>
      <c r="J2874" s="357">
        <v>7382332</v>
      </c>
      <c r="K2874" s="357">
        <v>100</v>
      </c>
      <c r="L2874" s="357" t="s">
        <v>1077</v>
      </c>
      <c r="M2874" s="357" t="s">
        <v>1078</v>
      </c>
      <c r="N2874" s="357" t="s">
        <v>5025</v>
      </c>
      <c r="O2874" s="358">
        <v>1</v>
      </c>
      <c r="P2874" s="357">
        <v>55</v>
      </c>
      <c r="Q2874" s="357">
        <v>49004.399999999994</v>
      </c>
      <c r="R2874" s="357">
        <v>33555.65</v>
      </c>
      <c r="S2874" s="357">
        <f t="shared" si="90"/>
        <v>15448.749999999993</v>
      </c>
      <c r="T2874" s="359">
        <f t="shared" si="91"/>
        <v>0.315252303874754</v>
      </c>
      <c r="U2874" s="357"/>
    </row>
    <row r="2875" spans="1:21" x14ac:dyDescent="0.25">
      <c r="A2875" s="357" t="s">
        <v>483</v>
      </c>
      <c r="B2875" s="357" t="s">
        <v>972</v>
      </c>
      <c r="C2875" s="357" t="s">
        <v>1271</v>
      </c>
      <c r="D2875" s="357" t="s">
        <v>1780</v>
      </c>
      <c r="E2875" s="357" t="s">
        <v>1011</v>
      </c>
      <c r="F2875" s="357">
        <v>4615312</v>
      </c>
      <c r="G2875" s="357" t="s">
        <v>1012</v>
      </c>
      <c r="H2875" s="357">
        <v>461531203</v>
      </c>
      <c r="I2875" s="357" t="s">
        <v>4500</v>
      </c>
      <c r="J2875" s="357">
        <v>7382344</v>
      </c>
      <c r="K2875" s="357">
        <v>100</v>
      </c>
      <c r="L2875" s="357" t="s">
        <v>1077</v>
      </c>
      <c r="M2875" s="357" t="s">
        <v>1078</v>
      </c>
      <c r="N2875" s="357" t="s">
        <v>5025</v>
      </c>
      <c r="O2875" s="358">
        <v>1</v>
      </c>
      <c r="P2875" s="357">
        <v>74</v>
      </c>
      <c r="Q2875" s="357">
        <v>36585.199999999997</v>
      </c>
      <c r="R2875" s="357">
        <v>26574.350000000002</v>
      </c>
      <c r="S2875" s="357">
        <f t="shared" ref="S2875:S2938" si="92">Q2875-R2875</f>
        <v>10010.849999999995</v>
      </c>
      <c r="T2875" s="359">
        <f t="shared" ref="T2875:T2938" si="93">S2875/Q2875</f>
        <v>0.27363114046116999</v>
      </c>
      <c r="U2875" s="357"/>
    </row>
    <row r="2876" spans="1:21" x14ac:dyDescent="0.25">
      <c r="A2876" s="357" t="s">
        <v>483</v>
      </c>
      <c r="B2876" s="357" t="s">
        <v>972</v>
      </c>
      <c r="C2876" s="357" t="s">
        <v>1271</v>
      </c>
      <c r="D2876" s="357" t="s">
        <v>1780</v>
      </c>
      <c r="E2876" s="357" t="s">
        <v>1011</v>
      </c>
      <c r="F2876" s="357">
        <v>4615312</v>
      </c>
      <c r="G2876" s="357" t="s">
        <v>1012</v>
      </c>
      <c r="H2876" s="357">
        <v>461531203</v>
      </c>
      <c r="I2876" s="357" t="s">
        <v>4501</v>
      </c>
      <c r="J2876" s="357">
        <v>7382366</v>
      </c>
      <c r="K2876" s="357">
        <v>100</v>
      </c>
      <c r="L2876" s="357" t="s">
        <v>1077</v>
      </c>
      <c r="M2876" s="357" t="s">
        <v>1078</v>
      </c>
      <c r="N2876" s="357" t="s">
        <v>5025</v>
      </c>
      <c r="O2876" s="358">
        <v>1</v>
      </c>
      <c r="P2876" s="357">
        <v>44</v>
      </c>
      <c r="Q2876" s="357">
        <v>37082</v>
      </c>
      <c r="R2876" s="357">
        <v>33635.81</v>
      </c>
      <c r="S2876" s="357">
        <f t="shared" si="92"/>
        <v>3446.1900000000023</v>
      </c>
      <c r="T2876" s="359">
        <f t="shared" si="93"/>
        <v>9.293430775039109E-2</v>
      </c>
      <c r="U2876" s="357"/>
    </row>
    <row r="2877" spans="1:21" x14ac:dyDescent="0.25">
      <c r="A2877" s="357" t="s">
        <v>483</v>
      </c>
      <c r="B2877" s="357" t="s">
        <v>972</v>
      </c>
      <c r="C2877" s="357" t="s">
        <v>1239</v>
      </c>
      <c r="D2877" s="357" t="s">
        <v>1751</v>
      </c>
      <c r="E2877" s="357" t="s">
        <v>1508</v>
      </c>
      <c r="F2877" s="357">
        <v>4325314</v>
      </c>
      <c r="G2877" s="357" t="s">
        <v>1011</v>
      </c>
      <c r="H2877" s="357">
        <v>432531406</v>
      </c>
      <c r="I2877" s="357" t="s">
        <v>4502</v>
      </c>
      <c r="J2877" s="357">
        <v>7382826</v>
      </c>
      <c r="K2877" s="357">
        <v>100</v>
      </c>
      <c r="L2877" s="357" t="s">
        <v>1077</v>
      </c>
      <c r="M2877" s="357" t="s">
        <v>1078</v>
      </c>
      <c r="N2877" s="357" t="s">
        <v>5025</v>
      </c>
      <c r="O2877" s="358">
        <v>1</v>
      </c>
      <c r="P2877" s="357">
        <v>107</v>
      </c>
      <c r="Q2877" s="357">
        <v>39023.599999999999</v>
      </c>
      <c r="R2877" s="357">
        <v>35934.199999999997</v>
      </c>
      <c r="S2877" s="357">
        <f t="shared" si="92"/>
        <v>3089.4000000000015</v>
      </c>
      <c r="T2877" s="359">
        <f t="shared" si="93"/>
        <v>7.9167478141432407E-2</v>
      </c>
      <c r="U2877" s="357"/>
    </row>
    <row r="2878" spans="1:21" x14ac:dyDescent="0.25">
      <c r="A2878" s="357" t="s">
        <v>483</v>
      </c>
      <c r="B2878" s="357" t="s">
        <v>972</v>
      </c>
      <c r="C2878" s="357" t="s">
        <v>1239</v>
      </c>
      <c r="D2878" s="357" t="s">
        <v>1751</v>
      </c>
      <c r="E2878" s="357" t="s">
        <v>1508</v>
      </c>
      <c r="F2878" s="357">
        <v>4325314</v>
      </c>
      <c r="G2878" s="357" t="s">
        <v>1011</v>
      </c>
      <c r="H2878" s="357">
        <v>432531406</v>
      </c>
      <c r="I2878" s="357" t="s">
        <v>4503</v>
      </c>
      <c r="J2878" s="357">
        <v>7382836</v>
      </c>
      <c r="K2878" s="357">
        <v>100</v>
      </c>
      <c r="L2878" s="357" t="s">
        <v>1077</v>
      </c>
      <c r="M2878" s="357" t="s">
        <v>1078</v>
      </c>
      <c r="N2878" s="357" t="s">
        <v>5025</v>
      </c>
      <c r="O2878" s="358">
        <v>1</v>
      </c>
      <c r="P2878" s="357">
        <v>117</v>
      </c>
      <c r="Q2878" s="357">
        <v>54396</v>
      </c>
      <c r="R2878" s="357">
        <v>42216.56</v>
      </c>
      <c r="S2878" s="357">
        <f t="shared" si="92"/>
        <v>12179.440000000002</v>
      </c>
      <c r="T2878" s="359">
        <f t="shared" si="93"/>
        <v>0.22390322817854258</v>
      </c>
      <c r="U2878" s="357"/>
    </row>
    <row r="2879" spans="1:21" x14ac:dyDescent="0.25">
      <c r="A2879" s="357" t="s">
        <v>483</v>
      </c>
      <c r="B2879" s="357" t="s">
        <v>972</v>
      </c>
      <c r="C2879" s="357" t="s">
        <v>1239</v>
      </c>
      <c r="D2879" s="357" t="s">
        <v>1751</v>
      </c>
      <c r="E2879" s="357" t="s">
        <v>1508</v>
      </c>
      <c r="F2879" s="357">
        <v>4325314</v>
      </c>
      <c r="G2879" s="357" t="s">
        <v>1011</v>
      </c>
      <c r="H2879" s="357">
        <v>432531406</v>
      </c>
      <c r="I2879" s="357" t="s">
        <v>4504</v>
      </c>
      <c r="J2879" s="357">
        <v>7382842</v>
      </c>
      <c r="K2879" s="357">
        <v>100</v>
      </c>
      <c r="L2879" s="357" t="s">
        <v>1077</v>
      </c>
      <c r="M2879" s="357" t="s">
        <v>1078</v>
      </c>
      <c r="N2879" s="357" t="s">
        <v>5025</v>
      </c>
      <c r="O2879" s="358">
        <v>1</v>
      </c>
      <c r="P2879" s="357">
        <v>87</v>
      </c>
      <c r="Q2879" s="357">
        <v>65513.979999999996</v>
      </c>
      <c r="R2879" s="357">
        <v>39610.979999999996</v>
      </c>
      <c r="S2879" s="357">
        <f t="shared" si="92"/>
        <v>25903</v>
      </c>
      <c r="T2879" s="359">
        <f t="shared" si="93"/>
        <v>0.39538126061033085</v>
      </c>
      <c r="U2879" s="357"/>
    </row>
    <row r="2880" spans="1:21" x14ac:dyDescent="0.25">
      <c r="A2880" s="357" t="s">
        <v>483</v>
      </c>
      <c r="B2880" s="357" t="s">
        <v>972</v>
      </c>
      <c r="C2880" s="357" t="s">
        <v>1239</v>
      </c>
      <c r="D2880" s="357" t="s">
        <v>1751</v>
      </c>
      <c r="E2880" s="357" t="s">
        <v>1508</v>
      </c>
      <c r="F2880" s="357">
        <v>4325314</v>
      </c>
      <c r="G2880" s="357" t="s">
        <v>1011</v>
      </c>
      <c r="H2880" s="357">
        <v>432531406</v>
      </c>
      <c r="I2880" s="357" t="s">
        <v>4505</v>
      </c>
      <c r="J2880" s="357">
        <v>7382878</v>
      </c>
      <c r="K2880" s="357">
        <v>100</v>
      </c>
      <c r="L2880" s="357" t="s">
        <v>1077</v>
      </c>
      <c r="M2880" s="357" t="s">
        <v>1078</v>
      </c>
      <c r="N2880" s="357" t="s">
        <v>5025</v>
      </c>
      <c r="O2880" s="358">
        <v>1</v>
      </c>
      <c r="P2880" s="357">
        <v>118</v>
      </c>
      <c r="Q2880" s="357">
        <v>70405.200000000012</v>
      </c>
      <c r="R2880" s="357">
        <v>46451.33</v>
      </c>
      <c r="S2880" s="357">
        <f t="shared" si="92"/>
        <v>23953.87000000001</v>
      </c>
      <c r="T2880" s="359">
        <f t="shared" si="93"/>
        <v>0.34022870469794853</v>
      </c>
      <c r="U2880" s="357"/>
    </row>
    <row r="2881" spans="1:21" x14ac:dyDescent="0.25">
      <c r="A2881" s="357" t="s">
        <v>483</v>
      </c>
      <c r="B2881" s="357" t="s">
        <v>972</v>
      </c>
      <c r="C2881" s="357" t="s">
        <v>1239</v>
      </c>
      <c r="D2881" s="357" t="s">
        <v>1751</v>
      </c>
      <c r="E2881" s="357" t="s">
        <v>1508</v>
      </c>
      <c r="F2881" s="357">
        <v>4325314</v>
      </c>
      <c r="G2881" s="357" t="s">
        <v>1011</v>
      </c>
      <c r="H2881" s="357">
        <v>432531406</v>
      </c>
      <c r="I2881" s="357" t="s">
        <v>4506</v>
      </c>
      <c r="J2881" s="357">
        <v>7382888</v>
      </c>
      <c r="K2881" s="357">
        <v>100</v>
      </c>
      <c r="L2881" s="357" t="s">
        <v>1077</v>
      </c>
      <c r="M2881" s="357" t="s">
        <v>1078</v>
      </c>
      <c r="N2881" s="357" t="s">
        <v>5025</v>
      </c>
      <c r="O2881" s="358">
        <v>1</v>
      </c>
      <c r="P2881" s="357">
        <v>117</v>
      </c>
      <c r="Q2881" s="357">
        <v>62477.600000000006</v>
      </c>
      <c r="R2881" s="357">
        <v>56975.49</v>
      </c>
      <c r="S2881" s="357">
        <f t="shared" si="92"/>
        <v>5502.1100000000079</v>
      </c>
      <c r="T2881" s="359">
        <f t="shared" si="93"/>
        <v>8.8065322611624128E-2</v>
      </c>
      <c r="U2881" s="357"/>
    </row>
    <row r="2882" spans="1:21" x14ac:dyDescent="0.25">
      <c r="A2882" s="357" t="s">
        <v>483</v>
      </c>
      <c r="B2882" s="357" t="s">
        <v>972</v>
      </c>
      <c r="C2882" s="357" t="s">
        <v>1239</v>
      </c>
      <c r="D2882" s="357" t="s">
        <v>1751</v>
      </c>
      <c r="E2882" s="357" t="s">
        <v>1508</v>
      </c>
      <c r="F2882" s="357">
        <v>4325314</v>
      </c>
      <c r="G2882" s="357" t="s">
        <v>1011</v>
      </c>
      <c r="H2882" s="357">
        <v>432531406</v>
      </c>
      <c r="I2882" s="357" t="s">
        <v>4507</v>
      </c>
      <c r="J2882" s="357">
        <v>7382946</v>
      </c>
      <c r="K2882" s="357">
        <v>100</v>
      </c>
      <c r="L2882" s="357" t="s">
        <v>1077</v>
      </c>
      <c r="M2882" s="357" t="s">
        <v>1078</v>
      </c>
      <c r="N2882" s="357" t="s">
        <v>5025</v>
      </c>
      <c r="O2882" s="358">
        <v>1</v>
      </c>
      <c r="P2882" s="357">
        <v>61</v>
      </c>
      <c r="Q2882" s="357">
        <v>33616.400000000001</v>
      </c>
      <c r="R2882" s="357">
        <v>26039.46</v>
      </c>
      <c r="S2882" s="357">
        <f t="shared" si="92"/>
        <v>7576.9400000000023</v>
      </c>
      <c r="T2882" s="359">
        <f t="shared" si="93"/>
        <v>0.22539415285396419</v>
      </c>
      <c r="U2882" s="357"/>
    </row>
    <row r="2883" spans="1:21" x14ac:dyDescent="0.25">
      <c r="A2883" s="357" t="s">
        <v>483</v>
      </c>
      <c r="B2883" s="357" t="s">
        <v>972</v>
      </c>
      <c r="C2883" s="357" t="s">
        <v>1239</v>
      </c>
      <c r="D2883" s="357" t="s">
        <v>1751</v>
      </c>
      <c r="E2883" s="357" t="s">
        <v>1508</v>
      </c>
      <c r="F2883" s="357">
        <v>4325314</v>
      </c>
      <c r="G2883" s="357" t="s">
        <v>1011</v>
      </c>
      <c r="H2883" s="357">
        <v>432531406</v>
      </c>
      <c r="I2883" s="357" t="s">
        <v>4508</v>
      </c>
      <c r="J2883" s="357">
        <v>7382988</v>
      </c>
      <c r="K2883" s="357">
        <v>100</v>
      </c>
      <c r="L2883" s="357" t="s">
        <v>1077</v>
      </c>
      <c r="M2883" s="357" t="s">
        <v>1078</v>
      </c>
      <c r="N2883" s="357" t="s">
        <v>5025</v>
      </c>
      <c r="O2883" s="358">
        <v>1</v>
      </c>
      <c r="P2883" s="357">
        <v>108</v>
      </c>
      <c r="Q2883" s="357">
        <v>79971.199999999997</v>
      </c>
      <c r="R2883" s="357">
        <v>49617.7</v>
      </c>
      <c r="S2883" s="357">
        <f t="shared" si="92"/>
        <v>30353.5</v>
      </c>
      <c r="T2883" s="359">
        <f t="shared" si="93"/>
        <v>0.37955538994037857</v>
      </c>
      <c r="U2883" s="357"/>
    </row>
    <row r="2884" spans="1:21" x14ac:dyDescent="0.25">
      <c r="A2884" s="357" t="s">
        <v>483</v>
      </c>
      <c r="B2884" s="357" t="s">
        <v>972</v>
      </c>
      <c r="C2884" s="357" t="s">
        <v>1239</v>
      </c>
      <c r="D2884" s="357" t="s">
        <v>1751</v>
      </c>
      <c r="E2884" s="357" t="s">
        <v>1508</v>
      </c>
      <c r="F2884" s="357">
        <v>4325314</v>
      </c>
      <c r="G2884" s="357" t="s">
        <v>1011</v>
      </c>
      <c r="H2884" s="357">
        <v>432531406</v>
      </c>
      <c r="I2884" s="357" t="s">
        <v>4509</v>
      </c>
      <c r="J2884" s="357">
        <v>7382996</v>
      </c>
      <c r="K2884" s="357">
        <v>100</v>
      </c>
      <c r="L2884" s="357" t="s">
        <v>1077</v>
      </c>
      <c r="M2884" s="357" t="s">
        <v>1078</v>
      </c>
      <c r="N2884" s="357" t="s">
        <v>5025</v>
      </c>
      <c r="O2884" s="358">
        <v>1</v>
      </c>
      <c r="P2884" s="357">
        <v>47</v>
      </c>
      <c r="Q2884" s="357">
        <v>36480.400000000001</v>
      </c>
      <c r="R2884" s="357">
        <v>23330.080000000002</v>
      </c>
      <c r="S2884" s="357">
        <f t="shared" si="92"/>
        <v>13150.32</v>
      </c>
      <c r="T2884" s="359">
        <f t="shared" si="93"/>
        <v>0.3604763105667701</v>
      </c>
      <c r="U2884" s="357"/>
    </row>
    <row r="2885" spans="1:21" x14ac:dyDescent="0.25">
      <c r="A2885" s="357" t="s">
        <v>483</v>
      </c>
      <c r="B2885" s="357" t="s">
        <v>972</v>
      </c>
      <c r="C2885" s="357" t="s">
        <v>1239</v>
      </c>
      <c r="D2885" s="357" t="s">
        <v>1751</v>
      </c>
      <c r="E2885" s="357" t="s">
        <v>1508</v>
      </c>
      <c r="F2885" s="357">
        <v>4325314</v>
      </c>
      <c r="G2885" s="357" t="s">
        <v>1011</v>
      </c>
      <c r="H2885" s="357">
        <v>432531406</v>
      </c>
      <c r="I2885" s="357" t="s">
        <v>4510</v>
      </c>
      <c r="J2885" s="357">
        <v>7383018</v>
      </c>
      <c r="K2885" s="357">
        <v>250</v>
      </c>
      <c r="L2885" s="357" t="s">
        <v>1077</v>
      </c>
      <c r="M2885" s="357" t="s">
        <v>1078</v>
      </c>
      <c r="N2885" s="357" t="s">
        <v>5025</v>
      </c>
      <c r="O2885" s="358">
        <v>1</v>
      </c>
      <c r="P2885" s="357">
        <v>166</v>
      </c>
      <c r="Q2885" s="357">
        <v>133652</v>
      </c>
      <c r="R2885" s="357">
        <v>99090.17</v>
      </c>
      <c r="S2885" s="357">
        <f t="shared" si="92"/>
        <v>34561.83</v>
      </c>
      <c r="T2885" s="359">
        <f t="shared" si="93"/>
        <v>0.25859568132164129</v>
      </c>
      <c r="U2885" s="357"/>
    </row>
    <row r="2886" spans="1:21" x14ac:dyDescent="0.25">
      <c r="A2886" s="357" t="s">
        <v>483</v>
      </c>
      <c r="B2886" s="357" t="s">
        <v>972</v>
      </c>
      <c r="C2886" s="357" t="s">
        <v>1261</v>
      </c>
      <c r="D2886" s="357" t="s">
        <v>1763</v>
      </c>
      <c r="E2886" s="357" t="s">
        <v>1578</v>
      </c>
      <c r="F2886" s="357">
        <v>4521344</v>
      </c>
      <c r="G2886" s="357" t="s">
        <v>899</v>
      </c>
      <c r="H2886" s="357">
        <v>452134401</v>
      </c>
      <c r="I2886" s="357" t="s">
        <v>4511</v>
      </c>
      <c r="J2886" s="357">
        <v>4123043</v>
      </c>
      <c r="K2886" s="357">
        <v>100</v>
      </c>
      <c r="L2886" s="357" t="s">
        <v>1077</v>
      </c>
      <c r="M2886" s="357" t="s">
        <v>1078</v>
      </c>
      <c r="N2886" s="357" t="s">
        <v>5025</v>
      </c>
      <c r="O2886" s="358">
        <v>1</v>
      </c>
      <c r="P2886" s="357">
        <v>95</v>
      </c>
      <c r="Q2886" s="357">
        <v>53378.399999999994</v>
      </c>
      <c r="R2886" s="357">
        <v>31108.019999999997</v>
      </c>
      <c r="S2886" s="357">
        <f t="shared" si="92"/>
        <v>22270.379999999997</v>
      </c>
      <c r="T2886" s="359">
        <f t="shared" si="93"/>
        <v>0.41721707657029811</v>
      </c>
      <c r="U2886" s="357"/>
    </row>
    <row r="2887" spans="1:21" x14ac:dyDescent="0.25">
      <c r="A2887" s="357" t="s">
        <v>483</v>
      </c>
      <c r="B2887" s="357" t="s">
        <v>972</v>
      </c>
      <c r="C2887" s="357" t="s">
        <v>1261</v>
      </c>
      <c r="D2887" s="357" t="s">
        <v>1763</v>
      </c>
      <c r="E2887" s="357" t="s">
        <v>1578</v>
      </c>
      <c r="F2887" s="357">
        <v>4521344</v>
      </c>
      <c r="G2887" s="357" t="s">
        <v>899</v>
      </c>
      <c r="H2887" s="357">
        <v>452134401</v>
      </c>
      <c r="I2887" s="357" t="s">
        <v>4512</v>
      </c>
      <c r="J2887" s="357">
        <v>4123057</v>
      </c>
      <c r="K2887" s="357">
        <v>100</v>
      </c>
      <c r="L2887" s="357" t="s">
        <v>1077</v>
      </c>
      <c r="M2887" s="357" t="s">
        <v>1078</v>
      </c>
      <c r="N2887" s="357" t="s">
        <v>5025</v>
      </c>
      <c r="O2887" s="358">
        <v>1</v>
      </c>
      <c r="P2887" s="357">
        <v>45</v>
      </c>
      <c r="Q2887" s="357">
        <v>30785.200000000001</v>
      </c>
      <c r="R2887" s="357">
        <v>17796.78</v>
      </c>
      <c r="S2887" s="357">
        <f t="shared" si="92"/>
        <v>12988.420000000002</v>
      </c>
      <c r="T2887" s="359">
        <f t="shared" si="93"/>
        <v>0.42190468147031696</v>
      </c>
      <c r="U2887" s="357"/>
    </row>
    <row r="2888" spans="1:21" x14ac:dyDescent="0.25">
      <c r="A2888" s="357" t="s">
        <v>483</v>
      </c>
      <c r="B2888" s="357" t="s">
        <v>972</v>
      </c>
      <c r="C2888" s="357" t="s">
        <v>1261</v>
      </c>
      <c r="D2888" s="357" t="s">
        <v>1763</v>
      </c>
      <c r="E2888" s="357" t="s">
        <v>1578</v>
      </c>
      <c r="F2888" s="357">
        <v>4521344</v>
      </c>
      <c r="G2888" s="357" t="s">
        <v>899</v>
      </c>
      <c r="H2888" s="357">
        <v>452134401</v>
      </c>
      <c r="I2888" s="357" t="s">
        <v>4513</v>
      </c>
      <c r="J2888" s="357">
        <v>4123073</v>
      </c>
      <c r="K2888" s="357">
        <v>100</v>
      </c>
      <c r="L2888" s="357" t="s">
        <v>1077</v>
      </c>
      <c r="M2888" s="357" t="s">
        <v>1078</v>
      </c>
      <c r="N2888" s="357" t="s">
        <v>5025</v>
      </c>
      <c r="O2888" s="358">
        <v>1</v>
      </c>
      <c r="P2888" s="357">
        <v>67</v>
      </c>
      <c r="Q2888" s="357">
        <v>30665.199999999997</v>
      </c>
      <c r="R2888" s="357">
        <v>24760.86</v>
      </c>
      <c r="S2888" s="357">
        <f t="shared" si="92"/>
        <v>5904.3399999999965</v>
      </c>
      <c r="T2888" s="359">
        <f t="shared" si="93"/>
        <v>0.1925420346190469</v>
      </c>
      <c r="U2888" s="357"/>
    </row>
    <row r="2889" spans="1:21" x14ac:dyDescent="0.25">
      <c r="A2889" s="357" t="s">
        <v>483</v>
      </c>
      <c r="B2889" s="357" t="s">
        <v>972</v>
      </c>
      <c r="C2889" s="357" t="s">
        <v>1261</v>
      </c>
      <c r="D2889" s="357" t="s">
        <v>1763</v>
      </c>
      <c r="E2889" s="357" t="s">
        <v>1578</v>
      </c>
      <c r="F2889" s="357">
        <v>4521344</v>
      </c>
      <c r="G2889" s="357" t="s">
        <v>899</v>
      </c>
      <c r="H2889" s="357">
        <v>452134401</v>
      </c>
      <c r="I2889" s="357" t="s">
        <v>4514</v>
      </c>
      <c r="J2889" s="357">
        <v>4123087</v>
      </c>
      <c r="K2889" s="357">
        <v>100</v>
      </c>
      <c r="L2889" s="357" t="s">
        <v>1077</v>
      </c>
      <c r="M2889" s="357" t="s">
        <v>1078</v>
      </c>
      <c r="N2889" s="357" t="s">
        <v>5025</v>
      </c>
      <c r="O2889" s="358">
        <v>1</v>
      </c>
      <c r="P2889" s="357">
        <v>61</v>
      </c>
      <c r="Q2889" s="357">
        <v>34285.199999999997</v>
      </c>
      <c r="R2889" s="357">
        <v>23658</v>
      </c>
      <c r="S2889" s="357">
        <f t="shared" si="92"/>
        <v>10627.199999999997</v>
      </c>
      <c r="T2889" s="359">
        <f t="shared" si="93"/>
        <v>0.309964649469742</v>
      </c>
      <c r="U2889" s="357"/>
    </row>
    <row r="2890" spans="1:21" x14ac:dyDescent="0.25">
      <c r="A2890" s="357" t="s">
        <v>483</v>
      </c>
      <c r="B2890" s="357" t="s">
        <v>972</v>
      </c>
      <c r="C2890" s="357" t="s">
        <v>1271</v>
      </c>
      <c r="D2890" s="357" t="s">
        <v>1780</v>
      </c>
      <c r="E2890" s="357" t="s">
        <v>1660</v>
      </c>
      <c r="F2890" s="357">
        <v>4615324</v>
      </c>
      <c r="G2890" s="357" t="s">
        <v>1430</v>
      </c>
      <c r="H2890" s="357">
        <v>461532401</v>
      </c>
      <c r="I2890" s="357" t="s">
        <v>4515</v>
      </c>
      <c r="J2890" s="357">
        <v>7383102</v>
      </c>
      <c r="K2890" s="357">
        <v>100</v>
      </c>
      <c r="L2890" s="357" t="s">
        <v>1077</v>
      </c>
      <c r="M2890" s="357" t="s">
        <v>1078</v>
      </c>
      <c r="N2890" s="357" t="s">
        <v>5025</v>
      </c>
      <c r="O2890" s="358">
        <v>1</v>
      </c>
      <c r="P2890" s="357">
        <v>140</v>
      </c>
      <c r="Q2890" s="357">
        <v>50757.2</v>
      </c>
      <c r="R2890" s="357">
        <v>28449.97</v>
      </c>
      <c r="S2890" s="357">
        <f t="shared" si="92"/>
        <v>22307.229999999996</v>
      </c>
      <c r="T2890" s="359">
        <f t="shared" si="93"/>
        <v>0.43948897890348554</v>
      </c>
      <c r="U2890" s="357"/>
    </row>
    <row r="2891" spans="1:21" x14ac:dyDescent="0.25">
      <c r="A2891" s="357" t="s">
        <v>483</v>
      </c>
      <c r="B2891" s="357" t="s">
        <v>972</v>
      </c>
      <c r="C2891" s="357" t="s">
        <v>1271</v>
      </c>
      <c r="D2891" s="357" t="s">
        <v>1780</v>
      </c>
      <c r="E2891" s="357" t="s">
        <v>1660</v>
      </c>
      <c r="F2891" s="357">
        <v>4615324</v>
      </c>
      <c r="G2891" s="357" t="s">
        <v>1430</v>
      </c>
      <c r="H2891" s="357">
        <v>461532401</v>
      </c>
      <c r="I2891" s="357" t="s">
        <v>4516</v>
      </c>
      <c r="J2891" s="357">
        <v>7383110</v>
      </c>
      <c r="K2891" s="357">
        <v>100</v>
      </c>
      <c r="L2891" s="357" t="s">
        <v>1077</v>
      </c>
      <c r="M2891" s="357" t="s">
        <v>1078</v>
      </c>
      <c r="N2891" s="357" t="s">
        <v>5025</v>
      </c>
      <c r="O2891" s="358">
        <v>1</v>
      </c>
      <c r="P2891" s="357">
        <v>64</v>
      </c>
      <c r="Q2891" s="357">
        <v>30854.800000000003</v>
      </c>
      <c r="R2891" s="357">
        <v>20793.309999999998</v>
      </c>
      <c r="S2891" s="357">
        <f t="shared" si="92"/>
        <v>10061.490000000005</v>
      </c>
      <c r="T2891" s="359">
        <f t="shared" si="93"/>
        <v>0.32609156435951631</v>
      </c>
      <c r="U2891" s="357"/>
    </row>
    <row r="2892" spans="1:21" x14ac:dyDescent="0.25">
      <c r="A2892" s="357" t="s">
        <v>483</v>
      </c>
      <c r="B2892" s="357" t="s">
        <v>972</v>
      </c>
      <c r="C2892" s="357" t="s">
        <v>1271</v>
      </c>
      <c r="D2892" s="357" t="s">
        <v>1780</v>
      </c>
      <c r="E2892" s="357" t="s">
        <v>1660</v>
      </c>
      <c r="F2892" s="357">
        <v>4615324</v>
      </c>
      <c r="G2892" s="357" t="s">
        <v>1430</v>
      </c>
      <c r="H2892" s="357">
        <v>461532401</v>
      </c>
      <c r="I2892" s="357" t="s">
        <v>4517</v>
      </c>
      <c r="J2892" s="357">
        <v>7383150</v>
      </c>
      <c r="K2892" s="357">
        <v>100</v>
      </c>
      <c r="L2892" s="357" t="s">
        <v>1077</v>
      </c>
      <c r="M2892" s="357" t="s">
        <v>1078</v>
      </c>
      <c r="N2892" s="357" t="s">
        <v>5025</v>
      </c>
      <c r="O2892" s="358">
        <v>1</v>
      </c>
      <c r="P2892" s="357">
        <v>116</v>
      </c>
      <c r="Q2892" s="357">
        <v>52335.200000000004</v>
      </c>
      <c r="R2892" s="357">
        <v>36548.320000000007</v>
      </c>
      <c r="S2892" s="357">
        <f t="shared" si="92"/>
        <v>15786.879999999997</v>
      </c>
      <c r="T2892" s="359">
        <f t="shared" si="93"/>
        <v>0.30164936792063463</v>
      </c>
      <c r="U2892" s="357"/>
    </row>
    <row r="2893" spans="1:21" x14ac:dyDescent="0.25">
      <c r="A2893" s="357" t="s">
        <v>483</v>
      </c>
      <c r="B2893" s="357" t="s">
        <v>972</v>
      </c>
      <c r="C2893" s="357" t="s">
        <v>1271</v>
      </c>
      <c r="D2893" s="357" t="s">
        <v>1780</v>
      </c>
      <c r="E2893" s="357" t="s">
        <v>1660</v>
      </c>
      <c r="F2893" s="357">
        <v>4615324</v>
      </c>
      <c r="G2893" s="357" t="s">
        <v>1430</v>
      </c>
      <c r="H2893" s="357">
        <v>461532401</v>
      </c>
      <c r="I2893" s="357" t="s">
        <v>4518</v>
      </c>
      <c r="J2893" s="357">
        <v>7383176</v>
      </c>
      <c r="K2893" s="357">
        <v>100</v>
      </c>
      <c r="L2893" s="357" t="s">
        <v>1077</v>
      </c>
      <c r="M2893" s="357" t="s">
        <v>1078</v>
      </c>
      <c r="N2893" s="357" t="s">
        <v>5025</v>
      </c>
      <c r="O2893" s="358">
        <v>1</v>
      </c>
      <c r="P2893" s="357">
        <v>100</v>
      </c>
      <c r="Q2893" s="357">
        <v>54120.800000000003</v>
      </c>
      <c r="R2893" s="357">
        <v>45725.86</v>
      </c>
      <c r="S2893" s="357">
        <f t="shared" si="92"/>
        <v>8394.9400000000023</v>
      </c>
      <c r="T2893" s="359">
        <f t="shared" si="93"/>
        <v>0.15511485417806095</v>
      </c>
      <c r="U2893" s="357"/>
    </row>
    <row r="2894" spans="1:21" x14ac:dyDescent="0.25">
      <c r="A2894" s="357" t="s">
        <v>483</v>
      </c>
      <c r="B2894" s="357" t="s">
        <v>972</v>
      </c>
      <c r="C2894" s="357" t="s">
        <v>1271</v>
      </c>
      <c r="D2894" s="357" t="s">
        <v>1780</v>
      </c>
      <c r="E2894" s="357" t="s">
        <v>1660</v>
      </c>
      <c r="F2894" s="357">
        <v>4615324</v>
      </c>
      <c r="G2894" s="357" t="s">
        <v>1430</v>
      </c>
      <c r="H2894" s="357">
        <v>461532401</v>
      </c>
      <c r="I2894" s="357" t="s">
        <v>4519</v>
      </c>
      <c r="J2894" s="357">
        <v>7383272</v>
      </c>
      <c r="K2894" s="357">
        <v>100</v>
      </c>
      <c r="L2894" s="357" t="s">
        <v>1077</v>
      </c>
      <c r="M2894" s="357" t="s">
        <v>1078</v>
      </c>
      <c r="N2894" s="357" t="s">
        <v>5025</v>
      </c>
      <c r="O2894" s="358">
        <v>1</v>
      </c>
      <c r="P2894" s="357">
        <v>68</v>
      </c>
      <c r="Q2894" s="357">
        <v>32387.599999999999</v>
      </c>
      <c r="R2894" s="357">
        <v>21878.400000000001</v>
      </c>
      <c r="S2894" s="357">
        <f t="shared" si="92"/>
        <v>10509.199999999997</v>
      </c>
      <c r="T2894" s="359">
        <f t="shared" si="93"/>
        <v>0.32448220924057347</v>
      </c>
      <c r="U2894" s="357"/>
    </row>
    <row r="2895" spans="1:21" x14ac:dyDescent="0.25">
      <c r="A2895" s="357" t="s">
        <v>483</v>
      </c>
      <c r="B2895" s="357" t="s">
        <v>972</v>
      </c>
      <c r="C2895" s="357" t="s">
        <v>1271</v>
      </c>
      <c r="D2895" s="357" t="s">
        <v>1780</v>
      </c>
      <c r="E2895" s="357" t="s">
        <v>1660</v>
      </c>
      <c r="F2895" s="357">
        <v>4615324</v>
      </c>
      <c r="G2895" s="357" t="s">
        <v>1430</v>
      </c>
      <c r="H2895" s="357">
        <v>461532401</v>
      </c>
      <c r="I2895" s="357" t="s">
        <v>4520</v>
      </c>
      <c r="J2895" s="357">
        <v>7383282</v>
      </c>
      <c r="K2895" s="357">
        <v>100</v>
      </c>
      <c r="L2895" s="357" t="s">
        <v>1077</v>
      </c>
      <c r="M2895" s="357" t="s">
        <v>1078</v>
      </c>
      <c r="N2895" s="357" t="s">
        <v>5025</v>
      </c>
      <c r="O2895" s="358">
        <v>1</v>
      </c>
      <c r="P2895" s="357">
        <v>41</v>
      </c>
      <c r="Q2895" s="357">
        <v>22206.799999999999</v>
      </c>
      <c r="R2895" s="357">
        <v>13340.32</v>
      </c>
      <c r="S2895" s="357">
        <f t="shared" si="92"/>
        <v>8866.48</v>
      </c>
      <c r="T2895" s="359">
        <f t="shared" si="93"/>
        <v>0.39926869247257596</v>
      </c>
      <c r="U2895" s="357"/>
    </row>
    <row r="2896" spans="1:21" x14ac:dyDescent="0.25">
      <c r="A2896" s="357" t="s">
        <v>483</v>
      </c>
      <c r="B2896" s="357" t="s">
        <v>972</v>
      </c>
      <c r="C2896" s="357" t="s">
        <v>1271</v>
      </c>
      <c r="D2896" s="357" t="s">
        <v>1780</v>
      </c>
      <c r="E2896" s="357" t="s">
        <v>1660</v>
      </c>
      <c r="F2896" s="357">
        <v>4615324</v>
      </c>
      <c r="G2896" s="357" t="s">
        <v>1430</v>
      </c>
      <c r="H2896" s="357">
        <v>461532401</v>
      </c>
      <c r="I2896" s="357" t="s">
        <v>4521</v>
      </c>
      <c r="J2896" s="357">
        <v>7383344</v>
      </c>
      <c r="K2896" s="357">
        <v>100</v>
      </c>
      <c r="L2896" s="357" t="s">
        <v>1077</v>
      </c>
      <c r="M2896" s="357" t="s">
        <v>1078</v>
      </c>
      <c r="N2896" s="357" t="s">
        <v>5025</v>
      </c>
      <c r="O2896" s="358">
        <v>1</v>
      </c>
      <c r="P2896" s="357">
        <v>105</v>
      </c>
      <c r="Q2896" s="357">
        <v>71000</v>
      </c>
      <c r="R2896" s="357">
        <v>55174.2</v>
      </c>
      <c r="S2896" s="357">
        <f t="shared" si="92"/>
        <v>15825.800000000003</v>
      </c>
      <c r="T2896" s="359">
        <f t="shared" si="93"/>
        <v>0.22289859154929581</v>
      </c>
      <c r="U2896" s="357"/>
    </row>
    <row r="2897" spans="1:21" x14ac:dyDescent="0.25">
      <c r="A2897" s="357" t="s">
        <v>483</v>
      </c>
      <c r="B2897" s="357" t="s">
        <v>972</v>
      </c>
      <c r="C2897" s="357" t="s">
        <v>1271</v>
      </c>
      <c r="D2897" s="357" t="s">
        <v>1780</v>
      </c>
      <c r="E2897" s="357" t="s">
        <v>1660</v>
      </c>
      <c r="F2897" s="357">
        <v>4615324</v>
      </c>
      <c r="G2897" s="357" t="s">
        <v>1430</v>
      </c>
      <c r="H2897" s="357">
        <v>461532401</v>
      </c>
      <c r="I2897" s="357" t="s">
        <v>4522</v>
      </c>
      <c r="J2897" s="357">
        <v>7383346</v>
      </c>
      <c r="K2897" s="357">
        <v>63</v>
      </c>
      <c r="L2897" s="357" t="s">
        <v>1077</v>
      </c>
      <c r="M2897" s="357" t="s">
        <v>1078</v>
      </c>
      <c r="N2897" s="357" t="s">
        <v>5025</v>
      </c>
      <c r="O2897" s="358">
        <v>1</v>
      </c>
      <c r="P2897" s="357">
        <v>56</v>
      </c>
      <c r="Q2897" s="357">
        <v>59234.8</v>
      </c>
      <c r="R2897" s="357">
        <v>40131.25</v>
      </c>
      <c r="S2897" s="357">
        <f t="shared" si="92"/>
        <v>19103.550000000003</v>
      </c>
      <c r="T2897" s="359">
        <f t="shared" si="93"/>
        <v>0.32250552040354658</v>
      </c>
      <c r="U2897" s="357"/>
    </row>
    <row r="2898" spans="1:21" x14ac:dyDescent="0.25">
      <c r="A2898" s="357" t="s">
        <v>483</v>
      </c>
      <c r="B2898" s="357" t="s">
        <v>972</v>
      </c>
      <c r="C2898" s="357" t="s">
        <v>1271</v>
      </c>
      <c r="D2898" s="357" t="s">
        <v>1780</v>
      </c>
      <c r="E2898" s="357" t="s">
        <v>1660</v>
      </c>
      <c r="F2898" s="357">
        <v>4615324</v>
      </c>
      <c r="G2898" s="357" t="s">
        <v>1430</v>
      </c>
      <c r="H2898" s="357">
        <v>461532401</v>
      </c>
      <c r="I2898" s="357" t="s">
        <v>4523</v>
      </c>
      <c r="J2898" s="357">
        <v>7383348</v>
      </c>
      <c r="K2898" s="357">
        <v>63</v>
      </c>
      <c r="L2898" s="357" t="s">
        <v>1077</v>
      </c>
      <c r="M2898" s="357" t="s">
        <v>1078</v>
      </c>
      <c r="N2898" s="357" t="s">
        <v>5025</v>
      </c>
      <c r="O2898" s="358">
        <v>1</v>
      </c>
      <c r="P2898" s="357">
        <v>57</v>
      </c>
      <c r="Q2898" s="357">
        <v>42709.600000000006</v>
      </c>
      <c r="R2898" s="357">
        <v>31987.16</v>
      </c>
      <c r="S2898" s="357">
        <f t="shared" si="92"/>
        <v>10722.440000000006</v>
      </c>
      <c r="T2898" s="359">
        <f t="shared" si="93"/>
        <v>0.25105456384513092</v>
      </c>
      <c r="U2898" s="357"/>
    </row>
    <row r="2899" spans="1:21" x14ac:dyDescent="0.25">
      <c r="A2899" s="357" t="s">
        <v>483</v>
      </c>
      <c r="B2899" s="357" t="s">
        <v>972</v>
      </c>
      <c r="C2899" s="357" t="s">
        <v>1271</v>
      </c>
      <c r="D2899" s="357" t="s">
        <v>1780</v>
      </c>
      <c r="E2899" s="357" t="s">
        <v>1660</v>
      </c>
      <c r="F2899" s="357">
        <v>4615324</v>
      </c>
      <c r="G2899" s="357" t="s">
        <v>1430</v>
      </c>
      <c r="H2899" s="357">
        <v>461532401</v>
      </c>
      <c r="I2899" s="357" t="s">
        <v>4524</v>
      </c>
      <c r="J2899" s="357">
        <v>7383370</v>
      </c>
      <c r="K2899" s="357">
        <v>100</v>
      </c>
      <c r="L2899" s="357" t="s">
        <v>1077</v>
      </c>
      <c r="M2899" s="357" t="s">
        <v>1078</v>
      </c>
      <c r="N2899" s="357" t="s">
        <v>5025</v>
      </c>
      <c r="O2899" s="358">
        <v>1</v>
      </c>
      <c r="P2899" s="357">
        <v>56</v>
      </c>
      <c r="Q2899" s="357">
        <v>65672.399999999994</v>
      </c>
      <c r="R2899" s="357">
        <v>44184.959999999999</v>
      </c>
      <c r="S2899" s="357">
        <f t="shared" si="92"/>
        <v>21487.439999999995</v>
      </c>
      <c r="T2899" s="359">
        <f t="shared" si="93"/>
        <v>0.32719133151826335</v>
      </c>
      <c r="U2899" s="357"/>
    </row>
    <row r="2900" spans="1:21" x14ac:dyDescent="0.25">
      <c r="A2900" s="357" t="s">
        <v>483</v>
      </c>
      <c r="B2900" s="357" t="s">
        <v>972</v>
      </c>
      <c r="C2900" s="357" t="s">
        <v>1271</v>
      </c>
      <c r="D2900" s="357" t="s">
        <v>1780</v>
      </c>
      <c r="E2900" s="357" t="s">
        <v>1660</v>
      </c>
      <c r="F2900" s="357">
        <v>4615324</v>
      </c>
      <c r="G2900" s="357" t="s">
        <v>1430</v>
      </c>
      <c r="H2900" s="357">
        <v>461532401</v>
      </c>
      <c r="I2900" s="357" t="s">
        <v>4525</v>
      </c>
      <c r="J2900" s="357">
        <v>7383380</v>
      </c>
      <c r="K2900" s="357">
        <v>100</v>
      </c>
      <c r="L2900" s="357" t="s">
        <v>1077</v>
      </c>
      <c r="M2900" s="357" t="s">
        <v>1078</v>
      </c>
      <c r="N2900" s="357" t="s">
        <v>5025</v>
      </c>
      <c r="O2900" s="358">
        <v>1</v>
      </c>
      <c r="P2900" s="357">
        <v>90</v>
      </c>
      <c r="Q2900" s="357">
        <v>93129</v>
      </c>
      <c r="R2900" s="357">
        <v>59086.62</v>
      </c>
      <c r="S2900" s="357">
        <f t="shared" si="92"/>
        <v>34042.379999999997</v>
      </c>
      <c r="T2900" s="359">
        <f t="shared" si="93"/>
        <v>0.36554005733981892</v>
      </c>
      <c r="U2900" s="357"/>
    </row>
    <row r="2901" spans="1:21" x14ac:dyDescent="0.25">
      <c r="A2901" s="357" t="s">
        <v>483</v>
      </c>
      <c r="B2901" s="357" t="s">
        <v>972</v>
      </c>
      <c r="C2901" s="357" t="s">
        <v>1271</v>
      </c>
      <c r="D2901" s="357" t="s">
        <v>1780</v>
      </c>
      <c r="E2901" s="357" t="s">
        <v>1660</v>
      </c>
      <c r="F2901" s="357">
        <v>4615324</v>
      </c>
      <c r="G2901" s="357" t="s">
        <v>1430</v>
      </c>
      <c r="H2901" s="357">
        <v>461532401</v>
      </c>
      <c r="I2901" s="357" t="s">
        <v>4526</v>
      </c>
      <c r="J2901" s="357">
        <v>7383382</v>
      </c>
      <c r="K2901" s="357">
        <v>400</v>
      </c>
      <c r="L2901" s="357" t="s">
        <v>1077</v>
      </c>
      <c r="M2901" s="357" t="s">
        <v>1078</v>
      </c>
      <c r="N2901" s="357" t="s">
        <v>5025</v>
      </c>
      <c r="O2901" s="358">
        <v>1</v>
      </c>
      <c r="P2901" s="357">
        <v>155</v>
      </c>
      <c r="Q2901" s="357">
        <v>175969.6</v>
      </c>
      <c r="R2901" s="357">
        <v>126907.9</v>
      </c>
      <c r="S2901" s="357">
        <f t="shared" si="92"/>
        <v>49061.700000000012</v>
      </c>
      <c r="T2901" s="359">
        <f t="shared" si="93"/>
        <v>0.27880781680472089</v>
      </c>
      <c r="U2901" s="357"/>
    </row>
    <row r="2902" spans="1:21" x14ac:dyDescent="0.25">
      <c r="A2902" s="357" t="s">
        <v>483</v>
      </c>
      <c r="B2902" s="357" t="s">
        <v>972</v>
      </c>
      <c r="C2902" s="357" t="s">
        <v>1271</v>
      </c>
      <c r="D2902" s="357" t="s">
        <v>1780</v>
      </c>
      <c r="E2902" s="357" t="s">
        <v>1660</v>
      </c>
      <c r="F2902" s="357">
        <v>4615324</v>
      </c>
      <c r="G2902" s="357" t="s">
        <v>1430</v>
      </c>
      <c r="H2902" s="357">
        <v>461532401</v>
      </c>
      <c r="I2902" s="357" t="s">
        <v>4527</v>
      </c>
      <c r="J2902" s="357">
        <v>7383420</v>
      </c>
      <c r="K2902" s="357">
        <v>100</v>
      </c>
      <c r="L2902" s="357" t="s">
        <v>1077</v>
      </c>
      <c r="M2902" s="357" t="s">
        <v>1078</v>
      </c>
      <c r="N2902" s="357" t="s">
        <v>5025</v>
      </c>
      <c r="O2902" s="358">
        <v>1</v>
      </c>
      <c r="P2902" s="357">
        <v>77</v>
      </c>
      <c r="Q2902" s="357">
        <v>52818</v>
      </c>
      <c r="R2902" s="357">
        <v>45929.35</v>
      </c>
      <c r="S2902" s="357">
        <f t="shared" si="92"/>
        <v>6888.6500000000015</v>
      </c>
      <c r="T2902" s="359">
        <f t="shared" si="93"/>
        <v>0.13042239388087398</v>
      </c>
      <c r="U2902" s="357"/>
    </row>
    <row r="2903" spans="1:21" x14ac:dyDescent="0.25">
      <c r="A2903" s="357" t="s">
        <v>483</v>
      </c>
      <c r="B2903" s="357" t="s">
        <v>972</v>
      </c>
      <c r="C2903" s="357" t="s">
        <v>1271</v>
      </c>
      <c r="D2903" s="357" t="s">
        <v>1780</v>
      </c>
      <c r="E2903" s="357" t="s">
        <v>1660</v>
      </c>
      <c r="F2903" s="357">
        <v>4615324</v>
      </c>
      <c r="G2903" s="357" t="s">
        <v>1430</v>
      </c>
      <c r="H2903" s="357">
        <v>461532401</v>
      </c>
      <c r="I2903" s="357" t="s">
        <v>4528</v>
      </c>
      <c r="J2903" s="357">
        <v>7383460</v>
      </c>
      <c r="K2903" s="357">
        <v>100</v>
      </c>
      <c r="L2903" s="357" t="s">
        <v>1077</v>
      </c>
      <c r="M2903" s="357" t="s">
        <v>1078</v>
      </c>
      <c r="N2903" s="357" t="s">
        <v>5025</v>
      </c>
      <c r="O2903" s="358">
        <v>1</v>
      </c>
      <c r="P2903" s="357">
        <v>156</v>
      </c>
      <c r="Q2903" s="357">
        <v>98038.399999999994</v>
      </c>
      <c r="R2903" s="357">
        <v>72001.22</v>
      </c>
      <c r="S2903" s="357">
        <f t="shared" si="92"/>
        <v>26037.179999999993</v>
      </c>
      <c r="T2903" s="359">
        <f t="shared" si="93"/>
        <v>0.26558144563762764</v>
      </c>
      <c r="U2903" s="357"/>
    </row>
    <row r="2904" spans="1:21" x14ac:dyDescent="0.25">
      <c r="A2904" s="357" t="s">
        <v>483</v>
      </c>
      <c r="B2904" s="357" t="s">
        <v>972</v>
      </c>
      <c r="C2904" s="357" t="s">
        <v>1271</v>
      </c>
      <c r="D2904" s="357" t="s">
        <v>1780</v>
      </c>
      <c r="E2904" s="357" t="s">
        <v>1660</v>
      </c>
      <c r="F2904" s="357">
        <v>4615324</v>
      </c>
      <c r="G2904" s="357" t="s">
        <v>1430</v>
      </c>
      <c r="H2904" s="357">
        <v>461532401</v>
      </c>
      <c r="I2904" s="357" t="s">
        <v>4529</v>
      </c>
      <c r="J2904" s="357">
        <v>7383464</v>
      </c>
      <c r="K2904" s="357">
        <v>100</v>
      </c>
      <c r="L2904" s="357" t="s">
        <v>1077</v>
      </c>
      <c r="M2904" s="357" t="s">
        <v>1078</v>
      </c>
      <c r="N2904" s="357" t="s">
        <v>5025</v>
      </c>
      <c r="O2904" s="358">
        <v>1</v>
      </c>
      <c r="P2904" s="357">
        <v>62</v>
      </c>
      <c r="Q2904" s="357">
        <v>68666.8</v>
      </c>
      <c r="R2904" s="357">
        <v>45676.35</v>
      </c>
      <c r="S2904" s="357">
        <f t="shared" si="92"/>
        <v>22990.450000000004</v>
      </c>
      <c r="T2904" s="359">
        <f t="shared" si="93"/>
        <v>0.33481172852091556</v>
      </c>
      <c r="U2904" s="357"/>
    </row>
    <row r="2905" spans="1:21" x14ac:dyDescent="0.25">
      <c r="A2905" s="357" t="s">
        <v>483</v>
      </c>
      <c r="B2905" s="357" t="s">
        <v>972</v>
      </c>
      <c r="C2905" s="357" t="s">
        <v>1271</v>
      </c>
      <c r="D2905" s="357" t="s">
        <v>1780</v>
      </c>
      <c r="E2905" s="357" t="s">
        <v>1660</v>
      </c>
      <c r="F2905" s="357">
        <v>4615324</v>
      </c>
      <c r="G2905" s="357" t="s">
        <v>1430</v>
      </c>
      <c r="H2905" s="357">
        <v>461532401</v>
      </c>
      <c r="I2905" s="357" t="s">
        <v>4530</v>
      </c>
      <c r="J2905" s="357">
        <v>7383468</v>
      </c>
      <c r="K2905" s="357">
        <v>100</v>
      </c>
      <c r="L2905" s="357" t="s">
        <v>1077</v>
      </c>
      <c r="M2905" s="357" t="s">
        <v>1078</v>
      </c>
      <c r="N2905" s="357" t="s">
        <v>5025</v>
      </c>
      <c r="O2905" s="358">
        <v>1</v>
      </c>
      <c r="P2905" s="357">
        <v>65</v>
      </c>
      <c r="Q2905" s="357">
        <v>60834</v>
      </c>
      <c r="R2905" s="357">
        <v>46597.32</v>
      </c>
      <c r="S2905" s="357">
        <f t="shared" si="92"/>
        <v>14236.68</v>
      </c>
      <c r="T2905" s="359">
        <f t="shared" si="93"/>
        <v>0.23402505178025446</v>
      </c>
      <c r="U2905" s="357"/>
    </row>
    <row r="2906" spans="1:21" x14ac:dyDescent="0.25">
      <c r="A2906" s="357" t="s">
        <v>483</v>
      </c>
      <c r="B2906" s="357" t="s">
        <v>972</v>
      </c>
      <c r="C2906" s="357" t="s">
        <v>1271</v>
      </c>
      <c r="D2906" s="357" t="s">
        <v>1780</v>
      </c>
      <c r="E2906" s="357" t="s">
        <v>1660</v>
      </c>
      <c r="F2906" s="357">
        <v>4615324</v>
      </c>
      <c r="G2906" s="357" t="s">
        <v>1430</v>
      </c>
      <c r="H2906" s="357">
        <v>461532401</v>
      </c>
      <c r="I2906" s="357" t="s">
        <v>4531</v>
      </c>
      <c r="J2906" s="357">
        <v>7383478</v>
      </c>
      <c r="K2906" s="357">
        <v>100</v>
      </c>
      <c r="L2906" s="357" t="s">
        <v>1077</v>
      </c>
      <c r="M2906" s="357" t="s">
        <v>1078</v>
      </c>
      <c r="N2906" s="357" t="s">
        <v>5025</v>
      </c>
      <c r="O2906" s="358">
        <v>1</v>
      </c>
      <c r="P2906" s="357">
        <v>73</v>
      </c>
      <c r="Q2906" s="357">
        <v>79260</v>
      </c>
      <c r="R2906" s="357">
        <v>46087.67</v>
      </c>
      <c r="S2906" s="357">
        <f t="shared" si="92"/>
        <v>33172.33</v>
      </c>
      <c r="T2906" s="359">
        <f t="shared" si="93"/>
        <v>0.41852548574312393</v>
      </c>
      <c r="U2906" s="357"/>
    </row>
    <row r="2907" spans="1:21" x14ac:dyDescent="0.25">
      <c r="A2907" s="357" t="s">
        <v>483</v>
      </c>
      <c r="B2907" s="357" t="s">
        <v>972</v>
      </c>
      <c r="C2907" s="357" t="s">
        <v>1271</v>
      </c>
      <c r="D2907" s="357" t="s">
        <v>1780</v>
      </c>
      <c r="E2907" s="357" t="s">
        <v>1660</v>
      </c>
      <c r="F2907" s="357">
        <v>4615324</v>
      </c>
      <c r="G2907" s="357" t="s">
        <v>1430</v>
      </c>
      <c r="H2907" s="357">
        <v>461532401</v>
      </c>
      <c r="I2907" s="357" t="s">
        <v>4532</v>
      </c>
      <c r="J2907" s="357">
        <v>7383484</v>
      </c>
      <c r="K2907" s="357">
        <v>100</v>
      </c>
      <c r="L2907" s="357" t="s">
        <v>1077</v>
      </c>
      <c r="M2907" s="357" t="s">
        <v>1078</v>
      </c>
      <c r="N2907" s="357" t="s">
        <v>5025</v>
      </c>
      <c r="O2907" s="358">
        <v>1</v>
      </c>
      <c r="P2907" s="357">
        <v>63</v>
      </c>
      <c r="Q2907" s="357">
        <v>58632.4</v>
      </c>
      <c r="R2907" s="357">
        <v>38247.82</v>
      </c>
      <c r="S2907" s="357">
        <f t="shared" si="92"/>
        <v>20384.580000000002</v>
      </c>
      <c r="T2907" s="359">
        <f t="shared" si="93"/>
        <v>0.34766750124504542</v>
      </c>
      <c r="U2907" s="357"/>
    </row>
    <row r="2908" spans="1:21" x14ac:dyDescent="0.25">
      <c r="A2908" s="357" t="s">
        <v>483</v>
      </c>
      <c r="B2908" s="357" t="s">
        <v>972</v>
      </c>
      <c r="C2908" s="357" t="s">
        <v>1271</v>
      </c>
      <c r="D2908" s="357" t="s">
        <v>1780</v>
      </c>
      <c r="E2908" s="357" t="s">
        <v>1660</v>
      </c>
      <c r="F2908" s="357">
        <v>4615324</v>
      </c>
      <c r="G2908" s="357" t="s">
        <v>1430</v>
      </c>
      <c r="H2908" s="357">
        <v>461532401</v>
      </c>
      <c r="I2908" s="357" t="s">
        <v>4533</v>
      </c>
      <c r="J2908" s="357">
        <v>7383520</v>
      </c>
      <c r="K2908" s="357">
        <v>100</v>
      </c>
      <c r="L2908" s="357" t="s">
        <v>1077</v>
      </c>
      <c r="M2908" s="357" t="s">
        <v>1078</v>
      </c>
      <c r="N2908" s="357" t="s">
        <v>5025</v>
      </c>
      <c r="O2908" s="358">
        <v>1</v>
      </c>
      <c r="P2908" s="357">
        <v>71</v>
      </c>
      <c r="Q2908" s="357">
        <v>67426.399999999994</v>
      </c>
      <c r="R2908" s="357">
        <v>39962.93</v>
      </c>
      <c r="S2908" s="357">
        <f t="shared" si="92"/>
        <v>27463.469999999994</v>
      </c>
      <c r="T2908" s="359">
        <f t="shared" si="93"/>
        <v>0.40731034134997562</v>
      </c>
      <c r="U2908" s="357"/>
    </row>
    <row r="2909" spans="1:21" x14ac:dyDescent="0.25">
      <c r="A2909" s="357" t="s">
        <v>483</v>
      </c>
      <c r="B2909" s="357" t="s">
        <v>972</v>
      </c>
      <c r="C2909" s="357" t="s">
        <v>1271</v>
      </c>
      <c r="D2909" s="357" t="s">
        <v>1780</v>
      </c>
      <c r="E2909" s="357" t="s">
        <v>1660</v>
      </c>
      <c r="F2909" s="357">
        <v>4615324</v>
      </c>
      <c r="G2909" s="357" t="s">
        <v>1430</v>
      </c>
      <c r="H2909" s="357">
        <v>461532401</v>
      </c>
      <c r="I2909" s="357" t="s">
        <v>4534</v>
      </c>
      <c r="J2909" s="357">
        <v>7383542</v>
      </c>
      <c r="K2909" s="357">
        <v>100</v>
      </c>
      <c r="L2909" s="357" t="s">
        <v>1077</v>
      </c>
      <c r="M2909" s="357" t="s">
        <v>1078</v>
      </c>
      <c r="N2909" s="357" t="s">
        <v>5025</v>
      </c>
      <c r="O2909" s="358">
        <v>1</v>
      </c>
      <c r="P2909" s="357">
        <v>135</v>
      </c>
      <c r="Q2909" s="357">
        <v>92101.6</v>
      </c>
      <c r="R2909" s="357">
        <v>63545.760000000002</v>
      </c>
      <c r="S2909" s="357">
        <f t="shared" si="92"/>
        <v>28555.840000000004</v>
      </c>
      <c r="T2909" s="359">
        <f t="shared" si="93"/>
        <v>0.31004716530440296</v>
      </c>
      <c r="U2909" s="357"/>
    </row>
    <row r="2910" spans="1:21" x14ac:dyDescent="0.25">
      <c r="A2910" s="357" t="s">
        <v>483</v>
      </c>
      <c r="B2910" s="357" t="s">
        <v>972</v>
      </c>
      <c r="C2910" s="357" t="s">
        <v>1271</v>
      </c>
      <c r="D2910" s="357" t="s">
        <v>1780</v>
      </c>
      <c r="E2910" s="357" t="s">
        <v>1660</v>
      </c>
      <c r="F2910" s="357">
        <v>4615324</v>
      </c>
      <c r="G2910" s="357" t="s">
        <v>1430</v>
      </c>
      <c r="H2910" s="357">
        <v>461532401</v>
      </c>
      <c r="I2910" s="357" t="s">
        <v>4534</v>
      </c>
      <c r="J2910" s="357">
        <v>7383544</v>
      </c>
      <c r="K2910" s="357">
        <v>100</v>
      </c>
      <c r="L2910" s="357" t="s">
        <v>1077</v>
      </c>
      <c r="M2910" s="357" t="s">
        <v>1078</v>
      </c>
      <c r="N2910" s="357" t="s">
        <v>5025</v>
      </c>
      <c r="O2910" s="358">
        <v>1</v>
      </c>
      <c r="P2910" s="357">
        <v>140</v>
      </c>
      <c r="Q2910" s="357">
        <v>81212.800000000003</v>
      </c>
      <c r="R2910" s="357">
        <v>69555.02</v>
      </c>
      <c r="S2910" s="357">
        <f t="shared" si="92"/>
        <v>11657.779999999999</v>
      </c>
      <c r="T2910" s="359">
        <f t="shared" si="93"/>
        <v>0.14354609125655068</v>
      </c>
      <c r="U2910" s="357"/>
    </row>
    <row r="2911" spans="1:21" x14ac:dyDescent="0.25">
      <c r="A2911" s="357" t="s">
        <v>483</v>
      </c>
      <c r="B2911" s="357" t="s">
        <v>972</v>
      </c>
      <c r="C2911" s="357" t="s">
        <v>1271</v>
      </c>
      <c r="D2911" s="357" t="s">
        <v>1780</v>
      </c>
      <c r="E2911" s="357" t="s">
        <v>1660</v>
      </c>
      <c r="F2911" s="357">
        <v>4615324</v>
      </c>
      <c r="G2911" s="357" t="s">
        <v>1430</v>
      </c>
      <c r="H2911" s="357">
        <v>461532401</v>
      </c>
      <c r="I2911" s="357" t="s">
        <v>4535</v>
      </c>
      <c r="J2911" s="357">
        <v>7383546</v>
      </c>
      <c r="K2911" s="357">
        <v>100</v>
      </c>
      <c r="L2911" s="357" t="s">
        <v>1077</v>
      </c>
      <c r="M2911" s="357" t="s">
        <v>1078</v>
      </c>
      <c r="N2911" s="357" t="s">
        <v>5025</v>
      </c>
      <c r="O2911" s="358">
        <v>1</v>
      </c>
      <c r="P2911" s="357">
        <v>9</v>
      </c>
      <c r="Q2911" s="357">
        <v>30484.400000000001</v>
      </c>
      <c r="R2911" s="357">
        <v>20695.21</v>
      </c>
      <c r="S2911" s="357">
        <f t="shared" si="92"/>
        <v>9789.1900000000023</v>
      </c>
      <c r="T2911" s="359">
        <f t="shared" si="93"/>
        <v>0.32112129482620627</v>
      </c>
      <c r="U2911" s="357"/>
    </row>
    <row r="2912" spans="1:21" x14ac:dyDescent="0.25">
      <c r="A2912" s="357" t="s">
        <v>483</v>
      </c>
      <c r="B2912" s="357" t="s">
        <v>972</v>
      </c>
      <c r="C2912" s="357" t="s">
        <v>1271</v>
      </c>
      <c r="D2912" s="357" t="s">
        <v>1780</v>
      </c>
      <c r="E2912" s="357" t="s">
        <v>1660</v>
      </c>
      <c r="F2912" s="357">
        <v>4615324</v>
      </c>
      <c r="G2912" s="357" t="s">
        <v>1430</v>
      </c>
      <c r="H2912" s="357">
        <v>461532401</v>
      </c>
      <c r="I2912" s="357" t="s">
        <v>4536</v>
      </c>
      <c r="J2912" s="357">
        <v>7383548</v>
      </c>
      <c r="K2912" s="357">
        <v>250</v>
      </c>
      <c r="L2912" s="357" t="s">
        <v>1077</v>
      </c>
      <c r="M2912" s="357" t="s">
        <v>1078</v>
      </c>
      <c r="N2912" s="357" t="s">
        <v>5025</v>
      </c>
      <c r="O2912" s="358">
        <v>1</v>
      </c>
      <c r="P2912" s="357">
        <v>75</v>
      </c>
      <c r="Q2912" s="357">
        <v>90859.199999999997</v>
      </c>
      <c r="R2912" s="357">
        <v>59453.39</v>
      </c>
      <c r="S2912" s="357">
        <f t="shared" si="92"/>
        <v>31405.809999999998</v>
      </c>
      <c r="T2912" s="359">
        <f t="shared" si="93"/>
        <v>0.3456536046982584</v>
      </c>
      <c r="U2912" s="357"/>
    </row>
    <row r="2913" spans="1:21" x14ac:dyDescent="0.25">
      <c r="A2913" s="357" t="s">
        <v>483</v>
      </c>
      <c r="B2913" s="357" t="s">
        <v>972</v>
      </c>
      <c r="C2913" s="357" t="s">
        <v>1271</v>
      </c>
      <c r="D2913" s="357" t="s">
        <v>1780</v>
      </c>
      <c r="E2913" s="357" t="s">
        <v>1660</v>
      </c>
      <c r="F2913" s="357">
        <v>4615324</v>
      </c>
      <c r="G2913" s="357" t="s">
        <v>1422</v>
      </c>
      <c r="H2913" s="357">
        <v>461532403</v>
      </c>
      <c r="I2913" s="357" t="s">
        <v>4537</v>
      </c>
      <c r="J2913" s="357">
        <v>7383642</v>
      </c>
      <c r="K2913" s="357">
        <v>100</v>
      </c>
      <c r="L2913" s="357" t="s">
        <v>1077</v>
      </c>
      <c r="M2913" s="357" t="s">
        <v>1078</v>
      </c>
      <c r="N2913" s="357" t="s">
        <v>5025</v>
      </c>
      <c r="O2913" s="358">
        <v>1</v>
      </c>
      <c r="P2913" s="357">
        <v>81</v>
      </c>
      <c r="Q2913" s="357">
        <v>36828.400000000001</v>
      </c>
      <c r="R2913" s="357">
        <v>25204.63</v>
      </c>
      <c r="S2913" s="357">
        <f t="shared" si="92"/>
        <v>11623.77</v>
      </c>
      <c r="T2913" s="359">
        <f t="shared" si="93"/>
        <v>0.31561973911437913</v>
      </c>
      <c r="U2913" s="357"/>
    </row>
    <row r="2914" spans="1:21" x14ac:dyDescent="0.25">
      <c r="A2914" s="357" t="s">
        <v>483</v>
      </c>
      <c r="B2914" s="357" t="s">
        <v>972</v>
      </c>
      <c r="C2914" s="357" t="s">
        <v>1271</v>
      </c>
      <c r="D2914" s="357" t="s">
        <v>1780</v>
      </c>
      <c r="E2914" s="357" t="s">
        <v>1660</v>
      </c>
      <c r="F2914" s="357">
        <v>4615324</v>
      </c>
      <c r="G2914" s="357" t="s">
        <v>1422</v>
      </c>
      <c r="H2914" s="357">
        <v>461532403</v>
      </c>
      <c r="I2914" s="357" t="s">
        <v>4538</v>
      </c>
      <c r="J2914" s="357">
        <v>7383662</v>
      </c>
      <c r="K2914" s="357">
        <v>100</v>
      </c>
      <c r="L2914" s="357" t="s">
        <v>1077</v>
      </c>
      <c r="M2914" s="357" t="s">
        <v>1078</v>
      </c>
      <c r="N2914" s="357" t="s">
        <v>5025</v>
      </c>
      <c r="O2914" s="358">
        <v>1</v>
      </c>
      <c r="P2914" s="357">
        <v>57</v>
      </c>
      <c r="Q2914" s="357">
        <v>44076.800000000003</v>
      </c>
      <c r="R2914" s="357">
        <v>24361.58</v>
      </c>
      <c r="S2914" s="357">
        <f t="shared" si="92"/>
        <v>19715.22</v>
      </c>
      <c r="T2914" s="359">
        <f t="shared" si="93"/>
        <v>0.4472924531726441</v>
      </c>
      <c r="U2914" s="357"/>
    </row>
    <row r="2915" spans="1:21" x14ac:dyDescent="0.25">
      <c r="A2915" s="357" t="s">
        <v>483</v>
      </c>
      <c r="B2915" s="357" t="s">
        <v>972</v>
      </c>
      <c r="C2915" s="357" t="s">
        <v>1271</v>
      </c>
      <c r="D2915" s="357" t="s">
        <v>1780</v>
      </c>
      <c r="E2915" s="357" t="s">
        <v>1660</v>
      </c>
      <c r="F2915" s="357">
        <v>4615324</v>
      </c>
      <c r="G2915" s="357" t="s">
        <v>1422</v>
      </c>
      <c r="H2915" s="357">
        <v>461532403</v>
      </c>
      <c r="I2915" s="357" t="s">
        <v>4539</v>
      </c>
      <c r="J2915" s="357">
        <v>7383688</v>
      </c>
      <c r="K2915" s="357">
        <v>100</v>
      </c>
      <c r="L2915" s="357" t="s">
        <v>1077</v>
      </c>
      <c r="M2915" s="357" t="s">
        <v>1078</v>
      </c>
      <c r="N2915" s="357" t="s">
        <v>5025</v>
      </c>
      <c r="O2915" s="358">
        <v>1</v>
      </c>
      <c r="P2915" s="357">
        <v>68</v>
      </c>
      <c r="Q2915" s="357">
        <v>33455.199999999997</v>
      </c>
      <c r="R2915" s="357">
        <v>26722.63</v>
      </c>
      <c r="S2915" s="357">
        <f t="shared" si="92"/>
        <v>6732.5699999999961</v>
      </c>
      <c r="T2915" s="359">
        <f t="shared" si="93"/>
        <v>0.20124136158205591</v>
      </c>
      <c r="U2915" s="357"/>
    </row>
    <row r="2916" spans="1:21" x14ac:dyDescent="0.25">
      <c r="A2916" s="357" t="s">
        <v>483</v>
      </c>
      <c r="B2916" s="357" t="s">
        <v>972</v>
      </c>
      <c r="C2916" s="357" t="s">
        <v>1271</v>
      </c>
      <c r="D2916" s="357" t="s">
        <v>1780</v>
      </c>
      <c r="E2916" s="357" t="s">
        <v>1660</v>
      </c>
      <c r="F2916" s="357">
        <v>4615324</v>
      </c>
      <c r="G2916" s="357" t="s">
        <v>1422</v>
      </c>
      <c r="H2916" s="357">
        <v>461532403</v>
      </c>
      <c r="I2916" s="357" t="s">
        <v>4540</v>
      </c>
      <c r="J2916" s="357">
        <v>7383690</v>
      </c>
      <c r="K2916" s="357">
        <v>100</v>
      </c>
      <c r="L2916" s="357" t="s">
        <v>1077</v>
      </c>
      <c r="M2916" s="357" t="s">
        <v>1078</v>
      </c>
      <c r="N2916" s="357" t="s">
        <v>5025</v>
      </c>
      <c r="O2916" s="358">
        <v>1</v>
      </c>
      <c r="P2916" s="357">
        <v>61</v>
      </c>
      <c r="Q2916" s="357">
        <v>46850.400000000001</v>
      </c>
      <c r="R2916" s="357">
        <v>28880.639999999999</v>
      </c>
      <c r="S2916" s="357">
        <f t="shared" si="92"/>
        <v>17969.760000000002</v>
      </c>
      <c r="T2916" s="359">
        <f t="shared" si="93"/>
        <v>0.38355617027816202</v>
      </c>
      <c r="U2916" s="357"/>
    </row>
    <row r="2917" spans="1:21" x14ac:dyDescent="0.25">
      <c r="A2917" s="357" t="s">
        <v>483</v>
      </c>
      <c r="B2917" s="357" t="s">
        <v>972</v>
      </c>
      <c r="C2917" s="357" t="s">
        <v>1271</v>
      </c>
      <c r="D2917" s="357" t="s">
        <v>1780</v>
      </c>
      <c r="E2917" s="357" t="s">
        <v>1660</v>
      </c>
      <c r="F2917" s="357">
        <v>4615324</v>
      </c>
      <c r="G2917" s="357" t="s">
        <v>1422</v>
      </c>
      <c r="H2917" s="357">
        <v>461532403</v>
      </c>
      <c r="I2917" s="357" t="s">
        <v>4541</v>
      </c>
      <c r="J2917" s="357">
        <v>7383700</v>
      </c>
      <c r="K2917" s="357">
        <v>100</v>
      </c>
      <c r="L2917" s="357" t="s">
        <v>1077</v>
      </c>
      <c r="M2917" s="357" t="s">
        <v>1078</v>
      </c>
      <c r="N2917" s="357" t="s">
        <v>5025</v>
      </c>
      <c r="O2917" s="358">
        <v>1</v>
      </c>
      <c r="P2917" s="357">
        <v>125</v>
      </c>
      <c r="Q2917" s="357">
        <v>64696</v>
      </c>
      <c r="R2917" s="357">
        <v>49901.1</v>
      </c>
      <c r="S2917" s="357">
        <f t="shared" si="92"/>
        <v>14794.900000000001</v>
      </c>
      <c r="T2917" s="359">
        <f t="shared" si="93"/>
        <v>0.22868338073451219</v>
      </c>
      <c r="U2917" s="357"/>
    </row>
    <row r="2918" spans="1:21" x14ac:dyDescent="0.25">
      <c r="A2918" s="357" t="s">
        <v>483</v>
      </c>
      <c r="B2918" s="357" t="s">
        <v>972</v>
      </c>
      <c r="C2918" s="357" t="s">
        <v>1271</v>
      </c>
      <c r="D2918" s="357" t="s">
        <v>1780</v>
      </c>
      <c r="E2918" s="357" t="s">
        <v>1660</v>
      </c>
      <c r="F2918" s="357">
        <v>4615324</v>
      </c>
      <c r="G2918" s="357" t="s">
        <v>1422</v>
      </c>
      <c r="H2918" s="357">
        <v>461532403</v>
      </c>
      <c r="I2918" s="357" t="s">
        <v>4542</v>
      </c>
      <c r="J2918" s="357">
        <v>7383702</v>
      </c>
      <c r="K2918" s="357">
        <v>100</v>
      </c>
      <c r="L2918" s="357" t="s">
        <v>1077</v>
      </c>
      <c r="M2918" s="357" t="s">
        <v>1078</v>
      </c>
      <c r="N2918" s="357" t="s">
        <v>5025</v>
      </c>
      <c r="O2918" s="358">
        <v>1</v>
      </c>
      <c r="P2918" s="357">
        <v>78</v>
      </c>
      <c r="Q2918" s="357">
        <v>70690.399999999994</v>
      </c>
      <c r="R2918" s="357">
        <v>40481.730000000003</v>
      </c>
      <c r="S2918" s="357">
        <f t="shared" si="92"/>
        <v>30208.669999999991</v>
      </c>
      <c r="T2918" s="359">
        <f t="shared" si="93"/>
        <v>0.42733765829589299</v>
      </c>
      <c r="U2918" s="357"/>
    </row>
    <row r="2919" spans="1:21" x14ac:dyDescent="0.25">
      <c r="A2919" s="357" t="s">
        <v>483</v>
      </c>
      <c r="B2919" s="357" t="s">
        <v>972</v>
      </c>
      <c r="C2919" s="357" t="s">
        <v>1271</v>
      </c>
      <c r="D2919" s="357" t="s">
        <v>1780</v>
      </c>
      <c r="E2919" s="357" t="s">
        <v>1660</v>
      </c>
      <c r="F2919" s="357">
        <v>4615324</v>
      </c>
      <c r="G2919" s="357" t="s">
        <v>1422</v>
      </c>
      <c r="H2919" s="357">
        <v>461532403</v>
      </c>
      <c r="I2919" s="357" t="s">
        <v>4543</v>
      </c>
      <c r="J2919" s="357">
        <v>7383712</v>
      </c>
      <c r="K2919" s="357">
        <v>100</v>
      </c>
      <c r="L2919" s="357" t="s">
        <v>1077</v>
      </c>
      <c r="M2919" s="357" t="s">
        <v>1078</v>
      </c>
      <c r="N2919" s="357" t="s">
        <v>5025</v>
      </c>
      <c r="O2919" s="358">
        <v>1</v>
      </c>
      <c r="P2919" s="357">
        <v>28</v>
      </c>
      <c r="Q2919" s="357">
        <v>13309.2</v>
      </c>
      <c r="R2919" s="357">
        <v>9878.5499999999993</v>
      </c>
      <c r="S2919" s="357">
        <f t="shared" si="92"/>
        <v>3430.6500000000015</v>
      </c>
      <c r="T2919" s="359">
        <f t="shared" si="93"/>
        <v>0.25776530520241647</v>
      </c>
      <c r="U2919" s="357"/>
    </row>
    <row r="2920" spans="1:21" x14ac:dyDescent="0.25">
      <c r="A2920" s="357" t="s">
        <v>483</v>
      </c>
      <c r="B2920" s="357" t="s">
        <v>972</v>
      </c>
      <c r="C2920" s="357" t="s">
        <v>1271</v>
      </c>
      <c r="D2920" s="357" t="s">
        <v>1780</v>
      </c>
      <c r="E2920" s="357" t="s">
        <v>1660</v>
      </c>
      <c r="F2920" s="357">
        <v>4615324</v>
      </c>
      <c r="G2920" s="357" t="s">
        <v>1422</v>
      </c>
      <c r="H2920" s="357">
        <v>461532403</v>
      </c>
      <c r="I2920" s="357" t="s">
        <v>1422</v>
      </c>
      <c r="J2920" s="357">
        <v>7383738</v>
      </c>
      <c r="K2920" s="357">
        <v>100</v>
      </c>
      <c r="L2920" s="357" t="s">
        <v>1077</v>
      </c>
      <c r="M2920" s="357" t="s">
        <v>1078</v>
      </c>
      <c r="N2920" s="357" t="s">
        <v>5025</v>
      </c>
      <c r="O2920" s="358">
        <v>1</v>
      </c>
      <c r="P2920" s="357">
        <v>73</v>
      </c>
      <c r="Q2920" s="357">
        <v>41724.799999999996</v>
      </c>
      <c r="R2920" s="357">
        <v>29841.4</v>
      </c>
      <c r="S2920" s="357">
        <f t="shared" si="92"/>
        <v>11883.399999999994</v>
      </c>
      <c r="T2920" s="359">
        <f t="shared" si="93"/>
        <v>0.28480424112278541</v>
      </c>
      <c r="U2920" s="357"/>
    </row>
    <row r="2921" spans="1:21" x14ac:dyDescent="0.25">
      <c r="A2921" s="357" t="s">
        <v>483</v>
      </c>
      <c r="B2921" s="357" t="s">
        <v>972</v>
      </c>
      <c r="C2921" s="357" t="s">
        <v>1271</v>
      </c>
      <c r="D2921" s="357" t="s">
        <v>1780</v>
      </c>
      <c r="E2921" s="357" t="s">
        <v>1660</v>
      </c>
      <c r="F2921" s="357">
        <v>4615324</v>
      </c>
      <c r="G2921" s="357" t="s">
        <v>1422</v>
      </c>
      <c r="H2921" s="357">
        <v>461532403</v>
      </c>
      <c r="I2921" s="357" t="s">
        <v>4544</v>
      </c>
      <c r="J2921" s="357">
        <v>7383762</v>
      </c>
      <c r="K2921" s="357">
        <v>100</v>
      </c>
      <c r="L2921" s="357" t="s">
        <v>1077</v>
      </c>
      <c r="M2921" s="357" t="s">
        <v>1078</v>
      </c>
      <c r="N2921" s="357" t="s">
        <v>5025</v>
      </c>
      <c r="O2921" s="358">
        <v>1</v>
      </c>
      <c r="P2921" s="357">
        <v>65</v>
      </c>
      <c r="Q2921" s="357">
        <v>25332.800000000003</v>
      </c>
      <c r="R2921" s="357">
        <v>20779.870000000003</v>
      </c>
      <c r="S2921" s="357">
        <f t="shared" si="92"/>
        <v>4552.93</v>
      </c>
      <c r="T2921" s="359">
        <f t="shared" si="93"/>
        <v>0.17972470473062591</v>
      </c>
      <c r="U2921" s="357"/>
    </row>
    <row r="2922" spans="1:21" x14ac:dyDescent="0.25">
      <c r="A2922" s="357" t="s">
        <v>483</v>
      </c>
      <c r="B2922" s="357" t="s">
        <v>972</v>
      </c>
      <c r="C2922" s="357" t="s">
        <v>1271</v>
      </c>
      <c r="D2922" s="357" t="s">
        <v>1780</v>
      </c>
      <c r="E2922" s="357" t="s">
        <v>1660</v>
      </c>
      <c r="F2922" s="357">
        <v>4615324</v>
      </c>
      <c r="G2922" s="357" t="s">
        <v>1422</v>
      </c>
      <c r="H2922" s="357">
        <v>461532403</v>
      </c>
      <c r="I2922" s="357" t="s">
        <v>4545</v>
      </c>
      <c r="J2922" s="357">
        <v>7383764</v>
      </c>
      <c r="K2922" s="357">
        <v>100</v>
      </c>
      <c r="L2922" s="357" t="s">
        <v>1077</v>
      </c>
      <c r="M2922" s="357" t="s">
        <v>1078</v>
      </c>
      <c r="N2922" s="357" t="s">
        <v>5025</v>
      </c>
      <c r="O2922" s="358">
        <v>1</v>
      </c>
      <c r="P2922" s="357">
        <v>58</v>
      </c>
      <c r="Q2922" s="357">
        <v>40752</v>
      </c>
      <c r="R2922" s="357">
        <v>23651.64</v>
      </c>
      <c r="S2922" s="357">
        <f t="shared" si="92"/>
        <v>17100.36</v>
      </c>
      <c r="T2922" s="359">
        <f t="shared" si="93"/>
        <v>0.41962014134275621</v>
      </c>
      <c r="U2922" s="357"/>
    </row>
    <row r="2923" spans="1:21" x14ac:dyDescent="0.25">
      <c r="A2923" s="357" t="s">
        <v>483</v>
      </c>
      <c r="B2923" s="357" t="s">
        <v>972</v>
      </c>
      <c r="C2923" s="357" t="s">
        <v>1271</v>
      </c>
      <c r="D2923" s="357" t="s">
        <v>1780</v>
      </c>
      <c r="E2923" s="357" t="s">
        <v>1660</v>
      </c>
      <c r="F2923" s="357">
        <v>4615324</v>
      </c>
      <c r="G2923" s="357" t="s">
        <v>1422</v>
      </c>
      <c r="H2923" s="357">
        <v>461532403</v>
      </c>
      <c r="I2923" s="357" t="s">
        <v>4546</v>
      </c>
      <c r="J2923" s="357">
        <v>7383770</v>
      </c>
      <c r="K2923" s="357">
        <v>100</v>
      </c>
      <c r="L2923" s="357" t="s">
        <v>1077</v>
      </c>
      <c r="M2923" s="357" t="s">
        <v>1078</v>
      </c>
      <c r="N2923" s="357" t="s">
        <v>5025</v>
      </c>
      <c r="O2923" s="358">
        <v>1</v>
      </c>
      <c r="P2923" s="357">
        <v>54</v>
      </c>
      <c r="Q2923" s="357">
        <v>53405.599999999999</v>
      </c>
      <c r="R2923" s="357">
        <v>29546.629999999997</v>
      </c>
      <c r="S2923" s="357">
        <f t="shared" si="92"/>
        <v>23858.97</v>
      </c>
      <c r="T2923" s="359">
        <f t="shared" si="93"/>
        <v>0.446750340788232</v>
      </c>
      <c r="U2923" s="357"/>
    </row>
    <row r="2924" spans="1:21" x14ac:dyDescent="0.25">
      <c r="A2924" s="357" t="s">
        <v>483</v>
      </c>
      <c r="B2924" s="357" t="s">
        <v>972</v>
      </c>
      <c r="C2924" s="357" t="s">
        <v>1271</v>
      </c>
      <c r="D2924" s="357" t="s">
        <v>1780</v>
      </c>
      <c r="E2924" s="357" t="s">
        <v>1179</v>
      </c>
      <c r="F2924" s="357">
        <v>4615333</v>
      </c>
      <c r="G2924" s="357" t="s">
        <v>1179</v>
      </c>
      <c r="H2924" s="357">
        <v>461533302</v>
      </c>
      <c r="I2924" s="357" t="s">
        <v>4547</v>
      </c>
      <c r="J2924" s="357">
        <v>12265197</v>
      </c>
      <c r="K2924" s="357">
        <v>100</v>
      </c>
      <c r="L2924" s="357" t="s">
        <v>1077</v>
      </c>
      <c r="M2924" s="357" t="s">
        <v>1078</v>
      </c>
      <c r="N2924" s="357" t="s">
        <v>5025</v>
      </c>
      <c r="O2924" s="358">
        <v>1</v>
      </c>
      <c r="P2924" s="357">
        <v>60</v>
      </c>
      <c r="Q2924" s="357">
        <v>20878.400000000001</v>
      </c>
      <c r="R2924" s="357">
        <v>18783.3</v>
      </c>
      <c r="S2924" s="357">
        <f t="shared" si="92"/>
        <v>2095.1000000000022</v>
      </c>
      <c r="T2924" s="359">
        <f t="shared" si="93"/>
        <v>0.10034772779523345</v>
      </c>
      <c r="U2924" s="357"/>
    </row>
    <row r="2925" spans="1:21" x14ac:dyDescent="0.25">
      <c r="A2925" s="357" t="s">
        <v>483</v>
      </c>
      <c r="B2925" s="357" t="s">
        <v>972</v>
      </c>
      <c r="C2925" s="357" t="s">
        <v>1271</v>
      </c>
      <c r="D2925" s="357" t="s">
        <v>1780</v>
      </c>
      <c r="E2925" s="357" t="s">
        <v>1179</v>
      </c>
      <c r="F2925" s="357">
        <v>4615333</v>
      </c>
      <c r="G2925" s="357" t="s">
        <v>1014</v>
      </c>
      <c r="H2925" s="357">
        <v>461533301</v>
      </c>
      <c r="I2925" s="357" t="s">
        <v>4548</v>
      </c>
      <c r="J2925" s="357">
        <v>1975136</v>
      </c>
      <c r="K2925" s="357">
        <v>100</v>
      </c>
      <c r="L2925" s="357" t="s">
        <v>1077</v>
      </c>
      <c r="M2925" s="357" t="s">
        <v>1078</v>
      </c>
      <c r="N2925" s="357" t="s">
        <v>5025</v>
      </c>
      <c r="O2925" s="358">
        <v>1</v>
      </c>
      <c r="P2925" s="357">
        <v>63</v>
      </c>
      <c r="Q2925" s="357">
        <v>36013.600000000006</v>
      </c>
      <c r="R2925" s="357">
        <v>24716.16</v>
      </c>
      <c r="S2925" s="357">
        <f t="shared" si="92"/>
        <v>11297.440000000006</v>
      </c>
      <c r="T2925" s="359">
        <f t="shared" si="93"/>
        <v>0.31369926916498225</v>
      </c>
      <c r="U2925" s="357"/>
    </row>
    <row r="2926" spans="1:21" x14ac:dyDescent="0.25">
      <c r="A2926" s="357" t="s">
        <v>483</v>
      </c>
      <c r="B2926" s="357" t="s">
        <v>1830</v>
      </c>
      <c r="C2926" s="357" t="s">
        <v>1272</v>
      </c>
      <c r="D2926" s="357" t="s">
        <v>1783</v>
      </c>
      <c r="E2926" s="357" t="s">
        <v>1674</v>
      </c>
      <c r="F2926" s="357">
        <v>4621322</v>
      </c>
      <c r="G2926" s="357" t="s">
        <v>1676</v>
      </c>
      <c r="H2926" s="357">
        <v>462132203</v>
      </c>
      <c r="I2926" s="357" t="s">
        <v>5278</v>
      </c>
      <c r="J2926" s="357">
        <v>32720975</v>
      </c>
      <c r="K2926" s="357">
        <v>100</v>
      </c>
      <c r="L2926" s="357" t="s">
        <v>1077</v>
      </c>
      <c r="M2926" s="357" t="s">
        <v>1078</v>
      </c>
      <c r="N2926" s="357" t="s">
        <v>5025</v>
      </c>
      <c r="O2926" s="358">
        <v>1</v>
      </c>
      <c r="P2926" s="357">
        <v>52</v>
      </c>
      <c r="Q2926" s="357">
        <v>26716.400000000001</v>
      </c>
      <c r="R2926" s="357">
        <v>14135.99</v>
      </c>
      <c r="S2926" s="357">
        <f t="shared" si="92"/>
        <v>12580.410000000002</v>
      </c>
      <c r="T2926" s="359">
        <f t="shared" si="93"/>
        <v>0.47088717042715339</v>
      </c>
      <c r="U2926" s="357"/>
    </row>
    <row r="2927" spans="1:21" x14ac:dyDescent="0.25">
      <c r="A2927" s="357" t="s">
        <v>483</v>
      </c>
      <c r="B2927" s="357" t="s">
        <v>972</v>
      </c>
      <c r="C2927" s="357" t="s">
        <v>1271</v>
      </c>
      <c r="D2927" s="357" t="s">
        <v>1780</v>
      </c>
      <c r="E2927" s="357" t="s">
        <v>1179</v>
      </c>
      <c r="F2927" s="357">
        <v>4615333</v>
      </c>
      <c r="G2927" s="357" t="s">
        <v>1014</v>
      </c>
      <c r="H2927" s="357">
        <v>461533301</v>
      </c>
      <c r="I2927" s="357" t="s">
        <v>4549</v>
      </c>
      <c r="J2927" s="357">
        <v>1975152</v>
      </c>
      <c r="K2927" s="357">
        <v>100</v>
      </c>
      <c r="L2927" s="357" t="s">
        <v>1077</v>
      </c>
      <c r="M2927" s="357" t="s">
        <v>1078</v>
      </c>
      <c r="N2927" s="357" t="s">
        <v>5025</v>
      </c>
      <c r="O2927" s="358">
        <v>1</v>
      </c>
      <c r="P2927" s="357">
        <v>47</v>
      </c>
      <c r="Q2927" s="357">
        <v>29745.600000000002</v>
      </c>
      <c r="R2927" s="357">
        <v>18248.939999999999</v>
      </c>
      <c r="S2927" s="357">
        <f t="shared" si="92"/>
        <v>11496.660000000003</v>
      </c>
      <c r="T2927" s="359">
        <f t="shared" si="93"/>
        <v>0.38649951589478787</v>
      </c>
      <c r="U2927" s="357"/>
    </row>
    <row r="2928" spans="1:21" x14ac:dyDescent="0.25">
      <c r="A2928" s="357" t="s">
        <v>483</v>
      </c>
      <c r="B2928" s="357" t="s">
        <v>972</v>
      </c>
      <c r="C2928" s="357" t="s">
        <v>1271</v>
      </c>
      <c r="D2928" s="357" t="s">
        <v>1780</v>
      </c>
      <c r="E2928" s="357" t="s">
        <v>1179</v>
      </c>
      <c r="F2928" s="357">
        <v>4615333</v>
      </c>
      <c r="G2928" s="357" t="s">
        <v>1014</v>
      </c>
      <c r="H2928" s="357">
        <v>461533301</v>
      </c>
      <c r="I2928" s="357" t="s">
        <v>4550</v>
      </c>
      <c r="J2928" s="357">
        <v>1975216</v>
      </c>
      <c r="K2928" s="357">
        <v>100</v>
      </c>
      <c r="L2928" s="357" t="s">
        <v>1077</v>
      </c>
      <c r="M2928" s="357" t="s">
        <v>1078</v>
      </c>
      <c r="N2928" s="357" t="s">
        <v>5025</v>
      </c>
      <c r="O2928" s="358">
        <v>1</v>
      </c>
      <c r="P2928" s="357">
        <v>6</v>
      </c>
      <c r="Q2928" s="357">
        <v>3945.6</v>
      </c>
      <c r="R2928" s="357">
        <v>3156.34</v>
      </c>
      <c r="S2928" s="357">
        <f t="shared" si="92"/>
        <v>789.25999999999976</v>
      </c>
      <c r="T2928" s="359">
        <f t="shared" si="93"/>
        <v>0.20003548256285478</v>
      </c>
      <c r="U2928" s="357"/>
    </row>
    <row r="2929" spans="1:21" x14ac:dyDescent="0.25">
      <c r="A2929" s="357" t="s">
        <v>483</v>
      </c>
      <c r="B2929" s="357" t="s">
        <v>972</v>
      </c>
      <c r="C2929" s="357" t="s">
        <v>1271</v>
      </c>
      <c r="D2929" s="357" t="s">
        <v>1780</v>
      </c>
      <c r="E2929" s="357" t="s">
        <v>1179</v>
      </c>
      <c r="F2929" s="357">
        <v>4615333</v>
      </c>
      <c r="G2929" s="357" t="s">
        <v>1179</v>
      </c>
      <c r="H2929" s="357">
        <v>461533302</v>
      </c>
      <c r="I2929" s="357" t="s">
        <v>4551</v>
      </c>
      <c r="J2929" s="357">
        <v>7381790</v>
      </c>
      <c r="K2929" s="357">
        <v>100</v>
      </c>
      <c r="L2929" s="357" t="s">
        <v>1077</v>
      </c>
      <c r="M2929" s="357" t="s">
        <v>1078</v>
      </c>
      <c r="N2929" s="357" t="s">
        <v>5025</v>
      </c>
      <c r="O2929" s="358">
        <v>1</v>
      </c>
      <c r="P2929" s="357">
        <v>63</v>
      </c>
      <c r="Q2929" s="357">
        <v>34027.599999999999</v>
      </c>
      <c r="R2929" s="357">
        <v>24275.21</v>
      </c>
      <c r="S2929" s="357">
        <f t="shared" si="92"/>
        <v>9752.39</v>
      </c>
      <c r="T2929" s="359">
        <f t="shared" si="93"/>
        <v>0.2866023463306257</v>
      </c>
      <c r="U2929" s="357"/>
    </row>
    <row r="2930" spans="1:21" x14ac:dyDescent="0.25">
      <c r="A2930" s="357" t="s">
        <v>483</v>
      </c>
      <c r="B2930" s="357" t="s">
        <v>972</v>
      </c>
      <c r="C2930" s="357" t="s">
        <v>1271</v>
      </c>
      <c r="D2930" s="357" t="s">
        <v>1780</v>
      </c>
      <c r="E2930" s="357" t="s">
        <v>1179</v>
      </c>
      <c r="F2930" s="357">
        <v>4615333</v>
      </c>
      <c r="G2930" s="357" t="s">
        <v>1179</v>
      </c>
      <c r="H2930" s="357">
        <v>461533302</v>
      </c>
      <c r="I2930" s="357" t="s">
        <v>4552</v>
      </c>
      <c r="J2930" s="357">
        <v>7381794</v>
      </c>
      <c r="K2930" s="357">
        <v>100</v>
      </c>
      <c r="L2930" s="357" t="s">
        <v>1077</v>
      </c>
      <c r="M2930" s="357" t="s">
        <v>1078</v>
      </c>
      <c r="N2930" s="357" t="s">
        <v>5025</v>
      </c>
      <c r="O2930" s="358">
        <v>1</v>
      </c>
      <c r="P2930" s="357">
        <v>94</v>
      </c>
      <c r="Q2930" s="357">
        <v>31920.400000000001</v>
      </c>
      <c r="R2930" s="357">
        <v>29881.43</v>
      </c>
      <c r="S2930" s="357">
        <f t="shared" si="92"/>
        <v>2038.9700000000012</v>
      </c>
      <c r="T2930" s="359">
        <f t="shared" si="93"/>
        <v>6.3876705805691686E-2</v>
      </c>
      <c r="U2930" s="357"/>
    </row>
    <row r="2931" spans="1:21" x14ac:dyDescent="0.25">
      <c r="A2931" s="357" t="s">
        <v>483</v>
      </c>
      <c r="B2931" s="357" t="s">
        <v>972</v>
      </c>
      <c r="C2931" s="357" t="s">
        <v>1271</v>
      </c>
      <c r="D2931" s="357" t="s">
        <v>1780</v>
      </c>
      <c r="E2931" s="357" t="s">
        <v>1179</v>
      </c>
      <c r="F2931" s="357">
        <v>4615333</v>
      </c>
      <c r="G2931" s="357" t="s">
        <v>1179</v>
      </c>
      <c r="H2931" s="357">
        <v>461533302</v>
      </c>
      <c r="I2931" s="357" t="s">
        <v>4553</v>
      </c>
      <c r="J2931" s="357">
        <v>7381796</v>
      </c>
      <c r="K2931" s="357">
        <v>100</v>
      </c>
      <c r="L2931" s="357" t="s">
        <v>1077</v>
      </c>
      <c r="M2931" s="357" t="s">
        <v>1078</v>
      </c>
      <c r="N2931" s="357" t="s">
        <v>5025</v>
      </c>
      <c r="O2931" s="358">
        <v>1</v>
      </c>
      <c r="P2931" s="357">
        <v>63</v>
      </c>
      <c r="Q2931" s="357">
        <v>27421.599999999999</v>
      </c>
      <c r="R2931" s="357">
        <v>20836.28</v>
      </c>
      <c r="S2931" s="357">
        <f t="shared" si="92"/>
        <v>6585.32</v>
      </c>
      <c r="T2931" s="359">
        <f t="shared" si="93"/>
        <v>0.24015083000262566</v>
      </c>
      <c r="U2931" s="357"/>
    </row>
    <row r="2932" spans="1:21" x14ac:dyDescent="0.25">
      <c r="A2932" s="357" t="s">
        <v>483</v>
      </c>
      <c r="B2932" s="357" t="s">
        <v>972</v>
      </c>
      <c r="C2932" s="357" t="s">
        <v>1271</v>
      </c>
      <c r="D2932" s="357" t="s">
        <v>1780</v>
      </c>
      <c r="E2932" s="357" t="s">
        <v>1179</v>
      </c>
      <c r="F2932" s="357">
        <v>4615333</v>
      </c>
      <c r="G2932" s="357" t="s">
        <v>1179</v>
      </c>
      <c r="H2932" s="357">
        <v>461533302</v>
      </c>
      <c r="I2932" s="357" t="s">
        <v>4554</v>
      </c>
      <c r="J2932" s="357">
        <v>7381816</v>
      </c>
      <c r="K2932" s="357">
        <v>100</v>
      </c>
      <c r="L2932" s="357" t="s">
        <v>1077</v>
      </c>
      <c r="M2932" s="357" t="s">
        <v>1078</v>
      </c>
      <c r="N2932" s="357" t="s">
        <v>5025</v>
      </c>
      <c r="O2932" s="358">
        <v>1</v>
      </c>
      <c r="P2932" s="357">
        <v>92</v>
      </c>
      <c r="Q2932" s="357">
        <v>54552</v>
      </c>
      <c r="R2932" s="357">
        <v>44110.94</v>
      </c>
      <c r="S2932" s="357">
        <f t="shared" si="92"/>
        <v>10441.059999999998</v>
      </c>
      <c r="T2932" s="359">
        <f t="shared" si="93"/>
        <v>0.1913964657574424</v>
      </c>
      <c r="U2932" s="357"/>
    </row>
    <row r="2933" spans="1:21" x14ac:dyDescent="0.25">
      <c r="A2933" s="357" t="s">
        <v>483</v>
      </c>
      <c r="B2933" s="357" t="s">
        <v>972</v>
      </c>
      <c r="C2933" s="357" t="s">
        <v>1271</v>
      </c>
      <c r="D2933" s="357" t="s">
        <v>1780</v>
      </c>
      <c r="E2933" s="357" t="s">
        <v>1179</v>
      </c>
      <c r="F2933" s="357">
        <v>4615333</v>
      </c>
      <c r="G2933" s="357" t="s">
        <v>1179</v>
      </c>
      <c r="H2933" s="357">
        <v>461533302</v>
      </c>
      <c r="I2933" s="357" t="s">
        <v>1200</v>
      </c>
      <c r="J2933" s="357">
        <v>7381850</v>
      </c>
      <c r="K2933" s="357">
        <v>100</v>
      </c>
      <c r="L2933" s="357" t="s">
        <v>1077</v>
      </c>
      <c r="M2933" s="357" t="s">
        <v>1078</v>
      </c>
      <c r="N2933" s="357" t="s">
        <v>5025</v>
      </c>
      <c r="O2933" s="358">
        <v>1</v>
      </c>
      <c r="P2933" s="357">
        <v>87</v>
      </c>
      <c r="Q2933" s="357">
        <v>40139.200000000004</v>
      </c>
      <c r="R2933" s="357">
        <v>31282.329999999998</v>
      </c>
      <c r="S2933" s="357">
        <f t="shared" si="92"/>
        <v>8856.8700000000063</v>
      </c>
      <c r="T2933" s="359">
        <f t="shared" si="93"/>
        <v>0.22065387451668209</v>
      </c>
      <c r="U2933" s="357"/>
    </row>
    <row r="2934" spans="1:21" x14ac:dyDescent="0.25">
      <c r="A2934" s="357" t="s">
        <v>483</v>
      </c>
      <c r="B2934" s="357" t="s">
        <v>972</v>
      </c>
      <c r="C2934" s="357" t="s">
        <v>1271</v>
      </c>
      <c r="D2934" s="357" t="s">
        <v>1780</v>
      </c>
      <c r="E2934" s="357" t="s">
        <v>1179</v>
      </c>
      <c r="F2934" s="357">
        <v>4615333</v>
      </c>
      <c r="G2934" s="357" t="s">
        <v>1179</v>
      </c>
      <c r="H2934" s="357">
        <v>461533302</v>
      </c>
      <c r="I2934" s="357" t="s">
        <v>4555</v>
      </c>
      <c r="J2934" s="357">
        <v>7381894</v>
      </c>
      <c r="K2934" s="357">
        <v>100</v>
      </c>
      <c r="L2934" s="357" t="s">
        <v>1077</v>
      </c>
      <c r="M2934" s="357" t="s">
        <v>1078</v>
      </c>
      <c r="N2934" s="357" t="s">
        <v>5025</v>
      </c>
      <c r="O2934" s="358">
        <v>1</v>
      </c>
      <c r="P2934" s="357">
        <v>91</v>
      </c>
      <c r="Q2934" s="357">
        <v>50281.2</v>
      </c>
      <c r="R2934" s="357">
        <v>33438.42</v>
      </c>
      <c r="S2934" s="357">
        <f t="shared" si="92"/>
        <v>16842.78</v>
      </c>
      <c r="T2934" s="359">
        <f t="shared" si="93"/>
        <v>0.33497171905205125</v>
      </c>
      <c r="U2934" s="357"/>
    </row>
    <row r="2935" spans="1:21" x14ac:dyDescent="0.25">
      <c r="A2935" s="357" t="s">
        <v>483</v>
      </c>
      <c r="B2935" s="357" t="s">
        <v>972</v>
      </c>
      <c r="C2935" s="357" t="s">
        <v>1271</v>
      </c>
      <c r="D2935" s="357" t="s">
        <v>1780</v>
      </c>
      <c r="E2935" s="357" t="s">
        <v>1179</v>
      </c>
      <c r="F2935" s="357">
        <v>4615333</v>
      </c>
      <c r="G2935" s="357" t="s">
        <v>1179</v>
      </c>
      <c r="H2935" s="357">
        <v>461533302</v>
      </c>
      <c r="I2935" s="357" t="s">
        <v>4556</v>
      </c>
      <c r="J2935" s="357">
        <v>7381908</v>
      </c>
      <c r="K2935" s="357">
        <v>100</v>
      </c>
      <c r="L2935" s="357" t="s">
        <v>1077</v>
      </c>
      <c r="M2935" s="357" t="s">
        <v>1078</v>
      </c>
      <c r="N2935" s="357" t="s">
        <v>5025</v>
      </c>
      <c r="O2935" s="358">
        <v>1</v>
      </c>
      <c r="P2935" s="357">
        <v>110</v>
      </c>
      <c r="Q2935" s="357">
        <v>45833.599999999999</v>
      </c>
      <c r="R2935" s="357">
        <v>34022.1</v>
      </c>
      <c r="S2935" s="357">
        <f t="shared" si="92"/>
        <v>11811.5</v>
      </c>
      <c r="T2935" s="359">
        <f t="shared" si="93"/>
        <v>0.25770395517698808</v>
      </c>
      <c r="U2935" s="357"/>
    </row>
    <row r="2936" spans="1:21" x14ac:dyDescent="0.25">
      <c r="A2936" s="357" t="s">
        <v>483</v>
      </c>
      <c r="B2936" s="357" t="s">
        <v>972</v>
      </c>
      <c r="C2936" s="357" t="s">
        <v>1271</v>
      </c>
      <c r="D2936" s="357" t="s">
        <v>1780</v>
      </c>
      <c r="E2936" s="357" t="s">
        <v>1179</v>
      </c>
      <c r="F2936" s="357">
        <v>4615333</v>
      </c>
      <c r="G2936" s="357" t="s">
        <v>1179</v>
      </c>
      <c r="H2936" s="357">
        <v>461533302</v>
      </c>
      <c r="I2936" s="357" t="s">
        <v>4557</v>
      </c>
      <c r="J2936" s="357">
        <v>7381922</v>
      </c>
      <c r="K2936" s="357">
        <v>100</v>
      </c>
      <c r="L2936" s="357" t="s">
        <v>1077</v>
      </c>
      <c r="M2936" s="357" t="s">
        <v>1078</v>
      </c>
      <c r="N2936" s="357" t="s">
        <v>5025</v>
      </c>
      <c r="O2936" s="358">
        <v>1</v>
      </c>
      <c r="P2936" s="357">
        <v>91</v>
      </c>
      <c r="Q2936" s="357">
        <v>38729.199999999997</v>
      </c>
      <c r="R2936" s="357">
        <v>27060.370000000003</v>
      </c>
      <c r="S2936" s="357">
        <f t="shared" si="92"/>
        <v>11668.829999999994</v>
      </c>
      <c r="T2936" s="359">
        <f t="shared" si="93"/>
        <v>0.3012928229862738</v>
      </c>
      <c r="U2936" s="357"/>
    </row>
    <row r="2937" spans="1:21" x14ac:dyDescent="0.25">
      <c r="A2937" s="357" t="s">
        <v>483</v>
      </c>
      <c r="B2937" s="357" t="s">
        <v>972</v>
      </c>
      <c r="C2937" s="357" t="s">
        <v>1271</v>
      </c>
      <c r="D2937" s="357" t="s">
        <v>1780</v>
      </c>
      <c r="E2937" s="357" t="s">
        <v>1179</v>
      </c>
      <c r="F2937" s="357">
        <v>4615333</v>
      </c>
      <c r="G2937" s="357" t="s">
        <v>1179</v>
      </c>
      <c r="H2937" s="357">
        <v>461533302</v>
      </c>
      <c r="I2937" s="357" t="s">
        <v>4558</v>
      </c>
      <c r="J2937" s="357">
        <v>7381952</v>
      </c>
      <c r="K2937" s="357">
        <v>100</v>
      </c>
      <c r="L2937" s="357" t="s">
        <v>1077</v>
      </c>
      <c r="M2937" s="357" t="s">
        <v>1078</v>
      </c>
      <c r="N2937" s="357" t="s">
        <v>5025</v>
      </c>
      <c r="O2937" s="358">
        <v>1</v>
      </c>
      <c r="P2937" s="357">
        <v>75</v>
      </c>
      <c r="Q2937" s="357">
        <v>43287.6</v>
      </c>
      <c r="R2937" s="357">
        <v>30352.800000000003</v>
      </c>
      <c r="S2937" s="357">
        <f t="shared" si="92"/>
        <v>12934.799999999996</v>
      </c>
      <c r="T2937" s="359">
        <f t="shared" si="93"/>
        <v>0.29881074487844084</v>
      </c>
      <c r="U2937" s="357"/>
    </row>
    <row r="2938" spans="1:21" x14ac:dyDescent="0.25">
      <c r="A2938" s="357" t="s">
        <v>483</v>
      </c>
      <c r="B2938" s="357" t="s">
        <v>972</v>
      </c>
      <c r="C2938" s="357" t="s">
        <v>1271</v>
      </c>
      <c r="D2938" s="357" t="s">
        <v>1780</v>
      </c>
      <c r="E2938" s="357" t="s">
        <v>1179</v>
      </c>
      <c r="F2938" s="357">
        <v>4615333</v>
      </c>
      <c r="G2938" s="357" t="s">
        <v>1179</v>
      </c>
      <c r="H2938" s="357">
        <v>461533302</v>
      </c>
      <c r="I2938" s="357" t="s">
        <v>4559</v>
      </c>
      <c r="J2938" s="357">
        <v>7381958</v>
      </c>
      <c r="K2938" s="357">
        <v>100</v>
      </c>
      <c r="L2938" s="357" t="s">
        <v>1077</v>
      </c>
      <c r="M2938" s="357" t="s">
        <v>1078</v>
      </c>
      <c r="N2938" s="357" t="s">
        <v>5025</v>
      </c>
      <c r="O2938" s="358">
        <v>1</v>
      </c>
      <c r="P2938" s="357">
        <v>100</v>
      </c>
      <c r="Q2938" s="357">
        <v>54665.200000000004</v>
      </c>
      <c r="R2938" s="357">
        <v>38395.909999999996</v>
      </c>
      <c r="S2938" s="357">
        <f t="shared" si="92"/>
        <v>16269.290000000008</v>
      </c>
      <c r="T2938" s="359">
        <f t="shared" si="93"/>
        <v>0.29761694825958757</v>
      </c>
      <c r="U2938" s="357"/>
    </row>
    <row r="2939" spans="1:21" x14ac:dyDescent="0.25">
      <c r="A2939" s="357" t="s">
        <v>483</v>
      </c>
      <c r="B2939" s="357" t="s">
        <v>972</v>
      </c>
      <c r="C2939" s="357" t="s">
        <v>1271</v>
      </c>
      <c r="D2939" s="357" t="s">
        <v>1780</v>
      </c>
      <c r="E2939" s="357" t="s">
        <v>1179</v>
      </c>
      <c r="F2939" s="357">
        <v>4615333</v>
      </c>
      <c r="G2939" s="357" t="s">
        <v>1179</v>
      </c>
      <c r="H2939" s="357">
        <v>461533302</v>
      </c>
      <c r="I2939" s="357" t="s">
        <v>4560</v>
      </c>
      <c r="J2939" s="357">
        <v>7381964</v>
      </c>
      <c r="K2939" s="357">
        <v>100</v>
      </c>
      <c r="L2939" s="357" t="s">
        <v>1077</v>
      </c>
      <c r="M2939" s="357" t="s">
        <v>1078</v>
      </c>
      <c r="N2939" s="357" t="s">
        <v>5025</v>
      </c>
      <c r="O2939" s="358">
        <v>1</v>
      </c>
      <c r="P2939" s="357">
        <v>70</v>
      </c>
      <c r="Q2939" s="357">
        <v>26605.200000000001</v>
      </c>
      <c r="R2939" s="357">
        <v>23476.83</v>
      </c>
      <c r="S2939" s="357">
        <f t="shared" ref="S2939:S3002" si="94">Q2939-R2939</f>
        <v>3128.369999999999</v>
      </c>
      <c r="T2939" s="359">
        <f t="shared" ref="T2939:T3002" si="95">S2939/Q2939</f>
        <v>0.11758490821343191</v>
      </c>
      <c r="U2939" s="357"/>
    </row>
    <row r="2940" spans="1:21" x14ac:dyDescent="0.25">
      <c r="A2940" s="357" t="s">
        <v>483</v>
      </c>
      <c r="B2940" s="357" t="s">
        <v>972</v>
      </c>
      <c r="C2940" s="357" t="s">
        <v>1271</v>
      </c>
      <c r="D2940" s="357" t="s">
        <v>1780</v>
      </c>
      <c r="E2940" s="357" t="s">
        <v>1179</v>
      </c>
      <c r="F2940" s="357">
        <v>4615333</v>
      </c>
      <c r="G2940" s="357" t="s">
        <v>1179</v>
      </c>
      <c r="H2940" s="357">
        <v>461533302</v>
      </c>
      <c r="I2940" s="357" t="s">
        <v>4561</v>
      </c>
      <c r="J2940" s="357">
        <v>7381966</v>
      </c>
      <c r="K2940" s="357">
        <v>100</v>
      </c>
      <c r="L2940" s="357" t="s">
        <v>1077</v>
      </c>
      <c r="M2940" s="357" t="s">
        <v>1078</v>
      </c>
      <c r="N2940" s="357" t="s">
        <v>5025</v>
      </c>
      <c r="O2940" s="358">
        <v>1</v>
      </c>
      <c r="P2940" s="357">
        <v>55</v>
      </c>
      <c r="Q2940" s="357">
        <v>23911.599999999999</v>
      </c>
      <c r="R2940" s="357">
        <v>16320.079999999998</v>
      </c>
      <c r="S2940" s="357">
        <f t="shared" si="94"/>
        <v>7591.52</v>
      </c>
      <c r="T2940" s="359">
        <f t="shared" si="95"/>
        <v>0.31748272804831129</v>
      </c>
      <c r="U2940" s="357"/>
    </row>
    <row r="2941" spans="1:21" x14ac:dyDescent="0.25">
      <c r="A2941" s="357" t="s">
        <v>483</v>
      </c>
      <c r="B2941" s="357" t="s">
        <v>972</v>
      </c>
      <c r="C2941" s="357" t="s">
        <v>1271</v>
      </c>
      <c r="D2941" s="357" t="s">
        <v>1780</v>
      </c>
      <c r="E2941" s="357" t="s">
        <v>1179</v>
      </c>
      <c r="F2941" s="357">
        <v>4615333</v>
      </c>
      <c r="G2941" s="357" t="s">
        <v>1179</v>
      </c>
      <c r="H2941" s="357">
        <v>461533302</v>
      </c>
      <c r="I2941" s="357" t="s">
        <v>4562</v>
      </c>
      <c r="J2941" s="357">
        <v>7382006</v>
      </c>
      <c r="K2941" s="357">
        <v>100</v>
      </c>
      <c r="L2941" s="357" t="s">
        <v>1077</v>
      </c>
      <c r="M2941" s="357" t="s">
        <v>1078</v>
      </c>
      <c r="N2941" s="357" t="s">
        <v>5025</v>
      </c>
      <c r="O2941" s="358">
        <v>1</v>
      </c>
      <c r="P2941" s="357">
        <v>80</v>
      </c>
      <c r="Q2941" s="357">
        <v>47532.299999999996</v>
      </c>
      <c r="R2941" s="357">
        <v>31832.79</v>
      </c>
      <c r="S2941" s="357">
        <f t="shared" si="94"/>
        <v>15699.509999999995</v>
      </c>
      <c r="T2941" s="359">
        <f t="shared" si="95"/>
        <v>0.33029140184674416</v>
      </c>
      <c r="U2941" s="357"/>
    </row>
    <row r="2942" spans="1:21" x14ac:dyDescent="0.25">
      <c r="A2942" s="357" t="s">
        <v>483</v>
      </c>
      <c r="B2942" s="357" t="s">
        <v>972</v>
      </c>
      <c r="C2942" s="357" t="s">
        <v>1271</v>
      </c>
      <c r="D2942" s="357" t="s">
        <v>1780</v>
      </c>
      <c r="E2942" s="357" t="s">
        <v>1179</v>
      </c>
      <c r="F2942" s="357">
        <v>4615333</v>
      </c>
      <c r="G2942" s="357" t="s">
        <v>1179</v>
      </c>
      <c r="H2942" s="357">
        <v>461533302</v>
      </c>
      <c r="I2942" s="357" t="s">
        <v>4563</v>
      </c>
      <c r="J2942" s="357">
        <v>7382008</v>
      </c>
      <c r="K2942" s="357">
        <v>100</v>
      </c>
      <c r="L2942" s="357" t="s">
        <v>1077</v>
      </c>
      <c r="M2942" s="357" t="s">
        <v>1078</v>
      </c>
      <c r="N2942" s="357" t="s">
        <v>5025</v>
      </c>
      <c r="O2942" s="358">
        <v>1</v>
      </c>
      <c r="P2942" s="357">
        <v>85</v>
      </c>
      <c r="Q2942" s="357">
        <v>30451.199999999997</v>
      </c>
      <c r="R2942" s="357">
        <v>27344.9</v>
      </c>
      <c r="S2942" s="357">
        <f t="shared" si="94"/>
        <v>3106.2999999999956</v>
      </c>
      <c r="T2942" s="359">
        <f t="shared" si="95"/>
        <v>0.10200911622530462</v>
      </c>
      <c r="U2942" s="357"/>
    </row>
    <row r="2943" spans="1:21" x14ac:dyDescent="0.25">
      <c r="A2943" s="357" t="s">
        <v>483</v>
      </c>
      <c r="B2943" s="357" t="s">
        <v>972</v>
      </c>
      <c r="C2943" s="357" t="s">
        <v>1271</v>
      </c>
      <c r="D2943" s="357" t="s">
        <v>1780</v>
      </c>
      <c r="E2943" s="357" t="s">
        <v>1661</v>
      </c>
      <c r="F2943" s="357">
        <v>4615341</v>
      </c>
      <c r="G2943" s="357" t="s">
        <v>1010</v>
      </c>
      <c r="H2943" s="357">
        <v>461534102</v>
      </c>
      <c r="I2943" s="357" t="s">
        <v>4564</v>
      </c>
      <c r="J2943" s="357">
        <v>3739535</v>
      </c>
      <c r="K2943" s="357">
        <v>100</v>
      </c>
      <c r="L2943" s="357" t="s">
        <v>1077</v>
      </c>
      <c r="M2943" s="357" t="s">
        <v>1078</v>
      </c>
      <c r="N2943" s="357" t="s">
        <v>5025</v>
      </c>
      <c r="O2943" s="358">
        <v>1</v>
      </c>
      <c r="P2943" s="357">
        <v>71</v>
      </c>
      <c r="Q2943" s="357">
        <v>35928.400000000001</v>
      </c>
      <c r="R2943" s="357">
        <v>28857.82</v>
      </c>
      <c r="S2943" s="357">
        <f t="shared" si="94"/>
        <v>7070.5800000000017</v>
      </c>
      <c r="T2943" s="359">
        <f t="shared" si="95"/>
        <v>0.1967964061856359</v>
      </c>
      <c r="U2943" s="357"/>
    </row>
    <row r="2944" spans="1:21" x14ac:dyDescent="0.25">
      <c r="A2944" s="357" t="s">
        <v>483</v>
      </c>
      <c r="B2944" s="357" t="s">
        <v>972</v>
      </c>
      <c r="C2944" s="357" t="s">
        <v>1271</v>
      </c>
      <c r="D2944" s="357" t="s">
        <v>1780</v>
      </c>
      <c r="E2944" s="357" t="s">
        <v>1660</v>
      </c>
      <c r="F2944" s="357">
        <v>4615324</v>
      </c>
      <c r="G2944" s="357" t="s">
        <v>1430</v>
      </c>
      <c r="H2944" s="357">
        <v>461532401</v>
      </c>
      <c r="I2944" s="357" t="s">
        <v>4565</v>
      </c>
      <c r="J2944" s="357">
        <v>7384376</v>
      </c>
      <c r="K2944" s="357">
        <v>100</v>
      </c>
      <c r="L2944" s="357" t="s">
        <v>1077</v>
      </c>
      <c r="M2944" s="357" t="s">
        <v>1078</v>
      </c>
      <c r="N2944" s="357" t="s">
        <v>5025</v>
      </c>
      <c r="O2944" s="358">
        <v>1</v>
      </c>
      <c r="P2944" s="357">
        <v>73</v>
      </c>
      <c r="Q2944" s="357">
        <v>35874.800000000003</v>
      </c>
      <c r="R2944" s="357">
        <v>33819.699999999997</v>
      </c>
      <c r="S2944" s="357">
        <f t="shared" si="94"/>
        <v>2055.1000000000058</v>
      </c>
      <c r="T2944" s="359">
        <f t="shared" si="95"/>
        <v>5.7285336782365498E-2</v>
      </c>
      <c r="U2944" s="357"/>
    </row>
    <row r="2945" spans="1:21" x14ac:dyDescent="0.25">
      <c r="A2945" s="357" t="s">
        <v>483</v>
      </c>
      <c r="B2945" s="357" t="s">
        <v>972</v>
      </c>
      <c r="C2945" s="357" t="s">
        <v>1229</v>
      </c>
      <c r="D2945" s="357" t="s">
        <v>1741</v>
      </c>
      <c r="E2945" s="357" t="s">
        <v>1468</v>
      </c>
      <c r="F2945" s="357">
        <v>4321224</v>
      </c>
      <c r="G2945" s="357" t="s">
        <v>833</v>
      </c>
      <c r="H2945" s="357">
        <v>432122401</v>
      </c>
      <c r="I2945" s="357" t="s">
        <v>4566</v>
      </c>
      <c r="J2945" s="357">
        <v>7384424</v>
      </c>
      <c r="K2945" s="357">
        <v>100</v>
      </c>
      <c r="L2945" s="357" t="s">
        <v>1077</v>
      </c>
      <c r="M2945" s="357" t="s">
        <v>1078</v>
      </c>
      <c r="N2945" s="357" t="s">
        <v>5025</v>
      </c>
      <c r="O2945" s="358">
        <v>1</v>
      </c>
      <c r="P2945" s="357">
        <v>133</v>
      </c>
      <c r="Q2945" s="357">
        <v>70966.8</v>
      </c>
      <c r="R2945" s="357">
        <v>47207.479999999996</v>
      </c>
      <c r="S2945" s="357">
        <f t="shared" si="94"/>
        <v>23759.320000000007</v>
      </c>
      <c r="T2945" s="359">
        <f t="shared" si="95"/>
        <v>0.33479486182271156</v>
      </c>
      <c r="U2945" s="357"/>
    </row>
    <row r="2946" spans="1:21" x14ac:dyDescent="0.25">
      <c r="A2946" s="357" t="s">
        <v>483</v>
      </c>
      <c r="B2946" s="357" t="s">
        <v>972</v>
      </c>
      <c r="C2946" s="357" t="s">
        <v>1229</v>
      </c>
      <c r="D2946" s="357" t="s">
        <v>1741</v>
      </c>
      <c r="E2946" s="357" t="s">
        <v>1468</v>
      </c>
      <c r="F2946" s="357">
        <v>4321224</v>
      </c>
      <c r="G2946" s="357" t="s">
        <v>833</v>
      </c>
      <c r="H2946" s="357">
        <v>432122401</v>
      </c>
      <c r="I2946" s="357" t="s">
        <v>4567</v>
      </c>
      <c r="J2946" s="357">
        <v>7384436</v>
      </c>
      <c r="K2946" s="357">
        <v>100</v>
      </c>
      <c r="L2946" s="357" t="s">
        <v>1077</v>
      </c>
      <c r="M2946" s="357" t="s">
        <v>1078</v>
      </c>
      <c r="N2946" s="357" t="s">
        <v>5025</v>
      </c>
      <c r="O2946" s="358">
        <v>1</v>
      </c>
      <c r="P2946" s="357">
        <v>60</v>
      </c>
      <c r="Q2946" s="357">
        <v>29788</v>
      </c>
      <c r="R2946" s="357">
        <v>21729.31</v>
      </c>
      <c r="S2946" s="357">
        <f t="shared" si="94"/>
        <v>8058.6899999999987</v>
      </c>
      <c r="T2946" s="359">
        <f t="shared" si="95"/>
        <v>0.27053477910568008</v>
      </c>
      <c r="U2946" s="357"/>
    </row>
    <row r="2947" spans="1:21" x14ac:dyDescent="0.25">
      <c r="A2947" s="357" t="s">
        <v>483</v>
      </c>
      <c r="B2947" s="357" t="s">
        <v>972</v>
      </c>
      <c r="C2947" s="357" t="s">
        <v>1229</v>
      </c>
      <c r="D2947" s="357" t="s">
        <v>1741</v>
      </c>
      <c r="E2947" s="357" t="s">
        <v>1468</v>
      </c>
      <c r="F2947" s="357">
        <v>4321224</v>
      </c>
      <c r="G2947" s="357" t="s">
        <v>833</v>
      </c>
      <c r="H2947" s="357">
        <v>432122401</v>
      </c>
      <c r="I2947" s="357" t="s">
        <v>4568</v>
      </c>
      <c r="J2947" s="357">
        <v>7384486</v>
      </c>
      <c r="K2947" s="357">
        <v>100</v>
      </c>
      <c r="L2947" s="357" t="s">
        <v>1077</v>
      </c>
      <c r="M2947" s="357" t="s">
        <v>1078</v>
      </c>
      <c r="N2947" s="357" t="s">
        <v>5025</v>
      </c>
      <c r="O2947" s="358">
        <v>1</v>
      </c>
      <c r="P2947" s="357">
        <v>82</v>
      </c>
      <c r="Q2947" s="357">
        <v>34828.399999999994</v>
      </c>
      <c r="R2947" s="357">
        <v>31986.240000000002</v>
      </c>
      <c r="S2947" s="357">
        <f t="shared" si="94"/>
        <v>2842.1599999999926</v>
      </c>
      <c r="T2947" s="359">
        <f t="shared" si="95"/>
        <v>8.1604667455294905E-2</v>
      </c>
      <c r="U2947" s="357"/>
    </row>
    <row r="2948" spans="1:21" x14ac:dyDescent="0.25">
      <c r="A2948" s="357" t="s">
        <v>483</v>
      </c>
      <c r="B2948" s="357" t="s">
        <v>972</v>
      </c>
      <c r="C2948" s="357" t="s">
        <v>1229</v>
      </c>
      <c r="D2948" s="357" t="s">
        <v>1741</v>
      </c>
      <c r="E2948" s="357" t="s">
        <v>1468</v>
      </c>
      <c r="F2948" s="357">
        <v>4321224</v>
      </c>
      <c r="G2948" s="357" t="s">
        <v>833</v>
      </c>
      <c r="H2948" s="357">
        <v>432122401</v>
      </c>
      <c r="I2948" s="357" t="s">
        <v>4569</v>
      </c>
      <c r="J2948" s="357">
        <v>7384504</v>
      </c>
      <c r="K2948" s="357">
        <v>100</v>
      </c>
      <c r="L2948" s="357" t="s">
        <v>1077</v>
      </c>
      <c r="M2948" s="357" t="s">
        <v>1078</v>
      </c>
      <c r="N2948" s="357" t="s">
        <v>5025</v>
      </c>
      <c r="O2948" s="358">
        <v>1</v>
      </c>
      <c r="P2948" s="357">
        <v>151</v>
      </c>
      <c r="Q2948" s="357">
        <v>64775.6</v>
      </c>
      <c r="R2948" s="357">
        <v>46265.19</v>
      </c>
      <c r="S2948" s="357">
        <f t="shared" si="94"/>
        <v>18510.409999999996</v>
      </c>
      <c r="T2948" s="359">
        <f t="shared" si="95"/>
        <v>0.28576207707840601</v>
      </c>
      <c r="U2948" s="357"/>
    </row>
    <row r="2949" spans="1:21" x14ac:dyDescent="0.25">
      <c r="A2949" s="357" t="s">
        <v>483</v>
      </c>
      <c r="B2949" s="357" t="s">
        <v>972</v>
      </c>
      <c r="C2949" s="357" t="s">
        <v>1271</v>
      </c>
      <c r="D2949" s="357" t="s">
        <v>1780</v>
      </c>
      <c r="E2949" s="357" t="s">
        <v>1660</v>
      </c>
      <c r="F2949" s="357">
        <v>4615324</v>
      </c>
      <c r="G2949" s="357" t="s">
        <v>1430</v>
      </c>
      <c r="H2949" s="357">
        <v>461532401</v>
      </c>
      <c r="I2949" s="357" t="s">
        <v>1430</v>
      </c>
      <c r="J2949" s="357">
        <v>7384562</v>
      </c>
      <c r="K2949" s="357">
        <v>100</v>
      </c>
      <c r="L2949" s="357" t="s">
        <v>1077</v>
      </c>
      <c r="M2949" s="357" t="s">
        <v>1078</v>
      </c>
      <c r="N2949" s="357" t="s">
        <v>5025</v>
      </c>
      <c r="O2949" s="358">
        <v>1</v>
      </c>
      <c r="P2949" s="357">
        <v>68</v>
      </c>
      <c r="Q2949" s="357">
        <v>32694</v>
      </c>
      <c r="R2949" s="357">
        <v>29435.170000000002</v>
      </c>
      <c r="S2949" s="357">
        <f t="shared" si="94"/>
        <v>3258.8299999999981</v>
      </c>
      <c r="T2949" s="359">
        <f t="shared" si="95"/>
        <v>9.9676699088517715E-2</v>
      </c>
      <c r="U2949" s="357"/>
    </row>
    <row r="2950" spans="1:21" x14ac:dyDescent="0.25">
      <c r="A2950" s="357" t="s">
        <v>483</v>
      </c>
      <c r="B2950" s="357" t="s">
        <v>972</v>
      </c>
      <c r="C2950" s="357" t="s">
        <v>1271</v>
      </c>
      <c r="D2950" s="357" t="s">
        <v>1780</v>
      </c>
      <c r="E2950" s="357" t="s">
        <v>1660</v>
      </c>
      <c r="F2950" s="357">
        <v>4615324</v>
      </c>
      <c r="G2950" s="357" t="s">
        <v>1430</v>
      </c>
      <c r="H2950" s="357">
        <v>461532401</v>
      </c>
      <c r="I2950" s="357" t="s">
        <v>4570</v>
      </c>
      <c r="J2950" s="357">
        <v>7384580</v>
      </c>
      <c r="K2950" s="357">
        <v>100</v>
      </c>
      <c r="L2950" s="357" t="s">
        <v>1077</v>
      </c>
      <c r="M2950" s="357" t="s">
        <v>1078</v>
      </c>
      <c r="N2950" s="357" t="s">
        <v>5025</v>
      </c>
      <c r="O2950" s="358">
        <v>1</v>
      </c>
      <c r="P2950" s="357">
        <v>73</v>
      </c>
      <c r="Q2950" s="357">
        <v>31406</v>
      </c>
      <c r="R2950" s="357">
        <v>20800.77</v>
      </c>
      <c r="S2950" s="357">
        <f t="shared" si="94"/>
        <v>10605.23</v>
      </c>
      <c r="T2950" s="359">
        <f t="shared" si="95"/>
        <v>0.33768165318728904</v>
      </c>
      <c r="U2950" s="357"/>
    </row>
    <row r="2951" spans="1:21" x14ac:dyDescent="0.25">
      <c r="A2951" s="357" t="s">
        <v>483</v>
      </c>
      <c r="B2951" s="357" t="s">
        <v>972</v>
      </c>
      <c r="C2951" s="357" t="s">
        <v>1229</v>
      </c>
      <c r="D2951" s="357" t="s">
        <v>1741</v>
      </c>
      <c r="E2951" s="357" t="s">
        <v>1468</v>
      </c>
      <c r="F2951" s="357">
        <v>4321224</v>
      </c>
      <c r="G2951" s="357" t="s">
        <v>833</v>
      </c>
      <c r="H2951" s="357">
        <v>432122401</v>
      </c>
      <c r="I2951" s="357" t="s">
        <v>4571</v>
      </c>
      <c r="J2951" s="357">
        <v>7384604</v>
      </c>
      <c r="K2951" s="357">
        <v>100</v>
      </c>
      <c r="L2951" s="357" t="s">
        <v>1077</v>
      </c>
      <c r="M2951" s="357" t="s">
        <v>1078</v>
      </c>
      <c r="N2951" s="357" t="s">
        <v>5025</v>
      </c>
      <c r="O2951" s="358">
        <v>1</v>
      </c>
      <c r="P2951" s="357">
        <v>100</v>
      </c>
      <c r="Q2951" s="357">
        <v>43996</v>
      </c>
      <c r="R2951" s="357">
        <v>37757.75</v>
      </c>
      <c r="S2951" s="357">
        <f t="shared" si="94"/>
        <v>6238.25</v>
      </c>
      <c r="T2951" s="359">
        <f t="shared" si="95"/>
        <v>0.14179129920901901</v>
      </c>
      <c r="U2951" s="357"/>
    </row>
    <row r="2952" spans="1:21" x14ac:dyDescent="0.25">
      <c r="A2952" s="357" t="s">
        <v>483</v>
      </c>
      <c r="B2952" s="357" t="s">
        <v>972</v>
      </c>
      <c r="C2952" s="357" t="s">
        <v>1229</v>
      </c>
      <c r="D2952" s="357" t="s">
        <v>1741</v>
      </c>
      <c r="E2952" s="357" t="s">
        <v>1468</v>
      </c>
      <c r="F2952" s="357">
        <v>4321224</v>
      </c>
      <c r="G2952" s="357" t="s">
        <v>833</v>
      </c>
      <c r="H2952" s="357">
        <v>432122401</v>
      </c>
      <c r="I2952" s="357" t="s">
        <v>4572</v>
      </c>
      <c r="J2952" s="357">
        <v>7384610</v>
      </c>
      <c r="K2952" s="357">
        <v>100</v>
      </c>
      <c r="L2952" s="357" t="s">
        <v>1077</v>
      </c>
      <c r="M2952" s="357" t="s">
        <v>1078</v>
      </c>
      <c r="N2952" s="357" t="s">
        <v>5025</v>
      </c>
      <c r="O2952" s="358">
        <v>1</v>
      </c>
      <c r="P2952" s="357">
        <v>109</v>
      </c>
      <c r="Q2952" s="357">
        <v>60991.600000000006</v>
      </c>
      <c r="R2952" s="357">
        <v>53481.14</v>
      </c>
      <c r="S2952" s="357">
        <f t="shared" si="94"/>
        <v>7510.4600000000064</v>
      </c>
      <c r="T2952" s="359">
        <f t="shared" si="95"/>
        <v>0.12313925196256544</v>
      </c>
      <c r="U2952" s="357"/>
    </row>
    <row r="2953" spans="1:21" x14ac:dyDescent="0.25">
      <c r="A2953" s="357" t="s">
        <v>483</v>
      </c>
      <c r="B2953" s="357" t="s">
        <v>972</v>
      </c>
      <c r="C2953" s="357" t="s">
        <v>1271</v>
      </c>
      <c r="D2953" s="357" t="s">
        <v>1780</v>
      </c>
      <c r="E2953" s="357" t="s">
        <v>1660</v>
      </c>
      <c r="F2953" s="357">
        <v>4615324</v>
      </c>
      <c r="G2953" s="357" t="s">
        <v>1430</v>
      </c>
      <c r="H2953" s="357">
        <v>461532401</v>
      </c>
      <c r="I2953" s="357" t="s">
        <v>4573</v>
      </c>
      <c r="J2953" s="357">
        <v>7384630</v>
      </c>
      <c r="K2953" s="357">
        <v>100</v>
      </c>
      <c r="L2953" s="357" t="s">
        <v>1077</v>
      </c>
      <c r="M2953" s="357" t="s">
        <v>1078</v>
      </c>
      <c r="N2953" s="357" t="s">
        <v>5025</v>
      </c>
      <c r="O2953" s="358">
        <v>1</v>
      </c>
      <c r="P2953" s="357">
        <v>19</v>
      </c>
      <c r="Q2953" s="357">
        <v>16332.8</v>
      </c>
      <c r="R2953" s="357">
        <v>9909.01</v>
      </c>
      <c r="S2953" s="357">
        <f t="shared" si="94"/>
        <v>6423.7899999999991</v>
      </c>
      <c r="T2953" s="359">
        <f t="shared" si="95"/>
        <v>0.3933061079545454</v>
      </c>
      <c r="U2953" s="357"/>
    </row>
    <row r="2954" spans="1:21" x14ac:dyDescent="0.25">
      <c r="A2954" s="357" t="s">
        <v>483</v>
      </c>
      <c r="B2954" s="357" t="s">
        <v>972</v>
      </c>
      <c r="C2954" s="357" t="s">
        <v>1271</v>
      </c>
      <c r="D2954" s="357" t="s">
        <v>1780</v>
      </c>
      <c r="E2954" s="357" t="s">
        <v>1660</v>
      </c>
      <c r="F2954" s="357">
        <v>4615324</v>
      </c>
      <c r="G2954" s="357" t="s">
        <v>1430</v>
      </c>
      <c r="H2954" s="357">
        <v>461532401</v>
      </c>
      <c r="I2954" s="357" t="s">
        <v>4574</v>
      </c>
      <c r="J2954" s="357">
        <v>7384666</v>
      </c>
      <c r="K2954" s="357">
        <v>100</v>
      </c>
      <c r="L2954" s="357" t="s">
        <v>1077</v>
      </c>
      <c r="M2954" s="357" t="s">
        <v>1078</v>
      </c>
      <c r="N2954" s="357" t="s">
        <v>5025</v>
      </c>
      <c r="O2954" s="358">
        <v>1</v>
      </c>
      <c r="P2954" s="357">
        <v>39</v>
      </c>
      <c r="Q2954" s="357">
        <v>23410</v>
      </c>
      <c r="R2954" s="357">
        <v>13351.509999999998</v>
      </c>
      <c r="S2954" s="357">
        <f t="shared" si="94"/>
        <v>10058.490000000002</v>
      </c>
      <c r="T2954" s="359">
        <f t="shared" si="95"/>
        <v>0.42966638188808209</v>
      </c>
      <c r="U2954" s="357"/>
    </row>
    <row r="2955" spans="1:21" x14ac:dyDescent="0.25">
      <c r="A2955" s="357" t="s">
        <v>483</v>
      </c>
      <c r="B2955" s="357" t="s">
        <v>972</v>
      </c>
      <c r="C2955" s="357" t="s">
        <v>1271</v>
      </c>
      <c r="D2955" s="357" t="s">
        <v>1780</v>
      </c>
      <c r="E2955" s="357" t="s">
        <v>1660</v>
      </c>
      <c r="F2955" s="357">
        <v>4615324</v>
      </c>
      <c r="G2955" s="357" t="s">
        <v>1430</v>
      </c>
      <c r="H2955" s="357">
        <v>461532401</v>
      </c>
      <c r="I2955" s="357" t="s">
        <v>4575</v>
      </c>
      <c r="J2955" s="357">
        <v>7384674</v>
      </c>
      <c r="K2955" s="357">
        <v>100</v>
      </c>
      <c r="L2955" s="357" t="s">
        <v>1077</v>
      </c>
      <c r="M2955" s="357" t="s">
        <v>1078</v>
      </c>
      <c r="N2955" s="357" t="s">
        <v>5025</v>
      </c>
      <c r="O2955" s="358">
        <v>1</v>
      </c>
      <c r="P2955" s="357">
        <v>71</v>
      </c>
      <c r="Q2955" s="357">
        <v>35910.800000000003</v>
      </c>
      <c r="R2955" s="357">
        <v>24018.85</v>
      </c>
      <c r="S2955" s="357">
        <f t="shared" si="94"/>
        <v>11891.950000000004</v>
      </c>
      <c r="T2955" s="359">
        <f t="shared" si="95"/>
        <v>0.33115246666740933</v>
      </c>
      <c r="U2955" s="357"/>
    </row>
    <row r="2956" spans="1:21" x14ac:dyDescent="0.25">
      <c r="A2956" s="357" t="s">
        <v>483</v>
      </c>
      <c r="B2956" s="357" t="s">
        <v>972</v>
      </c>
      <c r="C2956" s="357" t="s">
        <v>1229</v>
      </c>
      <c r="D2956" s="357" t="s">
        <v>1741</v>
      </c>
      <c r="E2956" s="357" t="s">
        <v>1468</v>
      </c>
      <c r="F2956" s="357">
        <v>4321224</v>
      </c>
      <c r="G2956" s="357" t="s">
        <v>833</v>
      </c>
      <c r="H2956" s="357">
        <v>432122401</v>
      </c>
      <c r="I2956" s="357" t="s">
        <v>4576</v>
      </c>
      <c r="J2956" s="357">
        <v>7384716</v>
      </c>
      <c r="K2956" s="357">
        <v>100</v>
      </c>
      <c r="L2956" s="357" t="s">
        <v>1077</v>
      </c>
      <c r="M2956" s="357" t="s">
        <v>1078</v>
      </c>
      <c r="N2956" s="357" t="s">
        <v>5025</v>
      </c>
      <c r="O2956" s="358">
        <v>1</v>
      </c>
      <c r="P2956" s="357">
        <v>45</v>
      </c>
      <c r="Q2956" s="357">
        <v>28481.200000000004</v>
      </c>
      <c r="R2956" s="357">
        <v>20451.39</v>
      </c>
      <c r="S2956" s="357">
        <f t="shared" si="94"/>
        <v>8029.8100000000049</v>
      </c>
      <c r="T2956" s="359">
        <f t="shared" si="95"/>
        <v>0.28193369661390683</v>
      </c>
      <c r="U2956" s="357"/>
    </row>
    <row r="2957" spans="1:21" x14ac:dyDescent="0.25">
      <c r="A2957" s="357" t="s">
        <v>483</v>
      </c>
      <c r="B2957" s="357" t="s">
        <v>972</v>
      </c>
      <c r="C2957" s="357" t="s">
        <v>1229</v>
      </c>
      <c r="D2957" s="357" t="s">
        <v>1741</v>
      </c>
      <c r="E2957" s="357" t="s">
        <v>1468</v>
      </c>
      <c r="F2957" s="357">
        <v>4321224</v>
      </c>
      <c r="G2957" s="357" t="s">
        <v>833</v>
      </c>
      <c r="H2957" s="357">
        <v>432122401</v>
      </c>
      <c r="I2957" s="357" t="s">
        <v>4577</v>
      </c>
      <c r="J2957" s="357">
        <v>7384746</v>
      </c>
      <c r="K2957" s="357">
        <v>100</v>
      </c>
      <c r="L2957" s="357" t="s">
        <v>1077</v>
      </c>
      <c r="M2957" s="357" t="s">
        <v>1078</v>
      </c>
      <c r="N2957" s="357" t="s">
        <v>5025</v>
      </c>
      <c r="O2957" s="358">
        <v>1</v>
      </c>
      <c r="P2957" s="357">
        <v>83</v>
      </c>
      <c r="Q2957" s="357">
        <v>36582</v>
      </c>
      <c r="R2957" s="357">
        <v>29323.35</v>
      </c>
      <c r="S2957" s="357">
        <f t="shared" si="94"/>
        <v>7258.6500000000015</v>
      </c>
      <c r="T2957" s="359">
        <f t="shared" si="95"/>
        <v>0.19842135476463837</v>
      </c>
      <c r="U2957" s="357"/>
    </row>
    <row r="2958" spans="1:21" x14ac:dyDescent="0.25">
      <c r="A2958" s="357" t="s">
        <v>483</v>
      </c>
      <c r="B2958" s="357" t="s">
        <v>972</v>
      </c>
      <c r="C2958" s="357" t="s">
        <v>1229</v>
      </c>
      <c r="D2958" s="357" t="s">
        <v>1741</v>
      </c>
      <c r="E2958" s="357" t="s">
        <v>1468</v>
      </c>
      <c r="F2958" s="357">
        <v>4321224</v>
      </c>
      <c r="G2958" s="357" t="s">
        <v>833</v>
      </c>
      <c r="H2958" s="357">
        <v>432122401</v>
      </c>
      <c r="I2958" s="357" t="s">
        <v>4578</v>
      </c>
      <c r="J2958" s="357">
        <v>7384806</v>
      </c>
      <c r="K2958" s="357">
        <v>100</v>
      </c>
      <c r="L2958" s="357" t="s">
        <v>1077</v>
      </c>
      <c r="M2958" s="357" t="s">
        <v>1078</v>
      </c>
      <c r="N2958" s="357" t="s">
        <v>5025</v>
      </c>
      <c r="O2958" s="358">
        <v>1</v>
      </c>
      <c r="P2958" s="357">
        <v>47</v>
      </c>
      <c r="Q2958" s="357">
        <v>43509.599999999999</v>
      </c>
      <c r="R2958" s="357">
        <v>30090.54</v>
      </c>
      <c r="S2958" s="357">
        <f t="shared" si="94"/>
        <v>13419.059999999998</v>
      </c>
      <c r="T2958" s="359">
        <f t="shared" si="95"/>
        <v>0.30841607369408125</v>
      </c>
      <c r="U2958" s="357"/>
    </row>
    <row r="2959" spans="1:21" x14ac:dyDescent="0.25">
      <c r="A2959" s="357" t="s">
        <v>483</v>
      </c>
      <c r="B2959" s="357" t="s">
        <v>972</v>
      </c>
      <c r="C2959" s="357" t="s">
        <v>1229</v>
      </c>
      <c r="D2959" s="357" t="s">
        <v>1741</v>
      </c>
      <c r="E2959" s="357" t="s">
        <v>1468</v>
      </c>
      <c r="F2959" s="357">
        <v>4321224</v>
      </c>
      <c r="G2959" s="357" t="s">
        <v>833</v>
      </c>
      <c r="H2959" s="357">
        <v>432122401</v>
      </c>
      <c r="I2959" s="357" t="s">
        <v>4579</v>
      </c>
      <c r="J2959" s="357">
        <v>7384846</v>
      </c>
      <c r="K2959" s="357">
        <v>100</v>
      </c>
      <c r="L2959" s="357" t="s">
        <v>1077</v>
      </c>
      <c r="M2959" s="357" t="s">
        <v>1078</v>
      </c>
      <c r="N2959" s="357" t="s">
        <v>5025</v>
      </c>
      <c r="O2959" s="358">
        <v>1</v>
      </c>
      <c r="P2959" s="357">
        <v>95</v>
      </c>
      <c r="Q2959" s="357">
        <v>34359.199999999997</v>
      </c>
      <c r="R2959" s="357">
        <v>31161.05</v>
      </c>
      <c r="S2959" s="357">
        <f t="shared" si="94"/>
        <v>3198.1499999999978</v>
      </c>
      <c r="T2959" s="359">
        <f t="shared" si="95"/>
        <v>9.3079873803813773E-2</v>
      </c>
      <c r="U2959" s="357"/>
    </row>
    <row r="2960" spans="1:21" x14ac:dyDescent="0.25">
      <c r="A2960" s="357" t="s">
        <v>483</v>
      </c>
      <c r="B2960" s="357" t="s">
        <v>972</v>
      </c>
      <c r="C2960" s="357" t="s">
        <v>1229</v>
      </c>
      <c r="D2960" s="357" t="s">
        <v>1741</v>
      </c>
      <c r="E2960" s="357" t="s">
        <v>1468</v>
      </c>
      <c r="F2960" s="357">
        <v>4321224</v>
      </c>
      <c r="G2960" s="357" t="s">
        <v>833</v>
      </c>
      <c r="H2960" s="357">
        <v>432122401</v>
      </c>
      <c r="I2960" s="357" t="s">
        <v>4580</v>
      </c>
      <c r="J2960" s="357">
        <v>7384852</v>
      </c>
      <c r="K2960" s="357">
        <v>100</v>
      </c>
      <c r="L2960" s="357" t="s">
        <v>1077</v>
      </c>
      <c r="M2960" s="357" t="s">
        <v>1078</v>
      </c>
      <c r="N2960" s="357" t="s">
        <v>5025</v>
      </c>
      <c r="O2960" s="358">
        <v>1</v>
      </c>
      <c r="P2960" s="357">
        <v>56</v>
      </c>
      <c r="Q2960" s="357">
        <v>21680</v>
      </c>
      <c r="R2960" s="357">
        <v>16515.059999999998</v>
      </c>
      <c r="S2960" s="357">
        <f t="shared" si="94"/>
        <v>5164.9400000000023</v>
      </c>
      <c r="T2960" s="359">
        <f t="shared" si="95"/>
        <v>0.23823523985239864</v>
      </c>
      <c r="U2960" s="357"/>
    </row>
    <row r="2961" spans="1:21" x14ac:dyDescent="0.25">
      <c r="A2961" s="357" t="s">
        <v>483</v>
      </c>
      <c r="B2961" s="357" t="s">
        <v>972</v>
      </c>
      <c r="C2961" s="357" t="s">
        <v>1229</v>
      </c>
      <c r="D2961" s="357" t="s">
        <v>1741</v>
      </c>
      <c r="E2961" s="357" t="s">
        <v>1468</v>
      </c>
      <c r="F2961" s="357">
        <v>4321224</v>
      </c>
      <c r="G2961" s="357" t="s">
        <v>833</v>
      </c>
      <c r="H2961" s="357">
        <v>432122401</v>
      </c>
      <c r="I2961" s="357" t="s">
        <v>4581</v>
      </c>
      <c r="J2961" s="357">
        <v>7384854</v>
      </c>
      <c r="K2961" s="357">
        <v>100</v>
      </c>
      <c r="L2961" s="357" t="s">
        <v>1077</v>
      </c>
      <c r="M2961" s="357" t="s">
        <v>1078</v>
      </c>
      <c r="N2961" s="357" t="s">
        <v>5025</v>
      </c>
      <c r="O2961" s="358">
        <v>1</v>
      </c>
      <c r="P2961" s="357">
        <v>65</v>
      </c>
      <c r="Q2961" s="357">
        <v>39085.600000000006</v>
      </c>
      <c r="R2961" s="357">
        <v>26490.67</v>
      </c>
      <c r="S2961" s="357">
        <f t="shared" si="94"/>
        <v>12594.930000000008</v>
      </c>
      <c r="T2961" s="359">
        <f t="shared" si="95"/>
        <v>0.32223964836154506</v>
      </c>
      <c r="U2961" s="357"/>
    </row>
    <row r="2962" spans="1:21" x14ac:dyDescent="0.25">
      <c r="A2962" s="357" t="s">
        <v>483</v>
      </c>
      <c r="B2962" s="357" t="s">
        <v>972</v>
      </c>
      <c r="C2962" s="357" t="s">
        <v>1229</v>
      </c>
      <c r="D2962" s="357" t="s">
        <v>1741</v>
      </c>
      <c r="E2962" s="357" t="s">
        <v>1468</v>
      </c>
      <c r="F2962" s="357">
        <v>4321224</v>
      </c>
      <c r="G2962" s="357" t="s">
        <v>833</v>
      </c>
      <c r="H2962" s="357">
        <v>432122401</v>
      </c>
      <c r="I2962" s="357" t="s">
        <v>4582</v>
      </c>
      <c r="J2962" s="357">
        <v>7384874</v>
      </c>
      <c r="K2962" s="357">
        <v>100</v>
      </c>
      <c r="L2962" s="357" t="s">
        <v>1077</v>
      </c>
      <c r="M2962" s="357" t="s">
        <v>1078</v>
      </c>
      <c r="N2962" s="357" t="s">
        <v>5025</v>
      </c>
      <c r="O2962" s="358">
        <v>1</v>
      </c>
      <c r="P2962" s="357">
        <v>31</v>
      </c>
      <c r="Q2962" s="357">
        <v>18252.399999999998</v>
      </c>
      <c r="R2962" s="357">
        <v>10064.52</v>
      </c>
      <c r="S2962" s="357">
        <f t="shared" si="94"/>
        <v>8187.8799999999974</v>
      </c>
      <c r="T2962" s="359">
        <f t="shared" si="95"/>
        <v>0.44859196598803436</v>
      </c>
      <c r="U2962" s="357"/>
    </row>
    <row r="2963" spans="1:21" x14ac:dyDescent="0.25">
      <c r="A2963" s="357" t="s">
        <v>483</v>
      </c>
      <c r="B2963" s="357" t="s">
        <v>972</v>
      </c>
      <c r="C2963" s="357" t="s">
        <v>1229</v>
      </c>
      <c r="D2963" s="357" t="s">
        <v>1741</v>
      </c>
      <c r="E2963" s="357" t="s">
        <v>1468</v>
      </c>
      <c r="F2963" s="357">
        <v>4321224</v>
      </c>
      <c r="G2963" s="357" t="s">
        <v>833</v>
      </c>
      <c r="H2963" s="357">
        <v>432122401</v>
      </c>
      <c r="I2963" s="357" t="s">
        <v>4583</v>
      </c>
      <c r="J2963" s="357">
        <v>7384928</v>
      </c>
      <c r="K2963" s="357">
        <v>100</v>
      </c>
      <c r="L2963" s="357" t="s">
        <v>1077</v>
      </c>
      <c r="M2963" s="357" t="s">
        <v>1078</v>
      </c>
      <c r="N2963" s="357" t="s">
        <v>5025</v>
      </c>
      <c r="O2963" s="358">
        <v>1</v>
      </c>
      <c r="P2963" s="357">
        <v>45</v>
      </c>
      <c r="Q2963" s="357">
        <v>16062.8</v>
      </c>
      <c r="R2963" s="357">
        <v>11419.11</v>
      </c>
      <c r="S2963" s="357">
        <f t="shared" si="94"/>
        <v>4643.6899999999987</v>
      </c>
      <c r="T2963" s="359">
        <f t="shared" si="95"/>
        <v>0.28909592350026142</v>
      </c>
      <c r="U2963" s="357"/>
    </row>
    <row r="2964" spans="1:21" x14ac:dyDescent="0.25">
      <c r="A2964" s="357" t="s">
        <v>483</v>
      </c>
      <c r="B2964" s="357" t="s">
        <v>972</v>
      </c>
      <c r="C2964" s="357" t="s">
        <v>1229</v>
      </c>
      <c r="D2964" s="357" t="s">
        <v>1741</v>
      </c>
      <c r="E2964" s="357" t="s">
        <v>1468</v>
      </c>
      <c r="F2964" s="357">
        <v>4321224</v>
      </c>
      <c r="G2964" s="357" t="s">
        <v>833</v>
      </c>
      <c r="H2964" s="357">
        <v>432122401</v>
      </c>
      <c r="I2964" s="357" t="s">
        <v>4584</v>
      </c>
      <c r="J2964" s="357">
        <v>7384968</v>
      </c>
      <c r="K2964" s="357">
        <v>100</v>
      </c>
      <c r="L2964" s="357" t="s">
        <v>1077</v>
      </c>
      <c r="M2964" s="357" t="s">
        <v>1078</v>
      </c>
      <c r="N2964" s="357" t="s">
        <v>5025</v>
      </c>
      <c r="O2964" s="358">
        <v>1</v>
      </c>
      <c r="P2964" s="357">
        <v>86</v>
      </c>
      <c r="Q2964" s="357">
        <v>32797.199999999997</v>
      </c>
      <c r="R2964" s="357">
        <v>27375.46</v>
      </c>
      <c r="S2964" s="357">
        <f t="shared" si="94"/>
        <v>5421.739999999998</v>
      </c>
      <c r="T2964" s="359">
        <f t="shared" si="95"/>
        <v>0.16531106313953625</v>
      </c>
      <c r="U2964" s="357"/>
    </row>
    <row r="2965" spans="1:21" x14ac:dyDescent="0.25">
      <c r="A2965" s="357" t="s">
        <v>483</v>
      </c>
      <c r="B2965" s="357" t="s">
        <v>972</v>
      </c>
      <c r="C2965" s="357" t="s">
        <v>1229</v>
      </c>
      <c r="D2965" s="357" t="s">
        <v>1741</v>
      </c>
      <c r="E2965" s="357" t="s">
        <v>1468</v>
      </c>
      <c r="F2965" s="357">
        <v>4321224</v>
      </c>
      <c r="G2965" s="357" t="s">
        <v>833</v>
      </c>
      <c r="H2965" s="357">
        <v>432122401</v>
      </c>
      <c r="I2965" s="357" t="s">
        <v>4585</v>
      </c>
      <c r="J2965" s="357">
        <v>7384976</v>
      </c>
      <c r="K2965" s="357">
        <v>100</v>
      </c>
      <c r="L2965" s="357" t="s">
        <v>1077</v>
      </c>
      <c r="M2965" s="357" t="s">
        <v>1078</v>
      </c>
      <c r="N2965" s="357" t="s">
        <v>5025</v>
      </c>
      <c r="O2965" s="358">
        <v>1</v>
      </c>
      <c r="P2965" s="357">
        <v>33</v>
      </c>
      <c r="Q2965" s="357">
        <v>20425.599999999999</v>
      </c>
      <c r="R2965" s="357">
        <v>14355.92</v>
      </c>
      <c r="S2965" s="357">
        <f t="shared" si="94"/>
        <v>6069.6799999999985</v>
      </c>
      <c r="T2965" s="359">
        <f t="shared" si="95"/>
        <v>0.29716042613191285</v>
      </c>
      <c r="U2965" s="357"/>
    </row>
    <row r="2966" spans="1:21" x14ac:dyDescent="0.25">
      <c r="A2966" s="357" t="s">
        <v>483</v>
      </c>
      <c r="B2966" s="357" t="s">
        <v>972</v>
      </c>
      <c r="C2966" s="357" t="s">
        <v>1271</v>
      </c>
      <c r="D2966" s="357" t="s">
        <v>1778</v>
      </c>
      <c r="E2966" s="357" t="s">
        <v>1021</v>
      </c>
      <c r="F2966" s="357">
        <v>4615124</v>
      </c>
      <c r="G2966" s="357" t="s">
        <v>1178</v>
      </c>
      <c r="H2966" s="357">
        <v>461512403</v>
      </c>
      <c r="I2966" s="357" t="s">
        <v>4586</v>
      </c>
      <c r="J2966" s="357">
        <v>1401318</v>
      </c>
      <c r="K2966" s="357">
        <v>63</v>
      </c>
      <c r="L2966" s="357" t="s">
        <v>1077</v>
      </c>
      <c r="M2966" s="357" t="s">
        <v>1078</v>
      </c>
      <c r="N2966" s="357" t="s">
        <v>5025</v>
      </c>
      <c r="O2966" s="358">
        <v>1</v>
      </c>
      <c r="P2966" s="357">
        <v>75</v>
      </c>
      <c r="Q2966" s="357">
        <v>49347.6</v>
      </c>
      <c r="R2966" s="357">
        <v>28675.39</v>
      </c>
      <c r="S2966" s="357">
        <f t="shared" si="94"/>
        <v>20672.21</v>
      </c>
      <c r="T2966" s="359">
        <f t="shared" si="95"/>
        <v>0.41891013950019856</v>
      </c>
      <c r="U2966" s="357"/>
    </row>
    <row r="2967" spans="1:21" x14ac:dyDescent="0.25">
      <c r="A2967" s="357" t="s">
        <v>483</v>
      </c>
      <c r="B2967" s="357" t="s">
        <v>972</v>
      </c>
      <c r="C2967" s="357" t="s">
        <v>1268</v>
      </c>
      <c r="D2967" s="357" t="s">
        <v>1773</v>
      </c>
      <c r="E2967" s="357" t="s">
        <v>1637</v>
      </c>
      <c r="F2967" s="357">
        <v>4611223</v>
      </c>
      <c r="G2967" s="357" t="s">
        <v>979</v>
      </c>
      <c r="H2967" s="357">
        <v>461122301</v>
      </c>
      <c r="I2967" s="357" t="s">
        <v>4587</v>
      </c>
      <c r="J2967" s="357">
        <v>1974110</v>
      </c>
      <c r="K2967" s="357">
        <v>63</v>
      </c>
      <c r="L2967" s="357" t="s">
        <v>1077</v>
      </c>
      <c r="M2967" s="357" t="s">
        <v>1078</v>
      </c>
      <c r="N2967" s="357" t="s">
        <v>5025</v>
      </c>
      <c r="O2967" s="358">
        <v>1</v>
      </c>
      <c r="P2967" s="357">
        <v>59</v>
      </c>
      <c r="Q2967" s="357">
        <v>24350.399999999998</v>
      </c>
      <c r="R2967" s="357">
        <v>20227.55</v>
      </c>
      <c r="S2967" s="357">
        <f t="shared" si="94"/>
        <v>4122.8499999999985</v>
      </c>
      <c r="T2967" s="359">
        <f t="shared" si="95"/>
        <v>0.1693134404362967</v>
      </c>
      <c r="U2967" s="357"/>
    </row>
    <row r="2968" spans="1:21" ht="30" x14ac:dyDescent="0.25">
      <c r="A2968" s="357" t="s">
        <v>483</v>
      </c>
      <c r="B2968" s="357" t="s">
        <v>1830</v>
      </c>
      <c r="C2968" s="357" t="s">
        <v>1273</v>
      </c>
      <c r="D2968" s="357" t="s">
        <v>1784</v>
      </c>
      <c r="E2968" s="357" t="s">
        <v>1685</v>
      </c>
      <c r="F2968" s="357">
        <v>4622111</v>
      </c>
      <c r="G2968" s="357" t="s">
        <v>1193</v>
      </c>
      <c r="H2968" s="357">
        <v>462211101</v>
      </c>
      <c r="I2968" s="357" t="s">
        <v>5279</v>
      </c>
      <c r="J2968" s="357">
        <v>15411600</v>
      </c>
      <c r="K2968" s="357">
        <v>100</v>
      </c>
      <c r="L2968" s="357" t="s">
        <v>1077</v>
      </c>
      <c r="M2968" s="357" t="s">
        <v>1078</v>
      </c>
      <c r="N2968" s="357" t="s">
        <v>5025</v>
      </c>
      <c r="O2968" s="358">
        <v>1</v>
      </c>
      <c r="P2968" s="357">
        <v>55</v>
      </c>
      <c r="Q2968" s="357">
        <v>41568.800000000003</v>
      </c>
      <c r="R2968" s="357">
        <v>21416.25</v>
      </c>
      <c r="S2968" s="357">
        <f t="shared" si="94"/>
        <v>20152.550000000003</v>
      </c>
      <c r="T2968" s="359">
        <f t="shared" si="95"/>
        <v>0.48479989800042345</v>
      </c>
      <c r="U2968" s="357"/>
    </row>
    <row r="2969" spans="1:21" x14ac:dyDescent="0.25">
      <c r="A2969" s="357" t="s">
        <v>483</v>
      </c>
      <c r="B2969" s="357" t="s">
        <v>972</v>
      </c>
      <c r="C2969" s="357" t="s">
        <v>1268</v>
      </c>
      <c r="D2969" s="357" t="s">
        <v>1773</v>
      </c>
      <c r="E2969" s="357" t="s">
        <v>1637</v>
      </c>
      <c r="F2969" s="357">
        <v>4611223</v>
      </c>
      <c r="G2969" s="357" t="s">
        <v>979</v>
      </c>
      <c r="H2969" s="357">
        <v>461122301</v>
      </c>
      <c r="I2969" s="357" t="s">
        <v>4588</v>
      </c>
      <c r="J2969" s="357">
        <v>1974120</v>
      </c>
      <c r="K2969" s="357">
        <v>63</v>
      </c>
      <c r="L2969" s="357" t="s">
        <v>1077</v>
      </c>
      <c r="M2969" s="357" t="s">
        <v>1078</v>
      </c>
      <c r="N2969" s="357" t="s">
        <v>5025</v>
      </c>
      <c r="O2969" s="358">
        <v>1</v>
      </c>
      <c r="P2969" s="357">
        <v>44</v>
      </c>
      <c r="Q2969" s="357">
        <v>21374</v>
      </c>
      <c r="R2969" s="357">
        <v>17685.47</v>
      </c>
      <c r="S2969" s="357">
        <f t="shared" si="94"/>
        <v>3688.5299999999988</v>
      </c>
      <c r="T2969" s="359">
        <f t="shared" si="95"/>
        <v>0.17257088050902961</v>
      </c>
      <c r="U2969" s="357"/>
    </row>
    <row r="2970" spans="1:21" x14ac:dyDescent="0.25">
      <c r="A2970" s="357" t="s">
        <v>483</v>
      </c>
      <c r="B2970" s="357" t="s">
        <v>972</v>
      </c>
      <c r="C2970" s="357" t="s">
        <v>1268</v>
      </c>
      <c r="D2970" s="357" t="s">
        <v>1773</v>
      </c>
      <c r="E2970" s="357" t="s">
        <v>1637</v>
      </c>
      <c r="F2970" s="357">
        <v>4611223</v>
      </c>
      <c r="G2970" s="357" t="s">
        <v>979</v>
      </c>
      <c r="H2970" s="357">
        <v>461122301</v>
      </c>
      <c r="I2970" s="357" t="s">
        <v>4589</v>
      </c>
      <c r="J2970" s="357">
        <v>1974164</v>
      </c>
      <c r="K2970" s="357">
        <v>63</v>
      </c>
      <c r="L2970" s="357" t="s">
        <v>1077</v>
      </c>
      <c r="M2970" s="357" t="s">
        <v>1078</v>
      </c>
      <c r="N2970" s="357" t="s">
        <v>5025</v>
      </c>
      <c r="O2970" s="358">
        <v>1</v>
      </c>
      <c r="P2970" s="357">
        <v>72</v>
      </c>
      <c r="Q2970" s="357">
        <v>40203.199999999997</v>
      </c>
      <c r="R2970" s="357">
        <v>29100.03</v>
      </c>
      <c r="S2970" s="357">
        <f t="shared" si="94"/>
        <v>11103.169999999998</v>
      </c>
      <c r="T2970" s="359">
        <f t="shared" si="95"/>
        <v>0.27617627452541088</v>
      </c>
      <c r="U2970" s="357"/>
    </row>
    <row r="2971" spans="1:21" x14ac:dyDescent="0.25">
      <c r="A2971" s="357" t="s">
        <v>483</v>
      </c>
      <c r="B2971" s="357" t="s">
        <v>972</v>
      </c>
      <c r="C2971" s="357" t="s">
        <v>1268</v>
      </c>
      <c r="D2971" s="357" t="s">
        <v>1773</v>
      </c>
      <c r="E2971" s="357" t="s">
        <v>1637</v>
      </c>
      <c r="F2971" s="357">
        <v>4611223</v>
      </c>
      <c r="G2971" s="357" t="s">
        <v>979</v>
      </c>
      <c r="H2971" s="357">
        <v>461122301</v>
      </c>
      <c r="I2971" s="357" t="s">
        <v>4590</v>
      </c>
      <c r="J2971" s="357">
        <v>1974224</v>
      </c>
      <c r="K2971" s="357">
        <v>63</v>
      </c>
      <c r="L2971" s="357" t="s">
        <v>1077</v>
      </c>
      <c r="M2971" s="357" t="s">
        <v>1078</v>
      </c>
      <c r="N2971" s="357" t="s">
        <v>5025</v>
      </c>
      <c r="O2971" s="358">
        <v>1</v>
      </c>
      <c r="P2971" s="357">
        <v>80</v>
      </c>
      <c r="Q2971" s="357">
        <v>44050.8</v>
      </c>
      <c r="R2971" s="357">
        <v>36125.89</v>
      </c>
      <c r="S2971" s="357">
        <f t="shared" si="94"/>
        <v>7924.9100000000035</v>
      </c>
      <c r="T2971" s="359">
        <f t="shared" si="95"/>
        <v>0.17990388369791246</v>
      </c>
      <c r="U2971" s="357"/>
    </row>
    <row r="2972" spans="1:21" x14ac:dyDescent="0.25">
      <c r="A2972" s="357" t="s">
        <v>483</v>
      </c>
      <c r="B2972" s="357" t="s">
        <v>972</v>
      </c>
      <c r="C2972" s="357" t="s">
        <v>1268</v>
      </c>
      <c r="D2972" s="357" t="s">
        <v>1773</v>
      </c>
      <c r="E2972" s="357" t="s">
        <v>1637</v>
      </c>
      <c r="F2972" s="357">
        <v>4611223</v>
      </c>
      <c r="G2972" s="357" t="s">
        <v>979</v>
      </c>
      <c r="H2972" s="357">
        <v>461122301</v>
      </c>
      <c r="I2972" s="357" t="s">
        <v>4591</v>
      </c>
      <c r="J2972" s="357">
        <v>1974236</v>
      </c>
      <c r="K2972" s="357">
        <v>63</v>
      </c>
      <c r="L2972" s="357" t="s">
        <v>1077</v>
      </c>
      <c r="M2972" s="357" t="s">
        <v>1078</v>
      </c>
      <c r="N2972" s="357" t="s">
        <v>5025</v>
      </c>
      <c r="O2972" s="358">
        <v>1</v>
      </c>
      <c r="P2972" s="357">
        <v>52</v>
      </c>
      <c r="Q2972" s="357">
        <v>26603.599999999999</v>
      </c>
      <c r="R2972" s="357">
        <v>23635</v>
      </c>
      <c r="S2972" s="357">
        <f t="shared" si="94"/>
        <v>2968.5999999999985</v>
      </c>
      <c r="T2972" s="359">
        <f t="shared" si="95"/>
        <v>0.11158640184035239</v>
      </c>
      <c r="U2972" s="357"/>
    </row>
    <row r="2973" spans="1:21" x14ac:dyDescent="0.25">
      <c r="A2973" s="357" t="s">
        <v>483</v>
      </c>
      <c r="B2973" s="357" t="s">
        <v>972</v>
      </c>
      <c r="C2973" s="357" t="s">
        <v>1268</v>
      </c>
      <c r="D2973" s="357" t="s">
        <v>1773</v>
      </c>
      <c r="E2973" s="357" t="s">
        <v>1637</v>
      </c>
      <c r="F2973" s="357">
        <v>4611223</v>
      </c>
      <c r="G2973" s="357" t="s">
        <v>979</v>
      </c>
      <c r="H2973" s="357">
        <v>461122301</v>
      </c>
      <c r="I2973" s="357" t="s">
        <v>1429</v>
      </c>
      <c r="J2973" s="357">
        <v>1974300</v>
      </c>
      <c r="K2973" s="357">
        <v>63</v>
      </c>
      <c r="L2973" s="357" t="s">
        <v>1077</v>
      </c>
      <c r="M2973" s="357" t="s">
        <v>1078</v>
      </c>
      <c r="N2973" s="357" t="s">
        <v>5025</v>
      </c>
      <c r="O2973" s="358">
        <v>1</v>
      </c>
      <c r="P2973" s="357">
        <v>47</v>
      </c>
      <c r="Q2973" s="357">
        <v>33388.800000000003</v>
      </c>
      <c r="R2973" s="357">
        <v>29705.260000000002</v>
      </c>
      <c r="S2973" s="357">
        <f t="shared" si="94"/>
        <v>3683.5400000000009</v>
      </c>
      <c r="T2973" s="359">
        <f t="shared" si="95"/>
        <v>0.11032262315506998</v>
      </c>
      <c r="U2973" s="357"/>
    </row>
    <row r="2974" spans="1:21" x14ac:dyDescent="0.25">
      <c r="A2974" s="357" t="s">
        <v>483</v>
      </c>
      <c r="B2974" s="357" t="s">
        <v>972</v>
      </c>
      <c r="C2974" s="357" t="s">
        <v>1268</v>
      </c>
      <c r="D2974" s="357" t="s">
        <v>1773</v>
      </c>
      <c r="E2974" s="357" t="s">
        <v>1637</v>
      </c>
      <c r="F2974" s="357">
        <v>4611223</v>
      </c>
      <c r="G2974" s="357" t="s">
        <v>979</v>
      </c>
      <c r="H2974" s="357">
        <v>461122301</v>
      </c>
      <c r="I2974" s="357" t="s">
        <v>4592</v>
      </c>
      <c r="J2974" s="357">
        <v>1974364</v>
      </c>
      <c r="K2974" s="357">
        <v>63</v>
      </c>
      <c r="L2974" s="357" t="s">
        <v>1077</v>
      </c>
      <c r="M2974" s="357" t="s">
        <v>1078</v>
      </c>
      <c r="N2974" s="357" t="s">
        <v>5025</v>
      </c>
      <c r="O2974" s="358">
        <v>1</v>
      </c>
      <c r="P2974" s="357">
        <v>24</v>
      </c>
      <c r="Q2974" s="357">
        <v>23471.200000000001</v>
      </c>
      <c r="R2974" s="357">
        <v>13277.43</v>
      </c>
      <c r="S2974" s="357">
        <f t="shared" si="94"/>
        <v>10193.77</v>
      </c>
      <c r="T2974" s="359">
        <f t="shared" si="95"/>
        <v>0.43430970721565154</v>
      </c>
      <c r="U2974" s="357"/>
    </row>
    <row r="2975" spans="1:21" x14ac:dyDescent="0.25">
      <c r="A2975" s="357" t="s">
        <v>483</v>
      </c>
      <c r="B2975" s="357" t="s">
        <v>972</v>
      </c>
      <c r="C2975" s="357" t="s">
        <v>1268</v>
      </c>
      <c r="D2975" s="357" t="s">
        <v>1773</v>
      </c>
      <c r="E2975" s="357" t="s">
        <v>1637</v>
      </c>
      <c r="F2975" s="357">
        <v>4611223</v>
      </c>
      <c r="G2975" s="357" t="s">
        <v>979</v>
      </c>
      <c r="H2975" s="357">
        <v>461122301</v>
      </c>
      <c r="I2975" s="357" t="s">
        <v>4593</v>
      </c>
      <c r="J2975" s="357">
        <v>1974380</v>
      </c>
      <c r="K2975" s="357">
        <v>63</v>
      </c>
      <c r="L2975" s="357" t="s">
        <v>1077</v>
      </c>
      <c r="M2975" s="357" t="s">
        <v>1078</v>
      </c>
      <c r="N2975" s="357" t="s">
        <v>5025</v>
      </c>
      <c r="O2975" s="358">
        <v>1</v>
      </c>
      <c r="P2975" s="357">
        <v>69</v>
      </c>
      <c r="Q2975" s="357">
        <v>42408.800000000003</v>
      </c>
      <c r="R2975" s="357">
        <v>23425.55</v>
      </c>
      <c r="S2975" s="357">
        <f t="shared" si="94"/>
        <v>18983.250000000004</v>
      </c>
      <c r="T2975" s="359">
        <f t="shared" si="95"/>
        <v>0.44762525702212752</v>
      </c>
      <c r="U2975" s="357"/>
    </row>
    <row r="2976" spans="1:21" x14ac:dyDescent="0.25">
      <c r="A2976" s="357" t="s">
        <v>483</v>
      </c>
      <c r="B2976" s="357" t="s">
        <v>972</v>
      </c>
      <c r="C2976" s="357" t="s">
        <v>1271</v>
      </c>
      <c r="D2976" s="357" t="s">
        <v>1778</v>
      </c>
      <c r="E2976" s="357" t="s">
        <v>1651</v>
      </c>
      <c r="F2976" s="357">
        <v>4615112</v>
      </c>
      <c r="G2976" s="357" t="s">
        <v>1652</v>
      </c>
      <c r="H2976" s="357">
        <v>461511203</v>
      </c>
      <c r="I2976" s="357" t="s">
        <v>4594</v>
      </c>
      <c r="J2976" s="357">
        <v>1975430</v>
      </c>
      <c r="K2976" s="357">
        <v>100</v>
      </c>
      <c r="L2976" s="357" t="s">
        <v>1077</v>
      </c>
      <c r="M2976" s="357" t="s">
        <v>1078</v>
      </c>
      <c r="N2976" s="357" t="s">
        <v>5025</v>
      </c>
      <c r="O2976" s="358">
        <v>1</v>
      </c>
      <c r="P2976" s="357">
        <v>102</v>
      </c>
      <c r="Q2976" s="357">
        <v>75088</v>
      </c>
      <c r="R2976" s="357">
        <v>50880.909999999996</v>
      </c>
      <c r="S2976" s="357">
        <f t="shared" si="94"/>
        <v>24207.090000000004</v>
      </c>
      <c r="T2976" s="359">
        <f t="shared" si="95"/>
        <v>0.32238293735350526</v>
      </c>
      <c r="U2976" s="357"/>
    </row>
    <row r="2977" spans="1:21" x14ac:dyDescent="0.25">
      <c r="A2977" s="357" t="s">
        <v>483</v>
      </c>
      <c r="B2977" s="357" t="s">
        <v>972</v>
      </c>
      <c r="C2977" s="357" t="s">
        <v>1261</v>
      </c>
      <c r="D2977" s="357" t="s">
        <v>1763</v>
      </c>
      <c r="E2977" s="357" t="s">
        <v>1567</v>
      </c>
      <c r="F2977" s="357">
        <v>4521312</v>
      </c>
      <c r="G2977" s="357" t="s">
        <v>1022</v>
      </c>
      <c r="H2977" s="357">
        <v>452131205</v>
      </c>
      <c r="I2977" s="357" t="s">
        <v>4595</v>
      </c>
      <c r="J2977" s="357">
        <v>2002814</v>
      </c>
      <c r="K2977" s="357">
        <v>63</v>
      </c>
      <c r="L2977" s="357" t="s">
        <v>1077</v>
      </c>
      <c r="M2977" s="357" t="s">
        <v>1078</v>
      </c>
      <c r="N2977" s="357" t="s">
        <v>5025</v>
      </c>
      <c r="O2977" s="358">
        <v>1</v>
      </c>
      <c r="P2977" s="357">
        <v>43</v>
      </c>
      <c r="Q2977" s="357">
        <v>23337.599999999999</v>
      </c>
      <c r="R2977" s="357">
        <v>20115.419999999998</v>
      </c>
      <c r="S2977" s="357">
        <f t="shared" si="94"/>
        <v>3222.1800000000003</v>
      </c>
      <c r="T2977" s="359">
        <f t="shared" si="95"/>
        <v>0.13806818181818184</v>
      </c>
      <c r="U2977" s="357"/>
    </row>
    <row r="2978" spans="1:21" x14ac:dyDescent="0.25">
      <c r="A2978" s="357" t="s">
        <v>483</v>
      </c>
      <c r="B2978" s="357" t="s">
        <v>972</v>
      </c>
      <c r="C2978" s="357" t="s">
        <v>1261</v>
      </c>
      <c r="D2978" s="357" t="s">
        <v>1763</v>
      </c>
      <c r="E2978" s="357" t="s">
        <v>1567</v>
      </c>
      <c r="F2978" s="357">
        <v>4521312</v>
      </c>
      <c r="G2978" s="357" t="s">
        <v>1022</v>
      </c>
      <c r="H2978" s="357">
        <v>452131205</v>
      </c>
      <c r="I2978" s="357" t="s">
        <v>4596</v>
      </c>
      <c r="J2978" s="357">
        <v>2002892</v>
      </c>
      <c r="K2978" s="357">
        <v>63</v>
      </c>
      <c r="L2978" s="357" t="s">
        <v>1077</v>
      </c>
      <c r="M2978" s="357" t="s">
        <v>1078</v>
      </c>
      <c r="N2978" s="357" t="s">
        <v>5025</v>
      </c>
      <c r="O2978" s="358">
        <v>1</v>
      </c>
      <c r="P2978" s="357">
        <v>57</v>
      </c>
      <c r="Q2978" s="357">
        <v>36455.199999999997</v>
      </c>
      <c r="R2978" s="357">
        <v>27299.980000000003</v>
      </c>
      <c r="S2978" s="357">
        <f t="shared" si="94"/>
        <v>9155.2199999999939</v>
      </c>
      <c r="T2978" s="359">
        <f t="shared" si="95"/>
        <v>0.25113618907590674</v>
      </c>
      <c r="U2978" s="357"/>
    </row>
    <row r="2979" spans="1:21" ht="30" x14ac:dyDescent="0.25">
      <c r="A2979" s="357" t="s">
        <v>483</v>
      </c>
      <c r="B2979" s="357" t="s">
        <v>1830</v>
      </c>
      <c r="C2979" s="357" t="s">
        <v>1273</v>
      </c>
      <c r="D2979" s="357" t="s">
        <v>1784</v>
      </c>
      <c r="E2979" s="357" t="s">
        <v>1685</v>
      </c>
      <c r="F2979" s="357">
        <v>4622111</v>
      </c>
      <c r="G2979" s="357" t="s">
        <v>1062</v>
      </c>
      <c r="H2979" s="357">
        <v>462211102</v>
      </c>
      <c r="I2979" s="357" t="s">
        <v>5280</v>
      </c>
      <c r="J2979" s="357">
        <v>15412000</v>
      </c>
      <c r="K2979" s="357">
        <v>100</v>
      </c>
      <c r="L2979" s="357" t="s">
        <v>1077</v>
      </c>
      <c r="M2979" s="357" t="s">
        <v>1078</v>
      </c>
      <c r="N2979" s="357" t="s">
        <v>5025</v>
      </c>
      <c r="O2979" s="358">
        <v>1</v>
      </c>
      <c r="P2979" s="357">
        <v>47</v>
      </c>
      <c r="Q2979" s="357">
        <v>11829.2</v>
      </c>
      <c r="R2979" s="357">
        <v>6433.1900000000005</v>
      </c>
      <c r="S2979" s="357">
        <f t="shared" si="94"/>
        <v>5396.01</v>
      </c>
      <c r="T2979" s="359">
        <f t="shared" si="95"/>
        <v>0.45616017989382207</v>
      </c>
      <c r="U2979" s="357"/>
    </row>
    <row r="2980" spans="1:21" x14ac:dyDescent="0.25">
      <c r="A2980" s="357" t="s">
        <v>483</v>
      </c>
      <c r="B2980" s="357" t="s">
        <v>972</v>
      </c>
      <c r="C2980" s="357" t="s">
        <v>1261</v>
      </c>
      <c r="D2980" s="357" t="s">
        <v>1763</v>
      </c>
      <c r="E2980" s="357" t="s">
        <v>1567</v>
      </c>
      <c r="F2980" s="357">
        <v>4521312</v>
      </c>
      <c r="G2980" s="357" t="s">
        <v>1022</v>
      </c>
      <c r="H2980" s="357">
        <v>452131205</v>
      </c>
      <c r="I2980" s="357" t="s">
        <v>4597</v>
      </c>
      <c r="J2980" s="357">
        <v>2002904</v>
      </c>
      <c r="K2980" s="357">
        <v>63</v>
      </c>
      <c r="L2980" s="357" t="s">
        <v>1077</v>
      </c>
      <c r="M2980" s="357" t="s">
        <v>1078</v>
      </c>
      <c r="N2980" s="357" t="s">
        <v>5025</v>
      </c>
      <c r="O2980" s="358">
        <v>1</v>
      </c>
      <c r="P2980" s="357">
        <v>58</v>
      </c>
      <c r="Q2980" s="357">
        <v>26758.799999999999</v>
      </c>
      <c r="R2980" s="357">
        <v>22177.02</v>
      </c>
      <c r="S2980" s="357">
        <f t="shared" si="94"/>
        <v>4581.7799999999988</v>
      </c>
      <c r="T2980" s="359">
        <f t="shared" si="95"/>
        <v>0.17122516704784965</v>
      </c>
      <c r="U2980" s="357"/>
    </row>
    <row r="2981" spans="1:21" x14ac:dyDescent="0.25">
      <c r="A2981" s="357" t="s">
        <v>483</v>
      </c>
      <c r="B2981" s="357" t="s">
        <v>972</v>
      </c>
      <c r="C2981" s="357" t="s">
        <v>1261</v>
      </c>
      <c r="D2981" s="357" t="s">
        <v>1763</v>
      </c>
      <c r="E2981" s="357" t="s">
        <v>1567</v>
      </c>
      <c r="F2981" s="357">
        <v>4521312</v>
      </c>
      <c r="G2981" s="357" t="s">
        <v>1022</v>
      </c>
      <c r="H2981" s="357">
        <v>452131205</v>
      </c>
      <c r="I2981" s="357" t="s">
        <v>4598</v>
      </c>
      <c r="J2981" s="357">
        <v>2002916</v>
      </c>
      <c r="K2981" s="357">
        <v>63</v>
      </c>
      <c r="L2981" s="357" t="s">
        <v>1077</v>
      </c>
      <c r="M2981" s="357" t="s">
        <v>1078</v>
      </c>
      <c r="N2981" s="357" t="s">
        <v>5025</v>
      </c>
      <c r="O2981" s="358">
        <v>1</v>
      </c>
      <c r="P2981" s="357">
        <v>61</v>
      </c>
      <c r="Q2981" s="357">
        <v>25349.200000000001</v>
      </c>
      <c r="R2981" s="357">
        <v>17995.849999999999</v>
      </c>
      <c r="S2981" s="357">
        <f t="shared" si="94"/>
        <v>7353.3500000000022</v>
      </c>
      <c r="T2981" s="359">
        <f t="shared" si="95"/>
        <v>0.29008213276947603</v>
      </c>
      <c r="U2981" s="357"/>
    </row>
    <row r="2982" spans="1:21" x14ac:dyDescent="0.25">
      <c r="A2982" s="357" t="s">
        <v>483</v>
      </c>
      <c r="B2982" s="357" t="s">
        <v>972</v>
      </c>
      <c r="C2982" s="357" t="s">
        <v>1271</v>
      </c>
      <c r="D2982" s="357" t="s">
        <v>1779</v>
      </c>
      <c r="E2982" s="357" t="s">
        <v>1659</v>
      </c>
      <c r="F2982" s="357">
        <v>4615244</v>
      </c>
      <c r="G2982" s="357" t="s">
        <v>1025</v>
      </c>
      <c r="H2982" s="357">
        <v>461524402</v>
      </c>
      <c r="I2982" s="357" t="s">
        <v>1025</v>
      </c>
      <c r="J2982" s="357">
        <v>2002972</v>
      </c>
      <c r="K2982" s="357">
        <v>100</v>
      </c>
      <c r="L2982" s="357" t="s">
        <v>1077</v>
      </c>
      <c r="M2982" s="357" t="s">
        <v>1078</v>
      </c>
      <c r="N2982" s="357" t="s">
        <v>5025</v>
      </c>
      <c r="O2982" s="358">
        <v>1</v>
      </c>
      <c r="P2982" s="357">
        <v>83</v>
      </c>
      <c r="Q2982" s="357">
        <v>59947.599999999991</v>
      </c>
      <c r="R2982" s="357">
        <v>35398.370000000003</v>
      </c>
      <c r="S2982" s="357">
        <f t="shared" si="94"/>
        <v>24549.229999999989</v>
      </c>
      <c r="T2982" s="359">
        <f t="shared" si="95"/>
        <v>0.40951147335339516</v>
      </c>
      <c r="U2982" s="357"/>
    </row>
    <row r="2983" spans="1:21" x14ac:dyDescent="0.25">
      <c r="A2983" s="357" t="s">
        <v>483</v>
      </c>
      <c r="B2983" s="357" t="s">
        <v>972</v>
      </c>
      <c r="C2983" s="357" t="s">
        <v>1271</v>
      </c>
      <c r="D2983" s="357" t="s">
        <v>1779</v>
      </c>
      <c r="E2983" s="357" t="s">
        <v>1659</v>
      </c>
      <c r="F2983" s="357">
        <v>4615244</v>
      </c>
      <c r="G2983" s="357" t="s">
        <v>1025</v>
      </c>
      <c r="H2983" s="357">
        <v>461524402</v>
      </c>
      <c r="I2983" s="357" t="s">
        <v>4599</v>
      </c>
      <c r="J2983" s="357">
        <v>2003220</v>
      </c>
      <c r="K2983" s="357">
        <v>63</v>
      </c>
      <c r="L2983" s="357" t="s">
        <v>1077</v>
      </c>
      <c r="M2983" s="357" t="s">
        <v>1078</v>
      </c>
      <c r="N2983" s="357" t="s">
        <v>5025</v>
      </c>
      <c r="O2983" s="358">
        <v>1</v>
      </c>
      <c r="P2983" s="357">
        <v>39</v>
      </c>
      <c r="Q2983" s="357">
        <v>30723.599999999999</v>
      </c>
      <c r="R2983" s="357">
        <v>17893.89</v>
      </c>
      <c r="S2983" s="357">
        <f t="shared" si="94"/>
        <v>12829.71</v>
      </c>
      <c r="T2983" s="359">
        <f t="shared" si="95"/>
        <v>0.41758485333749951</v>
      </c>
      <c r="U2983" s="357"/>
    </row>
    <row r="2984" spans="1:21" x14ac:dyDescent="0.25">
      <c r="A2984" s="357" t="s">
        <v>483</v>
      </c>
      <c r="B2984" s="357" t="s">
        <v>972</v>
      </c>
      <c r="C2984" s="357" t="s">
        <v>1271</v>
      </c>
      <c r="D2984" s="357" t="s">
        <v>1778</v>
      </c>
      <c r="E2984" s="357" t="s">
        <v>1651</v>
      </c>
      <c r="F2984" s="357">
        <v>4615112</v>
      </c>
      <c r="G2984" s="357" t="s">
        <v>1427</v>
      </c>
      <c r="H2984" s="357">
        <v>461511202</v>
      </c>
      <c r="I2984" s="357" t="s">
        <v>4600</v>
      </c>
      <c r="J2984" s="357">
        <v>2137347</v>
      </c>
      <c r="K2984" s="357">
        <v>63</v>
      </c>
      <c r="L2984" s="357" t="s">
        <v>1077</v>
      </c>
      <c r="M2984" s="357" t="s">
        <v>1078</v>
      </c>
      <c r="N2984" s="357" t="s">
        <v>5025</v>
      </c>
      <c r="O2984" s="358">
        <v>1</v>
      </c>
      <c r="P2984" s="357">
        <v>48</v>
      </c>
      <c r="Q2984" s="357">
        <v>17687.2</v>
      </c>
      <c r="R2984" s="357">
        <v>15752.439999999999</v>
      </c>
      <c r="S2984" s="357">
        <f t="shared" si="94"/>
        <v>1934.760000000002</v>
      </c>
      <c r="T2984" s="359">
        <f t="shared" si="95"/>
        <v>0.10938757971866672</v>
      </c>
      <c r="U2984" s="357"/>
    </row>
    <row r="2985" spans="1:21" x14ac:dyDescent="0.25">
      <c r="A2985" s="357" t="s">
        <v>483</v>
      </c>
      <c r="B2985" s="357" t="s">
        <v>1830</v>
      </c>
      <c r="C2985" s="357" t="s">
        <v>1273</v>
      </c>
      <c r="D2985" s="357" t="s">
        <v>1785</v>
      </c>
      <c r="E2985" s="357" t="s">
        <v>1690</v>
      </c>
      <c r="F2985" s="357">
        <v>4622216</v>
      </c>
      <c r="G2985" s="357" t="s">
        <v>1059</v>
      </c>
      <c r="H2985" s="357">
        <v>462221604</v>
      </c>
      <c r="I2985" s="357" t="s">
        <v>5281</v>
      </c>
      <c r="J2985" s="357">
        <v>20444913</v>
      </c>
      <c r="K2985" s="357">
        <v>100</v>
      </c>
      <c r="L2985" s="357" t="s">
        <v>1077</v>
      </c>
      <c r="M2985" s="357" t="s">
        <v>1078</v>
      </c>
      <c r="N2985" s="357" t="s">
        <v>5025</v>
      </c>
      <c r="O2985" s="358">
        <v>1</v>
      </c>
      <c r="P2985" s="357">
        <v>92</v>
      </c>
      <c r="Q2985" s="357">
        <v>28734.000000000004</v>
      </c>
      <c r="R2985" s="357">
        <v>15674.97</v>
      </c>
      <c r="S2985" s="357">
        <f t="shared" si="94"/>
        <v>13059.030000000004</v>
      </c>
      <c r="T2985" s="359">
        <f t="shared" si="95"/>
        <v>0.45448005846732104</v>
      </c>
      <c r="U2985" s="357"/>
    </row>
    <row r="2986" spans="1:21" x14ac:dyDescent="0.25">
      <c r="A2986" s="357" t="s">
        <v>483</v>
      </c>
      <c r="B2986" s="357" t="s">
        <v>972</v>
      </c>
      <c r="C2986" s="357" t="s">
        <v>1271</v>
      </c>
      <c r="D2986" s="357" t="s">
        <v>1778</v>
      </c>
      <c r="E2986" s="357" t="s">
        <v>1653</v>
      </c>
      <c r="F2986" s="357">
        <v>4615113</v>
      </c>
      <c r="G2986" s="357" t="s">
        <v>1176</v>
      </c>
      <c r="H2986" s="357">
        <v>461511303</v>
      </c>
      <c r="I2986" s="357" t="s">
        <v>4601</v>
      </c>
      <c r="J2986" s="357">
        <v>2137457</v>
      </c>
      <c r="K2986" s="357">
        <v>63</v>
      </c>
      <c r="L2986" s="357" t="s">
        <v>1077</v>
      </c>
      <c r="M2986" s="357" t="s">
        <v>1078</v>
      </c>
      <c r="N2986" s="357" t="s">
        <v>5025</v>
      </c>
      <c r="O2986" s="358">
        <v>1</v>
      </c>
      <c r="P2986" s="357">
        <v>71</v>
      </c>
      <c r="Q2986" s="357">
        <v>42429.2</v>
      </c>
      <c r="R2986" s="357">
        <v>30077.309999999998</v>
      </c>
      <c r="S2986" s="357">
        <f t="shared" si="94"/>
        <v>12351.89</v>
      </c>
      <c r="T2986" s="359">
        <f t="shared" si="95"/>
        <v>0.29111767367756169</v>
      </c>
      <c r="U2986" s="357"/>
    </row>
    <row r="2987" spans="1:21" x14ac:dyDescent="0.25">
      <c r="A2987" s="357" t="s">
        <v>483</v>
      </c>
      <c r="B2987" s="357" t="s">
        <v>972</v>
      </c>
      <c r="C2987" s="357" t="s">
        <v>1271</v>
      </c>
      <c r="D2987" s="357" t="s">
        <v>1778</v>
      </c>
      <c r="E2987" s="357" t="s">
        <v>1653</v>
      </c>
      <c r="F2987" s="357">
        <v>4615113</v>
      </c>
      <c r="G2987" s="357" t="s">
        <v>1176</v>
      </c>
      <c r="H2987" s="357">
        <v>461511303</v>
      </c>
      <c r="I2987" s="357" t="s">
        <v>4602</v>
      </c>
      <c r="J2987" s="357">
        <v>2137541</v>
      </c>
      <c r="K2987" s="357">
        <v>63</v>
      </c>
      <c r="L2987" s="357" t="s">
        <v>1077</v>
      </c>
      <c r="M2987" s="357" t="s">
        <v>1078</v>
      </c>
      <c r="N2987" s="357" t="s">
        <v>5025</v>
      </c>
      <c r="O2987" s="358">
        <v>1</v>
      </c>
      <c r="P2987" s="357">
        <v>42</v>
      </c>
      <c r="Q2987" s="357">
        <v>17800</v>
      </c>
      <c r="R2987" s="357">
        <v>13560.15</v>
      </c>
      <c r="S2987" s="357">
        <f t="shared" si="94"/>
        <v>4239.8500000000004</v>
      </c>
      <c r="T2987" s="359">
        <f t="shared" si="95"/>
        <v>0.23819382022471913</v>
      </c>
      <c r="U2987" s="357"/>
    </row>
    <row r="2988" spans="1:21" x14ac:dyDescent="0.25">
      <c r="A2988" s="357" t="s">
        <v>483</v>
      </c>
      <c r="B2988" s="357" t="s">
        <v>972</v>
      </c>
      <c r="C2988" s="357" t="s">
        <v>1269</v>
      </c>
      <c r="D2988" s="357" t="s">
        <v>1777</v>
      </c>
      <c r="E2988" s="357" t="s">
        <v>1648</v>
      </c>
      <c r="F2988" s="357">
        <v>4612421</v>
      </c>
      <c r="G2988" s="357" t="s">
        <v>1172</v>
      </c>
      <c r="H2988" s="357">
        <v>461242106</v>
      </c>
      <c r="I2988" s="357" t="s">
        <v>4603</v>
      </c>
      <c r="J2988" s="357">
        <v>2137681</v>
      </c>
      <c r="K2988" s="357">
        <v>63</v>
      </c>
      <c r="L2988" s="357" t="s">
        <v>1077</v>
      </c>
      <c r="M2988" s="357" t="s">
        <v>1078</v>
      </c>
      <c r="N2988" s="357" t="s">
        <v>5025</v>
      </c>
      <c r="O2988" s="358">
        <v>1</v>
      </c>
      <c r="P2988" s="357">
        <v>53</v>
      </c>
      <c r="Q2988" s="357">
        <v>24256.799999999999</v>
      </c>
      <c r="R2988" s="357">
        <v>18220.939999999999</v>
      </c>
      <c r="S2988" s="357">
        <f t="shared" si="94"/>
        <v>6035.8600000000006</v>
      </c>
      <c r="T2988" s="359">
        <f t="shared" si="95"/>
        <v>0.24883166782098218</v>
      </c>
      <c r="U2988" s="357"/>
    </row>
    <row r="2989" spans="1:21" x14ac:dyDescent="0.25">
      <c r="A2989" s="357" t="s">
        <v>483</v>
      </c>
      <c r="B2989" s="357" t="s">
        <v>1830</v>
      </c>
      <c r="C2989" s="357" t="s">
        <v>1273</v>
      </c>
      <c r="D2989" s="357" t="s">
        <v>1785</v>
      </c>
      <c r="E2989" s="357" t="s">
        <v>1690</v>
      </c>
      <c r="F2989" s="357">
        <v>4622216</v>
      </c>
      <c r="G2989" s="357" t="s">
        <v>1183</v>
      </c>
      <c r="H2989" s="357">
        <v>462221603</v>
      </c>
      <c r="I2989" s="357" t="s">
        <v>5282</v>
      </c>
      <c r="J2989" s="357">
        <v>21495017</v>
      </c>
      <c r="K2989" s="357">
        <v>100</v>
      </c>
      <c r="L2989" s="357" t="s">
        <v>1077</v>
      </c>
      <c r="M2989" s="357" t="s">
        <v>1078</v>
      </c>
      <c r="N2989" s="357" t="s">
        <v>5025</v>
      </c>
      <c r="O2989" s="358">
        <v>1</v>
      </c>
      <c r="P2989" s="357">
        <v>93</v>
      </c>
      <c r="Q2989" s="357">
        <v>23348</v>
      </c>
      <c r="R2989" s="357">
        <v>12655.039999999999</v>
      </c>
      <c r="S2989" s="357">
        <f t="shared" si="94"/>
        <v>10692.960000000001</v>
      </c>
      <c r="T2989" s="359">
        <f t="shared" si="95"/>
        <v>0.45798183998629438</v>
      </c>
      <c r="U2989" s="357"/>
    </row>
    <row r="2990" spans="1:21" x14ac:dyDescent="0.25">
      <c r="A2990" s="357" t="s">
        <v>483</v>
      </c>
      <c r="B2990" s="357" t="s">
        <v>972</v>
      </c>
      <c r="C2990" s="357" t="s">
        <v>1239</v>
      </c>
      <c r="D2990" s="357" t="s">
        <v>1750</v>
      </c>
      <c r="E2990" s="357" t="s">
        <v>879</v>
      </c>
      <c r="F2990" s="357">
        <v>4325223</v>
      </c>
      <c r="G2990" s="357" t="s">
        <v>879</v>
      </c>
      <c r="H2990" s="357">
        <v>432522303</v>
      </c>
      <c r="I2990" s="357" t="s">
        <v>974</v>
      </c>
      <c r="J2990" s="357">
        <v>2137843</v>
      </c>
      <c r="K2990" s="357">
        <v>63</v>
      </c>
      <c r="L2990" s="357" t="s">
        <v>1077</v>
      </c>
      <c r="M2990" s="357" t="s">
        <v>1078</v>
      </c>
      <c r="N2990" s="357" t="s">
        <v>5025</v>
      </c>
      <c r="O2990" s="358">
        <v>1</v>
      </c>
      <c r="P2990" s="357">
        <v>76</v>
      </c>
      <c r="Q2990" s="357">
        <v>44837.599999999999</v>
      </c>
      <c r="R2990" s="357">
        <v>38018.619999999995</v>
      </c>
      <c r="S2990" s="357">
        <f t="shared" si="94"/>
        <v>6818.9800000000032</v>
      </c>
      <c r="T2990" s="359">
        <f t="shared" si="95"/>
        <v>0.15208173497243394</v>
      </c>
      <c r="U2990" s="357"/>
    </row>
    <row r="2991" spans="1:21" x14ac:dyDescent="0.25">
      <c r="A2991" s="357" t="s">
        <v>483</v>
      </c>
      <c r="B2991" s="357" t="s">
        <v>972</v>
      </c>
      <c r="C2991" s="357" t="s">
        <v>1271</v>
      </c>
      <c r="D2991" s="357" t="s">
        <v>1780</v>
      </c>
      <c r="E2991" s="357" t="s">
        <v>1011</v>
      </c>
      <c r="F2991" s="357">
        <v>4615312</v>
      </c>
      <c r="G2991" s="357" t="s">
        <v>1012</v>
      </c>
      <c r="H2991" s="357">
        <v>461531203</v>
      </c>
      <c r="I2991" s="357" t="s">
        <v>4604</v>
      </c>
      <c r="J2991" s="357">
        <v>7382090</v>
      </c>
      <c r="K2991" s="357">
        <v>63</v>
      </c>
      <c r="L2991" s="357" t="s">
        <v>1077</v>
      </c>
      <c r="M2991" s="357" t="s">
        <v>1078</v>
      </c>
      <c r="N2991" s="357" t="s">
        <v>5025</v>
      </c>
      <c r="O2991" s="358">
        <v>1</v>
      </c>
      <c r="P2991" s="357">
        <v>29</v>
      </c>
      <c r="Q2991" s="357">
        <v>15989.600000000002</v>
      </c>
      <c r="R2991" s="357">
        <v>11340.96</v>
      </c>
      <c r="S2991" s="357">
        <f t="shared" si="94"/>
        <v>4648.6400000000031</v>
      </c>
      <c r="T2991" s="359">
        <f t="shared" si="95"/>
        <v>0.29072897383299162</v>
      </c>
      <c r="U2991" s="357"/>
    </row>
    <row r="2992" spans="1:21" x14ac:dyDescent="0.25">
      <c r="A2992" s="357" t="s">
        <v>483</v>
      </c>
      <c r="B2992" s="357" t="s">
        <v>972</v>
      </c>
      <c r="C2992" s="357" t="s">
        <v>1271</v>
      </c>
      <c r="D2992" s="357" t="s">
        <v>1780</v>
      </c>
      <c r="E2992" s="357" t="s">
        <v>1011</v>
      </c>
      <c r="F2992" s="357">
        <v>4615312</v>
      </c>
      <c r="G2992" s="357" t="s">
        <v>1012</v>
      </c>
      <c r="H2992" s="357">
        <v>461531203</v>
      </c>
      <c r="I2992" s="357" t="s">
        <v>4605</v>
      </c>
      <c r="J2992" s="357">
        <v>7382122</v>
      </c>
      <c r="K2992" s="357">
        <v>63</v>
      </c>
      <c r="L2992" s="357" t="s">
        <v>1077</v>
      </c>
      <c r="M2992" s="357" t="s">
        <v>1078</v>
      </c>
      <c r="N2992" s="357" t="s">
        <v>5025</v>
      </c>
      <c r="O2992" s="358">
        <v>1</v>
      </c>
      <c r="P2992" s="357">
        <v>40</v>
      </c>
      <c r="Q2992" s="357">
        <v>19824.800000000003</v>
      </c>
      <c r="R2992" s="357">
        <v>15266.589999999998</v>
      </c>
      <c r="S2992" s="357">
        <f t="shared" si="94"/>
        <v>4558.2100000000046</v>
      </c>
      <c r="T2992" s="359">
        <f t="shared" si="95"/>
        <v>0.22992463984504277</v>
      </c>
      <c r="U2992" s="357"/>
    </row>
    <row r="2993" spans="1:21" x14ac:dyDescent="0.25">
      <c r="A2993" s="357" t="s">
        <v>483</v>
      </c>
      <c r="B2993" s="357" t="s">
        <v>972</v>
      </c>
      <c r="C2993" s="357" t="s">
        <v>1271</v>
      </c>
      <c r="D2993" s="357" t="s">
        <v>1780</v>
      </c>
      <c r="E2993" s="357" t="s">
        <v>1011</v>
      </c>
      <c r="F2993" s="357">
        <v>4615312</v>
      </c>
      <c r="G2993" s="357" t="s">
        <v>1012</v>
      </c>
      <c r="H2993" s="357">
        <v>461531203</v>
      </c>
      <c r="I2993" s="357" t="s">
        <v>4606</v>
      </c>
      <c r="J2993" s="357">
        <v>7382210</v>
      </c>
      <c r="K2993" s="357">
        <v>63</v>
      </c>
      <c r="L2993" s="357" t="s">
        <v>1077</v>
      </c>
      <c r="M2993" s="357" t="s">
        <v>1078</v>
      </c>
      <c r="N2993" s="357" t="s">
        <v>5025</v>
      </c>
      <c r="O2993" s="358">
        <v>1</v>
      </c>
      <c r="P2993" s="357">
        <v>67</v>
      </c>
      <c r="Q2993" s="357">
        <v>25357.599999999999</v>
      </c>
      <c r="R2993" s="357">
        <v>21273.79</v>
      </c>
      <c r="S2993" s="357">
        <f t="shared" si="94"/>
        <v>4083.8099999999977</v>
      </c>
      <c r="T2993" s="359">
        <f t="shared" si="95"/>
        <v>0.16104875855759213</v>
      </c>
      <c r="U2993" s="357"/>
    </row>
    <row r="2994" spans="1:21" x14ac:dyDescent="0.25">
      <c r="A2994" s="357" t="s">
        <v>483</v>
      </c>
      <c r="B2994" s="357" t="s">
        <v>972</v>
      </c>
      <c r="C2994" s="357" t="s">
        <v>1271</v>
      </c>
      <c r="D2994" s="357" t="s">
        <v>1780</v>
      </c>
      <c r="E2994" s="357" t="s">
        <v>1011</v>
      </c>
      <c r="F2994" s="357">
        <v>4615312</v>
      </c>
      <c r="G2994" s="357" t="s">
        <v>1012</v>
      </c>
      <c r="H2994" s="357">
        <v>461531203</v>
      </c>
      <c r="I2994" s="357" t="s">
        <v>4607</v>
      </c>
      <c r="J2994" s="357">
        <v>7382242</v>
      </c>
      <c r="K2994" s="357">
        <v>63</v>
      </c>
      <c r="L2994" s="357" t="s">
        <v>1077</v>
      </c>
      <c r="M2994" s="357" t="s">
        <v>1078</v>
      </c>
      <c r="N2994" s="357" t="s">
        <v>5025</v>
      </c>
      <c r="O2994" s="358">
        <v>1</v>
      </c>
      <c r="P2994" s="357">
        <v>45</v>
      </c>
      <c r="Q2994" s="357">
        <v>27429.200000000004</v>
      </c>
      <c r="R2994" s="357">
        <v>21301.95</v>
      </c>
      <c r="S2994" s="357">
        <f t="shared" si="94"/>
        <v>6127.2500000000036</v>
      </c>
      <c r="T2994" s="359">
        <f t="shared" si="95"/>
        <v>0.22338420369533207</v>
      </c>
      <c r="U2994" s="357"/>
    </row>
    <row r="2995" spans="1:21" x14ac:dyDescent="0.25">
      <c r="A2995" s="357" t="s">
        <v>483</v>
      </c>
      <c r="B2995" s="357" t="s">
        <v>972</v>
      </c>
      <c r="C2995" s="357" t="s">
        <v>1271</v>
      </c>
      <c r="D2995" s="357" t="s">
        <v>1780</v>
      </c>
      <c r="E2995" s="357" t="s">
        <v>1011</v>
      </c>
      <c r="F2995" s="357">
        <v>4615312</v>
      </c>
      <c r="G2995" s="357" t="s">
        <v>1012</v>
      </c>
      <c r="H2995" s="357">
        <v>461531203</v>
      </c>
      <c r="I2995" s="357" t="s">
        <v>4608</v>
      </c>
      <c r="J2995" s="357">
        <v>7382252</v>
      </c>
      <c r="K2995" s="357">
        <v>63</v>
      </c>
      <c r="L2995" s="357" t="s">
        <v>1077</v>
      </c>
      <c r="M2995" s="357" t="s">
        <v>1078</v>
      </c>
      <c r="N2995" s="357" t="s">
        <v>5025</v>
      </c>
      <c r="O2995" s="358">
        <v>1</v>
      </c>
      <c r="P2995" s="357">
        <v>49</v>
      </c>
      <c r="Q2995" s="357">
        <v>23588</v>
      </c>
      <c r="R2995" s="357">
        <v>21221.94</v>
      </c>
      <c r="S2995" s="357">
        <f t="shared" si="94"/>
        <v>2366.0600000000013</v>
      </c>
      <c r="T2995" s="359">
        <f t="shared" si="95"/>
        <v>0.10030778361878927</v>
      </c>
      <c r="U2995" s="357"/>
    </row>
    <row r="2996" spans="1:21" x14ac:dyDescent="0.25">
      <c r="A2996" s="357" t="s">
        <v>483</v>
      </c>
      <c r="B2996" s="357" t="s">
        <v>972</v>
      </c>
      <c r="C2996" s="357" t="s">
        <v>1271</v>
      </c>
      <c r="D2996" s="357" t="s">
        <v>1780</v>
      </c>
      <c r="E2996" s="357" t="s">
        <v>1011</v>
      </c>
      <c r="F2996" s="357">
        <v>4615312</v>
      </c>
      <c r="G2996" s="357" t="s">
        <v>1012</v>
      </c>
      <c r="H2996" s="357">
        <v>461531203</v>
      </c>
      <c r="I2996" s="357" t="s">
        <v>4609</v>
      </c>
      <c r="J2996" s="357">
        <v>7382274</v>
      </c>
      <c r="K2996" s="357">
        <v>63</v>
      </c>
      <c r="L2996" s="357" t="s">
        <v>1077</v>
      </c>
      <c r="M2996" s="357" t="s">
        <v>1078</v>
      </c>
      <c r="N2996" s="357" t="s">
        <v>5025</v>
      </c>
      <c r="O2996" s="358">
        <v>1</v>
      </c>
      <c r="P2996" s="357">
        <v>81</v>
      </c>
      <c r="Q2996" s="357">
        <v>23311.200000000001</v>
      </c>
      <c r="R2996" s="357">
        <v>21438.25</v>
      </c>
      <c r="S2996" s="357">
        <f t="shared" si="94"/>
        <v>1872.9500000000007</v>
      </c>
      <c r="T2996" s="359">
        <f t="shared" si="95"/>
        <v>8.0345499159202471E-2</v>
      </c>
      <c r="U2996" s="357"/>
    </row>
    <row r="2997" spans="1:21" x14ac:dyDescent="0.25">
      <c r="A2997" s="357" t="s">
        <v>483</v>
      </c>
      <c r="B2997" s="357" t="s">
        <v>972</v>
      </c>
      <c r="C2997" s="357" t="s">
        <v>1271</v>
      </c>
      <c r="D2997" s="357" t="s">
        <v>1778</v>
      </c>
      <c r="E2997" s="357" t="s">
        <v>1653</v>
      </c>
      <c r="F2997" s="357">
        <v>4615113</v>
      </c>
      <c r="G2997" s="357" t="s">
        <v>1020</v>
      </c>
      <c r="H2997" s="357">
        <v>461511302</v>
      </c>
      <c r="I2997" s="357" t="s">
        <v>4610</v>
      </c>
      <c r="J2997" s="357">
        <v>7382502</v>
      </c>
      <c r="K2997" s="357">
        <v>63</v>
      </c>
      <c r="L2997" s="357" t="s">
        <v>1077</v>
      </c>
      <c r="M2997" s="357" t="s">
        <v>1078</v>
      </c>
      <c r="N2997" s="357" t="s">
        <v>5025</v>
      </c>
      <c r="O2997" s="358">
        <v>1</v>
      </c>
      <c r="P2997" s="357">
        <v>57</v>
      </c>
      <c r="Q2997" s="357">
        <v>31445.200000000001</v>
      </c>
      <c r="R2997" s="357">
        <v>24642.090000000004</v>
      </c>
      <c r="S2997" s="357">
        <f t="shared" si="94"/>
        <v>6803.1099999999969</v>
      </c>
      <c r="T2997" s="359">
        <f t="shared" si="95"/>
        <v>0.2163481230839682</v>
      </c>
      <c r="U2997" s="357"/>
    </row>
    <row r="2998" spans="1:21" x14ac:dyDescent="0.25">
      <c r="A2998" s="357" t="s">
        <v>483</v>
      </c>
      <c r="B2998" s="357" t="s">
        <v>972</v>
      </c>
      <c r="C2998" s="357" t="s">
        <v>1261</v>
      </c>
      <c r="D2998" s="357" t="s">
        <v>1763</v>
      </c>
      <c r="E2998" s="357" t="s">
        <v>1567</v>
      </c>
      <c r="F2998" s="357">
        <v>4521312</v>
      </c>
      <c r="G2998" s="357" t="s">
        <v>1022</v>
      </c>
      <c r="H2998" s="357">
        <v>452131205</v>
      </c>
      <c r="I2998" s="357" t="s">
        <v>4611</v>
      </c>
      <c r="J2998" s="357">
        <v>7382508</v>
      </c>
      <c r="K2998" s="357">
        <v>63</v>
      </c>
      <c r="L2998" s="357" t="s">
        <v>1077</v>
      </c>
      <c r="M2998" s="357" t="s">
        <v>1078</v>
      </c>
      <c r="N2998" s="357" t="s">
        <v>5025</v>
      </c>
      <c r="O2998" s="358">
        <v>1</v>
      </c>
      <c r="P2998" s="357">
        <v>17</v>
      </c>
      <c r="Q2998" s="357">
        <v>5516.4</v>
      </c>
      <c r="R2998" s="357">
        <v>4336.1900000000005</v>
      </c>
      <c r="S2998" s="357">
        <f t="shared" si="94"/>
        <v>1180.2099999999991</v>
      </c>
      <c r="T2998" s="359">
        <f t="shared" si="95"/>
        <v>0.21394568921760554</v>
      </c>
      <c r="U2998" s="357"/>
    </row>
    <row r="2999" spans="1:21" x14ac:dyDescent="0.25">
      <c r="A2999" s="357" t="s">
        <v>483</v>
      </c>
      <c r="B2999" s="357" t="s">
        <v>972</v>
      </c>
      <c r="C2999" s="357" t="s">
        <v>1261</v>
      </c>
      <c r="D2999" s="357" t="s">
        <v>1763</v>
      </c>
      <c r="E2999" s="357" t="s">
        <v>1567</v>
      </c>
      <c r="F2999" s="357">
        <v>4521312</v>
      </c>
      <c r="G2999" s="357" t="s">
        <v>1022</v>
      </c>
      <c r="H2999" s="357">
        <v>452131205</v>
      </c>
      <c r="I2999" s="357" t="s">
        <v>4612</v>
      </c>
      <c r="J2999" s="357">
        <v>7382518</v>
      </c>
      <c r="K2999" s="357">
        <v>63</v>
      </c>
      <c r="L2999" s="357" t="s">
        <v>1077</v>
      </c>
      <c r="M2999" s="357" t="s">
        <v>1078</v>
      </c>
      <c r="N2999" s="357" t="s">
        <v>5025</v>
      </c>
      <c r="O2999" s="358">
        <v>1</v>
      </c>
      <c r="P2999" s="357">
        <v>45</v>
      </c>
      <c r="Q2999" s="357">
        <v>17461.599999999999</v>
      </c>
      <c r="R2999" s="357">
        <v>13157.74</v>
      </c>
      <c r="S2999" s="357">
        <f t="shared" si="94"/>
        <v>4303.8599999999988</v>
      </c>
      <c r="T2999" s="359">
        <f t="shared" si="95"/>
        <v>0.2464756952398405</v>
      </c>
      <c r="U2999" s="357"/>
    </row>
    <row r="3000" spans="1:21" x14ac:dyDescent="0.25">
      <c r="A3000" s="357" t="s">
        <v>483</v>
      </c>
      <c r="B3000" s="357" t="s">
        <v>972</v>
      </c>
      <c r="C3000" s="357" t="s">
        <v>1271</v>
      </c>
      <c r="D3000" s="357" t="s">
        <v>1778</v>
      </c>
      <c r="E3000" s="357" t="s">
        <v>1653</v>
      </c>
      <c r="F3000" s="357">
        <v>4615113</v>
      </c>
      <c r="G3000" s="357" t="s">
        <v>1020</v>
      </c>
      <c r="H3000" s="357">
        <v>461511302</v>
      </c>
      <c r="I3000" s="357" t="s">
        <v>4613</v>
      </c>
      <c r="J3000" s="357">
        <v>7382620</v>
      </c>
      <c r="K3000" s="357">
        <v>63</v>
      </c>
      <c r="L3000" s="357" t="s">
        <v>1077</v>
      </c>
      <c r="M3000" s="357" t="s">
        <v>1078</v>
      </c>
      <c r="N3000" s="357" t="s">
        <v>5025</v>
      </c>
      <c r="O3000" s="358">
        <v>1</v>
      </c>
      <c r="P3000" s="357">
        <v>131</v>
      </c>
      <c r="Q3000" s="357">
        <v>32720.799999999999</v>
      </c>
      <c r="R3000" s="357">
        <v>30769.599999999999</v>
      </c>
      <c r="S3000" s="357">
        <f t="shared" si="94"/>
        <v>1951.2000000000007</v>
      </c>
      <c r="T3000" s="359">
        <f t="shared" si="95"/>
        <v>5.963179384367133E-2</v>
      </c>
      <c r="U3000" s="357"/>
    </row>
    <row r="3001" spans="1:21" x14ac:dyDescent="0.25">
      <c r="A3001" s="357" t="s">
        <v>483</v>
      </c>
      <c r="B3001" s="357" t="s">
        <v>972</v>
      </c>
      <c r="C3001" s="357" t="s">
        <v>1271</v>
      </c>
      <c r="D3001" s="357" t="s">
        <v>1778</v>
      </c>
      <c r="E3001" s="357" t="s">
        <v>1653</v>
      </c>
      <c r="F3001" s="357">
        <v>4615113</v>
      </c>
      <c r="G3001" s="357" t="s">
        <v>1020</v>
      </c>
      <c r="H3001" s="357">
        <v>461511302</v>
      </c>
      <c r="I3001" s="357" t="s">
        <v>4614</v>
      </c>
      <c r="J3001" s="357">
        <v>7382652</v>
      </c>
      <c r="K3001" s="357">
        <v>63</v>
      </c>
      <c r="L3001" s="357" t="s">
        <v>1077</v>
      </c>
      <c r="M3001" s="357" t="s">
        <v>1078</v>
      </c>
      <c r="N3001" s="357" t="s">
        <v>5025</v>
      </c>
      <c r="O3001" s="358">
        <v>1</v>
      </c>
      <c r="P3001" s="357">
        <v>71</v>
      </c>
      <c r="Q3001" s="357">
        <v>33639.199999999997</v>
      </c>
      <c r="R3001" s="357">
        <v>21227.35</v>
      </c>
      <c r="S3001" s="357">
        <f t="shared" si="94"/>
        <v>12411.849999999999</v>
      </c>
      <c r="T3001" s="359">
        <f t="shared" si="95"/>
        <v>0.36896983281409784</v>
      </c>
      <c r="U3001" s="357"/>
    </row>
    <row r="3002" spans="1:21" x14ac:dyDescent="0.25">
      <c r="A3002" s="357" t="s">
        <v>483</v>
      </c>
      <c r="B3002" s="357" t="s">
        <v>972</v>
      </c>
      <c r="C3002" s="357" t="s">
        <v>1271</v>
      </c>
      <c r="D3002" s="357" t="s">
        <v>1778</v>
      </c>
      <c r="E3002" s="357" t="s">
        <v>1653</v>
      </c>
      <c r="F3002" s="357">
        <v>4615113</v>
      </c>
      <c r="G3002" s="357" t="s">
        <v>1020</v>
      </c>
      <c r="H3002" s="357">
        <v>461511302</v>
      </c>
      <c r="I3002" s="357" t="s">
        <v>4615</v>
      </c>
      <c r="J3002" s="357">
        <v>7382706</v>
      </c>
      <c r="K3002" s="357">
        <v>63</v>
      </c>
      <c r="L3002" s="357" t="s">
        <v>1077</v>
      </c>
      <c r="M3002" s="357" t="s">
        <v>1078</v>
      </c>
      <c r="N3002" s="357" t="s">
        <v>5025</v>
      </c>
      <c r="O3002" s="358">
        <v>1</v>
      </c>
      <c r="P3002" s="357">
        <v>71</v>
      </c>
      <c r="Q3002" s="357">
        <v>37559.199999999997</v>
      </c>
      <c r="R3002" s="357">
        <v>22689.86</v>
      </c>
      <c r="S3002" s="357">
        <f t="shared" si="94"/>
        <v>14869.339999999997</v>
      </c>
      <c r="T3002" s="359">
        <f t="shared" si="95"/>
        <v>0.39589075379667293</v>
      </c>
      <c r="U3002" s="357"/>
    </row>
    <row r="3003" spans="1:21" x14ac:dyDescent="0.25">
      <c r="A3003" s="357" t="s">
        <v>483</v>
      </c>
      <c r="B3003" s="357" t="s">
        <v>972</v>
      </c>
      <c r="C3003" s="357" t="s">
        <v>1271</v>
      </c>
      <c r="D3003" s="357" t="s">
        <v>1778</v>
      </c>
      <c r="E3003" s="357" t="s">
        <v>1653</v>
      </c>
      <c r="F3003" s="357">
        <v>4615113</v>
      </c>
      <c r="G3003" s="357" t="s">
        <v>1020</v>
      </c>
      <c r="H3003" s="357">
        <v>461511302</v>
      </c>
      <c r="I3003" s="357" t="s">
        <v>4389</v>
      </c>
      <c r="J3003" s="357">
        <v>7382758</v>
      </c>
      <c r="K3003" s="357">
        <v>63</v>
      </c>
      <c r="L3003" s="357" t="s">
        <v>1077</v>
      </c>
      <c r="M3003" s="357" t="s">
        <v>1078</v>
      </c>
      <c r="N3003" s="357" t="s">
        <v>5025</v>
      </c>
      <c r="O3003" s="358">
        <v>1</v>
      </c>
      <c r="P3003" s="357">
        <v>59</v>
      </c>
      <c r="Q3003" s="357">
        <v>34918.800000000003</v>
      </c>
      <c r="R3003" s="357">
        <v>26992.66</v>
      </c>
      <c r="S3003" s="357">
        <f t="shared" ref="S3003:S3065" si="96">Q3003-R3003</f>
        <v>7926.1400000000031</v>
      </c>
      <c r="T3003" s="359">
        <f t="shared" ref="T3003:T3065" si="97">S3003/Q3003</f>
        <v>0.22698775444746103</v>
      </c>
      <c r="U3003" s="357"/>
    </row>
    <row r="3004" spans="1:21" x14ac:dyDescent="0.25">
      <c r="A3004" s="357" t="s">
        <v>483</v>
      </c>
      <c r="B3004" s="357" t="s">
        <v>972</v>
      </c>
      <c r="C3004" s="357" t="s">
        <v>1239</v>
      </c>
      <c r="D3004" s="357" t="s">
        <v>1751</v>
      </c>
      <c r="E3004" s="357" t="s">
        <v>1508</v>
      </c>
      <c r="F3004" s="357">
        <v>4325314</v>
      </c>
      <c r="G3004" s="357" t="s">
        <v>1011</v>
      </c>
      <c r="H3004" s="357">
        <v>432531406</v>
      </c>
      <c r="I3004" s="357" t="s">
        <v>4616</v>
      </c>
      <c r="J3004" s="357">
        <v>7382942</v>
      </c>
      <c r="K3004" s="357">
        <v>63</v>
      </c>
      <c r="L3004" s="357" t="s">
        <v>1077</v>
      </c>
      <c r="M3004" s="357" t="s">
        <v>1078</v>
      </c>
      <c r="N3004" s="357" t="s">
        <v>5025</v>
      </c>
      <c r="O3004" s="358">
        <v>1</v>
      </c>
      <c r="P3004" s="357">
        <v>52</v>
      </c>
      <c r="Q3004" s="357">
        <v>35942</v>
      </c>
      <c r="R3004" s="357">
        <v>25429.510000000002</v>
      </c>
      <c r="S3004" s="357">
        <f t="shared" si="96"/>
        <v>10512.489999999998</v>
      </c>
      <c r="T3004" s="359">
        <f t="shared" si="97"/>
        <v>0.29248483668131986</v>
      </c>
      <c r="U3004" s="357"/>
    </row>
    <row r="3005" spans="1:21" x14ac:dyDescent="0.25">
      <c r="A3005" s="357" t="s">
        <v>483</v>
      </c>
      <c r="B3005" s="357" t="s">
        <v>972</v>
      </c>
      <c r="C3005" s="357" t="s">
        <v>1271</v>
      </c>
      <c r="D3005" s="357" t="s">
        <v>1780</v>
      </c>
      <c r="E3005" s="357" t="s">
        <v>1660</v>
      </c>
      <c r="F3005" s="357">
        <v>4615324</v>
      </c>
      <c r="G3005" s="357" t="s">
        <v>1430</v>
      </c>
      <c r="H3005" s="357">
        <v>461532401</v>
      </c>
      <c r="I3005" s="357" t="s">
        <v>4617</v>
      </c>
      <c r="J3005" s="357">
        <v>7383118</v>
      </c>
      <c r="K3005" s="357">
        <v>63</v>
      </c>
      <c r="L3005" s="357" t="s">
        <v>1077</v>
      </c>
      <c r="M3005" s="357" t="s">
        <v>1078</v>
      </c>
      <c r="N3005" s="357" t="s">
        <v>5025</v>
      </c>
      <c r="O3005" s="358">
        <v>1</v>
      </c>
      <c r="P3005" s="357">
        <v>42</v>
      </c>
      <c r="Q3005" s="357">
        <v>22792</v>
      </c>
      <c r="R3005" s="357">
        <v>15129.119999999999</v>
      </c>
      <c r="S3005" s="357">
        <f t="shared" si="96"/>
        <v>7662.880000000001</v>
      </c>
      <c r="T3005" s="359">
        <f t="shared" si="97"/>
        <v>0.33620919620919626</v>
      </c>
      <c r="U3005" s="357"/>
    </row>
    <row r="3006" spans="1:21" x14ac:dyDescent="0.25">
      <c r="A3006" s="357" t="s">
        <v>483</v>
      </c>
      <c r="B3006" s="357" t="s">
        <v>972</v>
      </c>
      <c r="C3006" s="357" t="s">
        <v>1271</v>
      </c>
      <c r="D3006" s="357" t="s">
        <v>1780</v>
      </c>
      <c r="E3006" s="357" t="s">
        <v>1660</v>
      </c>
      <c r="F3006" s="357">
        <v>4615324</v>
      </c>
      <c r="G3006" s="357" t="s">
        <v>1430</v>
      </c>
      <c r="H3006" s="357">
        <v>461532401</v>
      </c>
      <c r="I3006" s="357" t="s">
        <v>4618</v>
      </c>
      <c r="J3006" s="357">
        <v>7383136</v>
      </c>
      <c r="K3006" s="357">
        <v>63</v>
      </c>
      <c r="L3006" s="357" t="s">
        <v>1077</v>
      </c>
      <c r="M3006" s="357" t="s">
        <v>1078</v>
      </c>
      <c r="N3006" s="357" t="s">
        <v>5025</v>
      </c>
      <c r="O3006" s="358">
        <v>1</v>
      </c>
      <c r="P3006" s="357">
        <v>46</v>
      </c>
      <c r="Q3006" s="357">
        <v>18618.400000000001</v>
      </c>
      <c r="R3006" s="357">
        <v>12994.79</v>
      </c>
      <c r="S3006" s="357">
        <f t="shared" si="96"/>
        <v>5623.6100000000006</v>
      </c>
      <c r="T3006" s="359">
        <f t="shared" si="97"/>
        <v>0.30204582563485582</v>
      </c>
      <c r="U3006" s="357"/>
    </row>
    <row r="3007" spans="1:21" x14ac:dyDescent="0.25">
      <c r="A3007" s="357" t="s">
        <v>483</v>
      </c>
      <c r="B3007" s="357" t="s">
        <v>1830</v>
      </c>
      <c r="C3007" s="357" t="s">
        <v>1273</v>
      </c>
      <c r="D3007" s="357" t="s">
        <v>1785</v>
      </c>
      <c r="E3007" s="357" t="s">
        <v>1938</v>
      </c>
      <c r="F3007" s="357">
        <v>4622222</v>
      </c>
      <c r="G3007" s="357" t="s">
        <v>1196</v>
      </c>
      <c r="H3007" s="357">
        <v>462222205</v>
      </c>
      <c r="I3007" s="357" t="s">
        <v>5283</v>
      </c>
      <c r="J3007" s="357">
        <v>18634780</v>
      </c>
      <c r="K3007" s="357">
        <v>100</v>
      </c>
      <c r="L3007" s="357" t="s">
        <v>1077</v>
      </c>
      <c r="M3007" s="357" t="s">
        <v>1078</v>
      </c>
      <c r="N3007" s="357" t="s">
        <v>5025</v>
      </c>
      <c r="O3007" s="358">
        <v>1</v>
      </c>
      <c r="P3007" s="357">
        <v>24</v>
      </c>
      <c r="Q3007" s="357">
        <v>22662.799999999999</v>
      </c>
      <c r="R3007" s="357">
        <v>12408.02</v>
      </c>
      <c r="S3007" s="357">
        <f t="shared" si="96"/>
        <v>10254.779999999999</v>
      </c>
      <c r="T3007" s="359">
        <f t="shared" si="97"/>
        <v>0.45249395485112165</v>
      </c>
      <c r="U3007" s="357"/>
    </row>
    <row r="3008" spans="1:21" x14ac:dyDescent="0.25">
      <c r="A3008" s="357" t="s">
        <v>483</v>
      </c>
      <c r="B3008" s="357" t="s">
        <v>972</v>
      </c>
      <c r="C3008" s="357" t="s">
        <v>1271</v>
      </c>
      <c r="D3008" s="357" t="s">
        <v>1780</v>
      </c>
      <c r="E3008" s="357" t="s">
        <v>1660</v>
      </c>
      <c r="F3008" s="357">
        <v>4615324</v>
      </c>
      <c r="G3008" s="357" t="s">
        <v>1430</v>
      </c>
      <c r="H3008" s="357">
        <v>461532401</v>
      </c>
      <c r="I3008" s="357" t="s">
        <v>4619</v>
      </c>
      <c r="J3008" s="357">
        <v>7383188</v>
      </c>
      <c r="K3008" s="357">
        <v>63</v>
      </c>
      <c r="L3008" s="357" t="s">
        <v>1077</v>
      </c>
      <c r="M3008" s="357" t="s">
        <v>1078</v>
      </c>
      <c r="N3008" s="357" t="s">
        <v>5025</v>
      </c>
      <c r="O3008" s="358">
        <v>1</v>
      </c>
      <c r="P3008" s="357">
        <v>82</v>
      </c>
      <c r="Q3008" s="357">
        <v>42426.400000000001</v>
      </c>
      <c r="R3008" s="357">
        <v>26007.77</v>
      </c>
      <c r="S3008" s="357">
        <f t="shared" si="96"/>
        <v>16418.63</v>
      </c>
      <c r="T3008" s="359">
        <f t="shared" si="97"/>
        <v>0.38699088303509138</v>
      </c>
      <c r="U3008" s="357"/>
    </row>
    <row r="3009" spans="1:21" x14ac:dyDescent="0.25">
      <c r="A3009" s="357" t="s">
        <v>483</v>
      </c>
      <c r="B3009" s="357" t="s">
        <v>972</v>
      </c>
      <c r="C3009" s="357" t="s">
        <v>1271</v>
      </c>
      <c r="D3009" s="357" t="s">
        <v>1780</v>
      </c>
      <c r="E3009" s="357" t="s">
        <v>1660</v>
      </c>
      <c r="F3009" s="357">
        <v>4615324</v>
      </c>
      <c r="G3009" s="357" t="s">
        <v>1430</v>
      </c>
      <c r="H3009" s="357">
        <v>461532401</v>
      </c>
      <c r="I3009" s="357" t="s">
        <v>4620</v>
      </c>
      <c r="J3009" s="357">
        <v>7383330</v>
      </c>
      <c r="K3009" s="357">
        <v>63</v>
      </c>
      <c r="L3009" s="357" t="s">
        <v>1077</v>
      </c>
      <c r="M3009" s="357" t="s">
        <v>1078</v>
      </c>
      <c r="N3009" s="357" t="s">
        <v>5025</v>
      </c>
      <c r="O3009" s="358">
        <v>1</v>
      </c>
      <c r="P3009" s="357">
        <v>35</v>
      </c>
      <c r="Q3009" s="357">
        <v>11018.4</v>
      </c>
      <c r="R3009" s="357">
        <v>9152.66</v>
      </c>
      <c r="S3009" s="357">
        <f t="shared" si="96"/>
        <v>1865.7399999999998</v>
      </c>
      <c r="T3009" s="359">
        <f t="shared" si="97"/>
        <v>0.169329485224715</v>
      </c>
      <c r="U3009" s="357"/>
    </row>
    <row r="3010" spans="1:21" x14ac:dyDescent="0.25">
      <c r="A3010" s="357" t="s">
        <v>483</v>
      </c>
      <c r="B3010" s="357" t="s">
        <v>972</v>
      </c>
      <c r="C3010" s="357" t="s">
        <v>1271</v>
      </c>
      <c r="D3010" s="357" t="s">
        <v>1780</v>
      </c>
      <c r="E3010" s="357" t="s">
        <v>1660</v>
      </c>
      <c r="F3010" s="357">
        <v>4615324</v>
      </c>
      <c r="G3010" s="357" t="s">
        <v>1430</v>
      </c>
      <c r="H3010" s="357">
        <v>461532401</v>
      </c>
      <c r="I3010" s="357" t="s">
        <v>4621</v>
      </c>
      <c r="J3010" s="357">
        <v>7383374</v>
      </c>
      <c r="K3010" s="357">
        <v>63</v>
      </c>
      <c r="L3010" s="357" t="s">
        <v>1077</v>
      </c>
      <c r="M3010" s="357" t="s">
        <v>1078</v>
      </c>
      <c r="N3010" s="357" t="s">
        <v>5025</v>
      </c>
      <c r="O3010" s="358">
        <v>1</v>
      </c>
      <c r="P3010" s="357">
        <v>44</v>
      </c>
      <c r="Q3010" s="357">
        <v>45240</v>
      </c>
      <c r="R3010" s="357">
        <v>36225.729999999996</v>
      </c>
      <c r="S3010" s="357">
        <f t="shared" si="96"/>
        <v>9014.2700000000041</v>
      </c>
      <c r="T3010" s="359">
        <f t="shared" si="97"/>
        <v>0.19925442086648992</v>
      </c>
      <c r="U3010" s="357"/>
    </row>
    <row r="3011" spans="1:21" x14ac:dyDescent="0.25">
      <c r="A3011" s="357" t="s">
        <v>483</v>
      </c>
      <c r="B3011" s="357" t="s">
        <v>972</v>
      </c>
      <c r="C3011" s="357" t="s">
        <v>1271</v>
      </c>
      <c r="D3011" s="357" t="s">
        <v>1778</v>
      </c>
      <c r="E3011" s="357" t="s">
        <v>1858</v>
      </c>
      <c r="F3011" s="357">
        <v>4615131</v>
      </c>
      <c r="G3011" s="357" t="s">
        <v>1923</v>
      </c>
      <c r="H3011" s="357">
        <v>461513101</v>
      </c>
      <c r="I3011" s="357" t="s">
        <v>4622</v>
      </c>
      <c r="J3011" s="357">
        <v>7383424</v>
      </c>
      <c r="K3011" s="357">
        <v>63</v>
      </c>
      <c r="L3011" s="357" t="s">
        <v>1077</v>
      </c>
      <c r="M3011" s="357" t="s">
        <v>1078</v>
      </c>
      <c r="N3011" s="357" t="s">
        <v>5025</v>
      </c>
      <c r="O3011" s="358">
        <v>1</v>
      </c>
      <c r="P3011" s="357">
        <v>52</v>
      </c>
      <c r="Q3011" s="357">
        <v>44832</v>
      </c>
      <c r="R3011" s="357">
        <v>38425.339999999997</v>
      </c>
      <c r="S3011" s="357">
        <f t="shared" si="96"/>
        <v>6406.6600000000035</v>
      </c>
      <c r="T3011" s="359">
        <f t="shared" si="97"/>
        <v>0.1429037294789437</v>
      </c>
      <c r="U3011" s="357"/>
    </row>
    <row r="3012" spans="1:21" x14ac:dyDescent="0.25">
      <c r="A3012" s="357" t="s">
        <v>483</v>
      </c>
      <c r="B3012" s="357" t="s">
        <v>972</v>
      </c>
      <c r="C3012" s="357" t="s">
        <v>1271</v>
      </c>
      <c r="D3012" s="357" t="s">
        <v>1780</v>
      </c>
      <c r="E3012" s="357" t="s">
        <v>1660</v>
      </c>
      <c r="F3012" s="357">
        <v>4615324</v>
      </c>
      <c r="G3012" s="357" t="s">
        <v>1430</v>
      </c>
      <c r="H3012" s="357">
        <v>461532401</v>
      </c>
      <c r="I3012" s="357" t="s">
        <v>4623</v>
      </c>
      <c r="J3012" s="357">
        <v>7383488</v>
      </c>
      <c r="K3012" s="357">
        <v>100</v>
      </c>
      <c r="L3012" s="357" t="s">
        <v>1077</v>
      </c>
      <c r="M3012" s="357" t="s">
        <v>1078</v>
      </c>
      <c r="N3012" s="357" t="s">
        <v>5025</v>
      </c>
      <c r="O3012" s="358">
        <v>1</v>
      </c>
      <c r="P3012" s="357">
        <v>74</v>
      </c>
      <c r="Q3012" s="357">
        <v>32624</v>
      </c>
      <c r="R3012" s="357">
        <v>26142.660000000003</v>
      </c>
      <c r="S3012" s="357">
        <f t="shared" si="96"/>
        <v>6481.3399999999965</v>
      </c>
      <c r="T3012" s="359">
        <f t="shared" si="97"/>
        <v>0.19866785188818037</v>
      </c>
      <c r="U3012" s="357"/>
    </row>
    <row r="3013" spans="1:21" x14ac:dyDescent="0.25">
      <c r="A3013" s="357" t="s">
        <v>483</v>
      </c>
      <c r="B3013" s="357" t="s">
        <v>972</v>
      </c>
      <c r="C3013" s="357" t="s">
        <v>1271</v>
      </c>
      <c r="D3013" s="357" t="s">
        <v>1780</v>
      </c>
      <c r="E3013" s="357" t="s">
        <v>1660</v>
      </c>
      <c r="F3013" s="357">
        <v>4615324</v>
      </c>
      <c r="G3013" s="357" t="s">
        <v>1430</v>
      </c>
      <c r="H3013" s="357">
        <v>461532401</v>
      </c>
      <c r="I3013" s="357" t="s">
        <v>4624</v>
      </c>
      <c r="J3013" s="357">
        <v>7383532</v>
      </c>
      <c r="K3013" s="357">
        <v>63</v>
      </c>
      <c r="L3013" s="357" t="s">
        <v>1077</v>
      </c>
      <c r="M3013" s="357" t="s">
        <v>1078</v>
      </c>
      <c r="N3013" s="357" t="s">
        <v>5025</v>
      </c>
      <c r="O3013" s="358">
        <v>1</v>
      </c>
      <c r="P3013" s="357">
        <v>31</v>
      </c>
      <c r="Q3013" s="357">
        <v>29336.800000000003</v>
      </c>
      <c r="R3013" s="357">
        <v>18594.919999999998</v>
      </c>
      <c r="S3013" s="357">
        <f t="shared" si="96"/>
        <v>10741.880000000005</v>
      </c>
      <c r="T3013" s="359">
        <f t="shared" si="97"/>
        <v>0.36615718142401366</v>
      </c>
      <c r="U3013" s="357"/>
    </row>
    <row r="3014" spans="1:21" x14ac:dyDescent="0.25">
      <c r="A3014" s="357" t="s">
        <v>483</v>
      </c>
      <c r="B3014" s="357" t="s">
        <v>972</v>
      </c>
      <c r="C3014" s="357" t="s">
        <v>1229</v>
      </c>
      <c r="D3014" s="357" t="s">
        <v>1741</v>
      </c>
      <c r="E3014" s="357" t="s">
        <v>1468</v>
      </c>
      <c r="F3014" s="357">
        <v>4321224</v>
      </c>
      <c r="G3014" s="357" t="s">
        <v>833</v>
      </c>
      <c r="H3014" s="357">
        <v>432122401</v>
      </c>
      <c r="I3014" s="357" t="s">
        <v>4625</v>
      </c>
      <c r="J3014" s="357">
        <v>7384350</v>
      </c>
      <c r="K3014" s="357">
        <v>63</v>
      </c>
      <c r="L3014" s="357" t="s">
        <v>1077</v>
      </c>
      <c r="M3014" s="357" t="s">
        <v>1078</v>
      </c>
      <c r="N3014" s="357" t="s">
        <v>5025</v>
      </c>
      <c r="O3014" s="358">
        <v>1</v>
      </c>
      <c r="P3014" s="357">
        <v>70</v>
      </c>
      <c r="Q3014" s="357">
        <v>19580</v>
      </c>
      <c r="R3014" s="357">
        <v>15893.45</v>
      </c>
      <c r="S3014" s="357">
        <f t="shared" si="96"/>
        <v>3686.5499999999993</v>
      </c>
      <c r="T3014" s="359">
        <f t="shared" si="97"/>
        <v>0.18828140960163428</v>
      </c>
      <c r="U3014" s="357"/>
    </row>
    <row r="3015" spans="1:21" x14ac:dyDescent="0.25">
      <c r="A3015" s="357" t="s">
        <v>483</v>
      </c>
      <c r="B3015" s="357" t="s">
        <v>972</v>
      </c>
      <c r="C3015" s="357" t="s">
        <v>1229</v>
      </c>
      <c r="D3015" s="357" t="s">
        <v>1741</v>
      </c>
      <c r="E3015" s="357" t="s">
        <v>1468</v>
      </c>
      <c r="F3015" s="357">
        <v>4321224</v>
      </c>
      <c r="G3015" s="357" t="s">
        <v>833</v>
      </c>
      <c r="H3015" s="357">
        <v>432122401</v>
      </c>
      <c r="I3015" s="357" t="s">
        <v>4626</v>
      </c>
      <c r="J3015" s="357">
        <v>7384392</v>
      </c>
      <c r="K3015" s="357">
        <v>63</v>
      </c>
      <c r="L3015" s="357" t="s">
        <v>1077</v>
      </c>
      <c r="M3015" s="357" t="s">
        <v>1078</v>
      </c>
      <c r="N3015" s="357" t="s">
        <v>5025</v>
      </c>
      <c r="O3015" s="358">
        <v>1</v>
      </c>
      <c r="P3015" s="357">
        <v>57</v>
      </c>
      <c r="Q3015" s="357">
        <v>23114.400000000001</v>
      </c>
      <c r="R3015" s="357">
        <v>21366.92</v>
      </c>
      <c r="S3015" s="357">
        <f t="shared" si="96"/>
        <v>1747.4800000000032</v>
      </c>
      <c r="T3015" s="359">
        <f t="shared" si="97"/>
        <v>7.5601356730003941E-2</v>
      </c>
      <c r="U3015" s="357"/>
    </row>
    <row r="3016" spans="1:21" x14ac:dyDescent="0.25">
      <c r="A3016" s="357" t="s">
        <v>483</v>
      </c>
      <c r="B3016" s="357" t="s">
        <v>972</v>
      </c>
      <c r="C3016" s="357" t="s">
        <v>1229</v>
      </c>
      <c r="D3016" s="357" t="s">
        <v>1741</v>
      </c>
      <c r="E3016" s="357" t="s">
        <v>1468</v>
      </c>
      <c r="F3016" s="357">
        <v>4321224</v>
      </c>
      <c r="G3016" s="357" t="s">
        <v>833</v>
      </c>
      <c r="H3016" s="357">
        <v>432122401</v>
      </c>
      <c r="I3016" s="357" t="s">
        <v>4627</v>
      </c>
      <c r="J3016" s="357">
        <v>7384534</v>
      </c>
      <c r="K3016" s="357">
        <v>63</v>
      </c>
      <c r="L3016" s="357" t="s">
        <v>1077</v>
      </c>
      <c r="M3016" s="357" t="s">
        <v>1078</v>
      </c>
      <c r="N3016" s="357" t="s">
        <v>5025</v>
      </c>
      <c r="O3016" s="358">
        <v>1</v>
      </c>
      <c r="P3016" s="357">
        <v>59</v>
      </c>
      <c r="Q3016" s="357">
        <v>24910.799999999999</v>
      </c>
      <c r="R3016" s="357">
        <v>16460.54</v>
      </c>
      <c r="S3016" s="357">
        <f t="shared" si="96"/>
        <v>8450.2599999999984</v>
      </c>
      <c r="T3016" s="359">
        <f t="shared" si="97"/>
        <v>0.33922073959888877</v>
      </c>
      <c r="U3016" s="357"/>
    </row>
    <row r="3017" spans="1:21" x14ac:dyDescent="0.25">
      <c r="A3017" s="357" t="s">
        <v>483</v>
      </c>
      <c r="B3017" s="357" t="s">
        <v>972</v>
      </c>
      <c r="C3017" s="357" t="s">
        <v>1229</v>
      </c>
      <c r="D3017" s="357" t="s">
        <v>1741</v>
      </c>
      <c r="E3017" s="357" t="s">
        <v>1468</v>
      </c>
      <c r="F3017" s="357">
        <v>4321224</v>
      </c>
      <c r="G3017" s="357" t="s">
        <v>833</v>
      </c>
      <c r="H3017" s="357">
        <v>432122401</v>
      </c>
      <c r="I3017" s="357" t="s">
        <v>4628</v>
      </c>
      <c r="J3017" s="357">
        <v>7384628</v>
      </c>
      <c r="K3017" s="357">
        <v>63</v>
      </c>
      <c r="L3017" s="357" t="s">
        <v>1077</v>
      </c>
      <c r="M3017" s="357" t="s">
        <v>1078</v>
      </c>
      <c r="N3017" s="357" t="s">
        <v>5025</v>
      </c>
      <c r="O3017" s="358">
        <v>1</v>
      </c>
      <c r="P3017" s="357">
        <v>28</v>
      </c>
      <c r="Q3017" s="357">
        <v>8392.7999999999993</v>
      </c>
      <c r="R3017" s="357">
        <v>6590.42</v>
      </c>
      <c r="S3017" s="357">
        <f t="shared" si="96"/>
        <v>1802.3799999999992</v>
      </c>
      <c r="T3017" s="359">
        <f t="shared" si="97"/>
        <v>0.21475312172338187</v>
      </c>
      <c r="U3017" s="357"/>
    </row>
    <row r="3018" spans="1:21" x14ac:dyDescent="0.25">
      <c r="A3018" s="357" t="s">
        <v>483</v>
      </c>
      <c r="B3018" s="357" t="s">
        <v>972</v>
      </c>
      <c r="C3018" s="357" t="s">
        <v>1229</v>
      </c>
      <c r="D3018" s="357" t="s">
        <v>1741</v>
      </c>
      <c r="E3018" s="357" t="s">
        <v>1468</v>
      </c>
      <c r="F3018" s="357">
        <v>4321224</v>
      </c>
      <c r="G3018" s="357" t="s">
        <v>833</v>
      </c>
      <c r="H3018" s="357">
        <v>432122401</v>
      </c>
      <c r="I3018" s="357" t="s">
        <v>4629</v>
      </c>
      <c r="J3018" s="357">
        <v>7384680</v>
      </c>
      <c r="K3018" s="357">
        <v>63</v>
      </c>
      <c r="L3018" s="357" t="s">
        <v>1077</v>
      </c>
      <c r="M3018" s="357" t="s">
        <v>1078</v>
      </c>
      <c r="N3018" s="357" t="s">
        <v>5025</v>
      </c>
      <c r="O3018" s="358">
        <v>1</v>
      </c>
      <c r="P3018" s="357">
        <v>59</v>
      </c>
      <c r="Q3018" s="357">
        <v>18218.400000000001</v>
      </c>
      <c r="R3018" s="357">
        <v>13423.8</v>
      </c>
      <c r="S3018" s="357">
        <f t="shared" si="96"/>
        <v>4794.6000000000022</v>
      </c>
      <c r="T3018" s="359">
        <f t="shared" si="97"/>
        <v>0.26317349492820458</v>
      </c>
      <c r="U3018" s="357"/>
    </row>
    <row r="3019" spans="1:21" x14ac:dyDescent="0.25">
      <c r="A3019" s="357" t="s">
        <v>483</v>
      </c>
      <c r="B3019" s="357" t="s">
        <v>972</v>
      </c>
      <c r="C3019" s="357" t="s">
        <v>1229</v>
      </c>
      <c r="D3019" s="357" t="s">
        <v>1741</v>
      </c>
      <c r="E3019" s="357" t="s">
        <v>1468</v>
      </c>
      <c r="F3019" s="357">
        <v>4321224</v>
      </c>
      <c r="G3019" s="357" t="s">
        <v>833</v>
      </c>
      <c r="H3019" s="357">
        <v>432122401</v>
      </c>
      <c r="I3019" s="357" t="s">
        <v>1859</v>
      </c>
      <c r="J3019" s="357">
        <v>7384688</v>
      </c>
      <c r="K3019" s="357">
        <v>63</v>
      </c>
      <c r="L3019" s="357" t="s">
        <v>1077</v>
      </c>
      <c r="M3019" s="357" t="s">
        <v>1078</v>
      </c>
      <c r="N3019" s="357" t="s">
        <v>5025</v>
      </c>
      <c r="O3019" s="358">
        <v>1</v>
      </c>
      <c r="P3019" s="357">
        <v>73</v>
      </c>
      <c r="Q3019" s="357">
        <v>31394.399999999998</v>
      </c>
      <c r="R3019" s="357">
        <v>27043.39</v>
      </c>
      <c r="S3019" s="357">
        <f t="shared" si="96"/>
        <v>4351.0099999999984</v>
      </c>
      <c r="T3019" s="359">
        <f t="shared" si="97"/>
        <v>0.13859191448156355</v>
      </c>
      <c r="U3019" s="357"/>
    </row>
    <row r="3020" spans="1:21" x14ac:dyDescent="0.25">
      <c r="A3020" s="357" t="s">
        <v>483</v>
      </c>
      <c r="B3020" s="357" t="s">
        <v>1830</v>
      </c>
      <c r="C3020" s="357" t="s">
        <v>1273</v>
      </c>
      <c r="D3020" s="357" t="s">
        <v>1785</v>
      </c>
      <c r="E3020" s="357" t="s">
        <v>1938</v>
      </c>
      <c r="F3020" s="357">
        <v>4622222</v>
      </c>
      <c r="G3020" s="357" t="s">
        <v>1189</v>
      </c>
      <c r="H3020" s="357">
        <v>462222201</v>
      </c>
      <c r="I3020" s="357" t="s">
        <v>5284</v>
      </c>
      <c r="J3020" s="357">
        <v>18634940</v>
      </c>
      <c r="K3020" s="357">
        <v>250</v>
      </c>
      <c r="L3020" s="357" t="s">
        <v>1077</v>
      </c>
      <c r="M3020" s="357" t="s">
        <v>1078</v>
      </c>
      <c r="N3020" s="357" t="s">
        <v>5025</v>
      </c>
      <c r="O3020" s="358">
        <v>1</v>
      </c>
      <c r="P3020" s="357">
        <v>120</v>
      </c>
      <c r="Q3020" s="357">
        <v>129327.20000000001</v>
      </c>
      <c r="R3020" s="357">
        <v>69351.709999999992</v>
      </c>
      <c r="S3020" s="357">
        <f t="shared" si="96"/>
        <v>59975.49000000002</v>
      </c>
      <c r="T3020" s="359">
        <f t="shared" si="97"/>
        <v>0.46375000773232555</v>
      </c>
      <c r="U3020" s="357"/>
    </row>
    <row r="3021" spans="1:21" x14ac:dyDescent="0.25">
      <c r="A3021" s="357" t="s">
        <v>483</v>
      </c>
      <c r="B3021" s="357" t="s">
        <v>1830</v>
      </c>
      <c r="C3021" s="357" t="s">
        <v>1274</v>
      </c>
      <c r="D3021" s="357" t="s">
        <v>1787</v>
      </c>
      <c r="E3021" s="357" t="s">
        <v>1024</v>
      </c>
      <c r="F3021" s="357">
        <v>4623122</v>
      </c>
      <c r="G3021" s="357" t="s">
        <v>1027</v>
      </c>
      <c r="H3021" s="357">
        <v>462312204</v>
      </c>
      <c r="I3021" s="357" t="s">
        <v>4630</v>
      </c>
      <c r="J3021" s="357">
        <v>16399287</v>
      </c>
      <c r="K3021" s="357">
        <v>200</v>
      </c>
      <c r="L3021" s="357" t="s">
        <v>1077</v>
      </c>
      <c r="M3021" s="357" t="s">
        <v>1078</v>
      </c>
      <c r="N3021" s="357" t="s">
        <v>5025</v>
      </c>
      <c r="O3021" s="358">
        <v>1</v>
      </c>
      <c r="P3021" s="357">
        <v>122</v>
      </c>
      <c r="Q3021" s="357">
        <v>57533.600000000006</v>
      </c>
      <c r="R3021" s="357">
        <v>35923.5</v>
      </c>
      <c r="S3021" s="357">
        <f t="shared" si="96"/>
        <v>21610.100000000006</v>
      </c>
      <c r="T3021" s="359">
        <f t="shared" si="97"/>
        <v>0.37560834016991818</v>
      </c>
      <c r="U3021" s="357"/>
    </row>
    <row r="3022" spans="1:21" x14ac:dyDescent="0.25">
      <c r="A3022" s="357" t="s">
        <v>483</v>
      </c>
      <c r="B3022" s="357" t="s">
        <v>1830</v>
      </c>
      <c r="C3022" s="357" t="s">
        <v>1274</v>
      </c>
      <c r="D3022" s="357" t="s">
        <v>1787</v>
      </c>
      <c r="E3022" s="357" t="s">
        <v>1024</v>
      </c>
      <c r="F3022" s="357">
        <v>4623122</v>
      </c>
      <c r="G3022" s="357" t="s">
        <v>1026</v>
      </c>
      <c r="H3022" s="357">
        <v>462312205</v>
      </c>
      <c r="I3022" s="357" t="s">
        <v>4631</v>
      </c>
      <c r="J3022" s="357">
        <v>16399558</v>
      </c>
      <c r="K3022" s="357">
        <v>100</v>
      </c>
      <c r="L3022" s="357" t="s">
        <v>1077</v>
      </c>
      <c r="M3022" s="357" t="s">
        <v>1078</v>
      </c>
      <c r="N3022" s="357" t="s">
        <v>5025</v>
      </c>
      <c r="O3022" s="358">
        <v>1</v>
      </c>
      <c r="P3022" s="357">
        <v>61</v>
      </c>
      <c r="Q3022" s="357">
        <v>9120.7999999999993</v>
      </c>
      <c r="R3022" s="357">
        <v>6080.1</v>
      </c>
      <c r="S3022" s="357">
        <f t="shared" si="96"/>
        <v>3040.6999999999989</v>
      </c>
      <c r="T3022" s="359">
        <f t="shared" si="97"/>
        <v>0.33338084378563276</v>
      </c>
      <c r="U3022" s="357"/>
    </row>
    <row r="3023" spans="1:21" x14ac:dyDescent="0.25">
      <c r="A3023" s="357" t="s">
        <v>483</v>
      </c>
      <c r="B3023" s="357" t="s">
        <v>1830</v>
      </c>
      <c r="C3023" s="357" t="s">
        <v>1271</v>
      </c>
      <c r="D3023" s="357" t="s">
        <v>1779</v>
      </c>
      <c r="E3023" s="357" t="s">
        <v>1659</v>
      </c>
      <c r="F3023" s="357">
        <v>4615244</v>
      </c>
      <c r="G3023" s="357" t="s">
        <v>1025</v>
      </c>
      <c r="H3023" s="357">
        <v>461524402</v>
      </c>
      <c r="I3023" s="357" t="s">
        <v>4632</v>
      </c>
      <c r="J3023" s="357">
        <v>16399856</v>
      </c>
      <c r="K3023" s="357">
        <v>100</v>
      </c>
      <c r="L3023" s="357" t="s">
        <v>1077</v>
      </c>
      <c r="M3023" s="357" t="s">
        <v>1078</v>
      </c>
      <c r="N3023" s="357" t="s">
        <v>5025</v>
      </c>
      <c r="O3023" s="358">
        <v>1</v>
      </c>
      <c r="P3023" s="357">
        <v>157</v>
      </c>
      <c r="Q3023" s="357">
        <v>22111.599999999999</v>
      </c>
      <c r="R3023" s="357">
        <v>15559.2</v>
      </c>
      <c r="S3023" s="357">
        <f t="shared" si="96"/>
        <v>6552.3999999999978</v>
      </c>
      <c r="T3023" s="359">
        <f t="shared" si="97"/>
        <v>0.29633314640279301</v>
      </c>
      <c r="U3023" s="357"/>
    </row>
    <row r="3024" spans="1:21" x14ac:dyDescent="0.25">
      <c r="A3024" s="357" t="s">
        <v>483</v>
      </c>
      <c r="B3024" s="357" t="s">
        <v>1830</v>
      </c>
      <c r="C3024" s="357" t="s">
        <v>1274</v>
      </c>
      <c r="D3024" s="357" t="s">
        <v>1789</v>
      </c>
      <c r="E3024" s="357" t="s">
        <v>1706</v>
      </c>
      <c r="F3024" s="357">
        <v>4623313</v>
      </c>
      <c r="G3024" s="357" t="s">
        <v>1046</v>
      </c>
      <c r="H3024" s="357">
        <v>462331304</v>
      </c>
      <c r="I3024" s="357" t="s">
        <v>4633</v>
      </c>
      <c r="J3024" s="357">
        <v>16853702</v>
      </c>
      <c r="K3024" s="357">
        <v>100</v>
      </c>
      <c r="L3024" s="357" t="s">
        <v>1077</v>
      </c>
      <c r="M3024" s="357" t="s">
        <v>1078</v>
      </c>
      <c r="N3024" s="357" t="s">
        <v>5025</v>
      </c>
      <c r="O3024" s="358">
        <v>1</v>
      </c>
      <c r="P3024" s="357">
        <v>109</v>
      </c>
      <c r="Q3024" s="357">
        <v>11303.2</v>
      </c>
      <c r="R3024" s="357">
        <v>7395</v>
      </c>
      <c r="S3024" s="357">
        <f t="shared" si="96"/>
        <v>3908.2000000000007</v>
      </c>
      <c r="T3024" s="359">
        <f t="shared" si="97"/>
        <v>0.34576049260386443</v>
      </c>
      <c r="U3024" s="357"/>
    </row>
    <row r="3025" spans="1:21" x14ac:dyDescent="0.25">
      <c r="A3025" s="357" t="s">
        <v>483</v>
      </c>
      <c r="B3025" s="357" t="s">
        <v>1830</v>
      </c>
      <c r="C3025" s="357" t="s">
        <v>1274</v>
      </c>
      <c r="D3025" s="357" t="s">
        <v>1788</v>
      </c>
      <c r="E3025" s="357" t="s">
        <v>1703</v>
      </c>
      <c r="F3025" s="357">
        <v>4623221</v>
      </c>
      <c r="G3025" s="357" t="s">
        <v>1704</v>
      </c>
      <c r="H3025" s="357">
        <v>462322101</v>
      </c>
      <c r="I3025" s="357" t="s">
        <v>4634</v>
      </c>
      <c r="J3025" s="357">
        <v>18888131</v>
      </c>
      <c r="K3025" s="357">
        <v>100</v>
      </c>
      <c r="L3025" s="357" t="s">
        <v>1077</v>
      </c>
      <c r="M3025" s="357" t="s">
        <v>1078</v>
      </c>
      <c r="N3025" s="357" t="s">
        <v>5025</v>
      </c>
      <c r="O3025" s="358">
        <v>1</v>
      </c>
      <c r="P3025" s="357">
        <v>139</v>
      </c>
      <c r="Q3025" s="357">
        <v>27148.399999999998</v>
      </c>
      <c r="R3025" s="357">
        <v>15720.3</v>
      </c>
      <c r="S3025" s="357">
        <f t="shared" si="96"/>
        <v>11428.099999999999</v>
      </c>
      <c r="T3025" s="359">
        <f t="shared" si="97"/>
        <v>0.42094930087960986</v>
      </c>
      <c r="U3025" s="357"/>
    </row>
    <row r="3026" spans="1:21" x14ac:dyDescent="0.25">
      <c r="A3026" s="357" t="s">
        <v>483</v>
      </c>
      <c r="B3026" s="357" t="s">
        <v>1830</v>
      </c>
      <c r="C3026" s="357" t="s">
        <v>1274</v>
      </c>
      <c r="D3026" s="357" t="s">
        <v>1788</v>
      </c>
      <c r="E3026" s="357" t="s">
        <v>1700</v>
      </c>
      <c r="F3026" s="357">
        <v>4623212</v>
      </c>
      <c r="G3026" s="357" t="s">
        <v>1943</v>
      </c>
      <c r="H3026" s="357">
        <v>462321202</v>
      </c>
      <c r="I3026" s="357" t="s">
        <v>4635</v>
      </c>
      <c r="J3026" s="357">
        <v>21618705</v>
      </c>
      <c r="K3026" s="357">
        <v>100</v>
      </c>
      <c r="L3026" s="357" t="s">
        <v>1077</v>
      </c>
      <c r="M3026" s="357" t="s">
        <v>1078</v>
      </c>
      <c r="N3026" s="357" t="s">
        <v>5025</v>
      </c>
      <c r="O3026" s="358">
        <v>1</v>
      </c>
      <c r="P3026" s="357">
        <v>43</v>
      </c>
      <c r="Q3026" s="357">
        <v>16251.600000000002</v>
      </c>
      <c r="R3026" s="357">
        <v>10292.1</v>
      </c>
      <c r="S3026" s="357">
        <f t="shared" si="96"/>
        <v>5959.5000000000018</v>
      </c>
      <c r="T3026" s="359">
        <f t="shared" si="97"/>
        <v>0.36670235546038549</v>
      </c>
      <c r="U3026" s="357"/>
    </row>
    <row r="3027" spans="1:21" x14ac:dyDescent="0.25">
      <c r="A3027" s="357" t="s">
        <v>483</v>
      </c>
      <c r="B3027" s="357" t="s">
        <v>1830</v>
      </c>
      <c r="C3027" s="357" t="s">
        <v>1274</v>
      </c>
      <c r="D3027" s="357" t="s">
        <v>1789</v>
      </c>
      <c r="E3027" s="357" t="s">
        <v>1045</v>
      </c>
      <c r="F3027" s="357">
        <v>4623332</v>
      </c>
      <c r="G3027" s="357" t="s">
        <v>1946</v>
      </c>
      <c r="H3027" s="357">
        <v>462333204</v>
      </c>
      <c r="I3027" s="357" t="s">
        <v>4636</v>
      </c>
      <c r="J3027" s="357">
        <v>23753942</v>
      </c>
      <c r="K3027" s="357">
        <v>100</v>
      </c>
      <c r="L3027" s="357" t="s">
        <v>1077</v>
      </c>
      <c r="M3027" s="357" t="s">
        <v>1078</v>
      </c>
      <c r="N3027" s="357" t="s">
        <v>5025</v>
      </c>
      <c r="O3027" s="358">
        <v>1</v>
      </c>
      <c r="P3027" s="357">
        <v>60</v>
      </c>
      <c r="Q3027" s="357">
        <v>8804.4</v>
      </c>
      <c r="R3027" s="357">
        <v>5625</v>
      </c>
      <c r="S3027" s="357">
        <f t="shared" si="96"/>
        <v>3179.3999999999996</v>
      </c>
      <c r="T3027" s="359">
        <f t="shared" si="97"/>
        <v>0.36111489709690608</v>
      </c>
      <c r="U3027" s="357"/>
    </row>
    <row r="3028" spans="1:21" x14ac:dyDescent="0.25">
      <c r="A3028" s="357" t="s">
        <v>483</v>
      </c>
      <c r="B3028" s="357" t="s">
        <v>1830</v>
      </c>
      <c r="C3028" s="357" t="s">
        <v>1274</v>
      </c>
      <c r="D3028" s="357" t="s">
        <v>1787</v>
      </c>
      <c r="E3028" s="357" t="s">
        <v>1024</v>
      </c>
      <c r="F3028" s="357">
        <v>4623122</v>
      </c>
      <c r="G3028" s="357" t="s">
        <v>1181</v>
      </c>
      <c r="H3028" s="357">
        <v>462312203</v>
      </c>
      <c r="I3028" s="357" t="s">
        <v>4637</v>
      </c>
      <c r="J3028" s="357">
        <v>24830842</v>
      </c>
      <c r="K3028" s="357">
        <v>100</v>
      </c>
      <c r="L3028" s="357" t="s">
        <v>5335</v>
      </c>
      <c r="M3028" s="357" t="s">
        <v>1078</v>
      </c>
      <c r="N3028" s="357" t="s">
        <v>5025</v>
      </c>
      <c r="O3028" s="358">
        <v>1</v>
      </c>
      <c r="P3028" s="357">
        <v>1</v>
      </c>
      <c r="Q3028" s="357">
        <v>8158</v>
      </c>
      <c r="R3028" s="357">
        <v>6996.55</v>
      </c>
      <c r="S3028" s="357">
        <f t="shared" si="96"/>
        <v>1161.4499999999998</v>
      </c>
      <c r="T3028" s="359">
        <f t="shared" si="97"/>
        <v>0.1423694532973768</v>
      </c>
      <c r="U3028" s="357"/>
    </row>
    <row r="3029" spans="1:21" x14ac:dyDescent="0.25">
      <c r="A3029" s="357" t="s">
        <v>483</v>
      </c>
      <c r="B3029" s="357" t="s">
        <v>1830</v>
      </c>
      <c r="C3029" s="357" t="s">
        <v>1274</v>
      </c>
      <c r="D3029" s="357" t="s">
        <v>1787</v>
      </c>
      <c r="E3029" s="357" t="s">
        <v>1698</v>
      </c>
      <c r="F3029" s="357">
        <v>4623144</v>
      </c>
      <c r="G3029" s="357" t="s">
        <v>1942</v>
      </c>
      <c r="H3029" s="357">
        <v>462314405</v>
      </c>
      <c r="I3029" s="357" t="s">
        <v>4638</v>
      </c>
      <c r="J3029" s="357">
        <v>24830886</v>
      </c>
      <c r="K3029" s="357">
        <v>100</v>
      </c>
      <c r="L3029" s="357" t="s">
        <v>1077</v>
      </c>
      <c r="M3029" s="357" t="s">
        <v>1078</v>
      </c>
      <c r="N3029" s="357" t="s">
        <v>5025</v>
      </c>
      <c r="O3029" s="358">
        <v>1</v>
      </c>
      <c r="P3029" s="357">
        <v>40</v>
      </c>
      <c r="Q3029" s="357">
        <v>18048.800000000003</v>
      </c>
      <c r="R3029" s="357">
        <v>12554.829999999998</v>
      </c>
      <c r="S3029" s="357">
        <f t="shared" si="96"/>
        <v>5493.9700000000048</v>
      </c>
      <c r="T3029" s="359">
        <f t="shared" si="97"/>
        <v>0.30439530605912879</v>
      </c>
      <c r="U3029" s="357"/>
    </row>
    <row r="3030" spans="1:21" x14ac:dyDescent="0.25">
      <c r="A3030" s="357" t="s">
        <v>483</v>
      </c>
      <c r="B3030" s="357" t="s">
        <v>1830</v>
      </c>
      <c r="C3030" s="357" t="s">
        <v>1274</v>
      </c>
      <c r="D3030" s="357" t="s">
        <v>1789</v>
      </c>
      <c r="E3030" s="357" t="s">
        <v>1045</v>
      </c>
      <c r="F3030" s="357">
        <v>4623332</v>
      </c>
      <c r="G3030" s="357" t="s">
        <v>1711</v>
      </c>
      <c r="H3030" s="357">
        <v>462333201</v>
      </c>
      <c r="I3030" s="357" t="s">
        <v>4639</v>
      </c>
      <c r="J3030" s="357">
        <v>24830948</v>
      </c>
      <c r="K3030" s="357">
        <v>100</v>
      </c>
      <c r="L3030" s="357" t="s">
        <v>1077</v>
      </c>
      <c r="M3030" s="357" t="s">
        <v>1078</v>
      </c>
      <c r="N3030" s="357" t="s">
        <v>5025</v>
      </c>
      <c r="O3030" s="358">
        <v>1</v>
      </c>
      <c r="P3030" s="357">
        <v>63</v>
      </c>
      <c r="Q3030" s="357">
        <v>8823.2000000000007</v>
      </c>
      <c r="R3030" s="357">
        <v>7211.35</v>
      </c>
      <c r="S3030" s="357">
        <f t="shared" si="96"/>
        <v>1611.8500000000004</v>
      </c>
      <c r="T3030" s="359">
        <f t="shared" si="97"/>
        <v>0.18268315350439751</v>
      </c>
      <c r="U3030" s="357"/>
    </row>
    <row r="3031" spans="1:21" x14ac:dyDescent="0.25">
      <c r="A3031" s="357" t="s">
        <v>483</v>
      </c>
      <c r="B3031" s="357" t="s">
        <v>1830</v>
      </c>
      <c r="C3031" s="357" t="s">
        <v>1274</v>
      </c>
      <c r="D3031" s="357" t="s">
        <v>1787</v>
      </c>
      <c r="E3031" s="357" t="s">
        <v>1697</v>
      </c>
      <c r="F3031" s="357">
        <v>4623133</v>
      </c>
      <c r="G3031" s="357" t="s">
        <v>1031</v>
      </c>
      <c r="H3031" s="357">
        <v>462313302</v>
      </c>
      <c r="I3031" s="357" t="s">
        <v>4640</v>
      </c>
      <c r="J3031" s="357">
        <v>25798980</v>
      </c>
      <c r="K3031" s="357">
        <v>100</v>
      </c>
      <c r="L3031" s="357" t="s">
        <v>1077</v>
      </c>
      <c r="M3031" s="357" t="s">
        <v>1078</v>
      </c>
      <c r="N3031" s="357" t="s">
        <v>5025</v>
      </c>
      <c r="O3031" s="358">
        <v>1</v>
      </c>
      <c r="P3031" s="357">
        <v>107</v>
      </c>
      <c r="Q3031" s="357">
        <v>48473.2</v>
      </c>
      <c r="R3031" s="357">
        <v>40040.26</v>
      </c>
      <c r="S3031" s="357">
        <f t="shared" si="96"/>
        <v>8432.9399999999951</v>
      </c>
      <c r="T3031" s="359">
        <f t="shared" si="97"/>
        <v>0.1739711840769744</v>
      </c>
      <c r="U3031" s="357"/>
    </row>
    <row r="3032" spans="1:21" x14ac:dyDescent="0.25">
      <c r="A3032" s="357" t="s">
        <v>483</v>
      </c>
      <c r="B3032" s="357" t="s">
        <v>1830</v>
      </c>
      <c r="C3032" s="357" t="s">
        <v>1274</v>
      </c>
      <c r="D3032" s="357" t="s">
        <v>1787</v>
      </c>
      <c r="E3032" s="357" t="s">
        <v>1698</v>
      </c>
      <c r="F3032" s="357">
        <v>4623144</v>
      </c>
      <c r="G3032" s="357" t="s">
        <v>1029</v>
      </c>
      <c r="H3032" s="357">
        <v>462314402</v>
      </c>
      <c r="I3032" s="357" t="s">
        <v>4641</v>
      </c>
      <c r="J3032" s="357">
        <v>25799026</v>
      </c>
      <c r="K3032" s="357">
        <v>100</v>
      </c>
      <c r="L3032" s="357" t="s">
        <v>1077</v>
      </c>
      <c r="M3032" s="357" t="s">
        <v>1078</v>
      </c>
      <c r="N3032" s="357" t="s">
        <v>5025</v>
      </c>
      <c r="O3032" s="358">
        <v>1</v>
      </c>
      <c r="P3032" s="357">
        <v>116</v>
      </c>
      <c r="Q3032" s="357">
        <v>39984.400000000001</v>
      </c>
      <c r="R3032" s="357">
        <v>29045.78</v>
      </c>
      <c r="S3032" s="357">
        <f t="shared" si="96"/>
        <v>10938.620000000003</v>
      </c>
      <c r="T3032" s="359">
        <f t="shared" si="97"/>
        <v>0.27357219315533066</v>
      </c>
      <c r="U3032" s="357"/>
    </row>
    <row r="3033" spans="1:21" x14ac:dyDescent="0.25">
      <c r="A3033" s="357" t="s">
        <v>483</v>
      </c>
      <c r="B3033" s="357" t="s">
        <v>1830</v>
      </c>
      <c r="C3033" s="357" t="s">
        <v>1271</v>
      </c>
      <c r="D3033" s="357" t="s">
        <v>1779</v>
      </c>
      <c r="E3033" s="357" t="s">
        <v>1659</v>
      </c>
      <c r="F3033" s="357">
        <v>4615244</v>
      </c>
      <c r="G3033" s="357" t="s">
        <v>1025</v>
      </c>
      <c r="H3033" s="357">
        <v>461524402</v>
      </c>
      <c r="I3033" s="357" t="s">
        <v>4642</v>
      </c>
      <c r="J3033" s="357">
        <v>25799064</v>
      </c>
      <c r="K3033" s="357">
        <v>100</v>
      </c>
      <c r="L3033" s="357" t="s">
        <v>1077</v>
      </c>
      <c r="M3033" s="357" t="s">
        <v>1078</v>
      </c>
      <c r="N3033" s="357" t="s">
        <v>5025</v>
      </c>
      <c r="O3033" s="358">
        <v>1</v>
      </c>
      <c r="P3033" s="357">
        <v>64</v>
      </c>
      <c r="Q3033" s="357">
        <v>19372.8</v>
      </c>
      <c r="R3033" s="357">
        <v>15769.91</v>
      </c>
      <c r="S3033" s="357">
        <f t="shared" si="96"/>
        <v>3602.8899999999994</v>
      </c>
      <c r="T3033" s="359">
        <f t="shared" si="97"/>
        <v>0.18597673026098446</v>
      </c>
      <c r="U3033" s="357"/>
    </row>
    <row r="3034" spans="1:21" x14ac:dyDescent="0.25">
      <c r="A3034" s="357" t="s">
        <v>483</v>
      </c>
      <c r="B3034" s="357" t="s">
        <v>1830</v>
      </c>
      <c r="C3034" s="357" t="s">
        <v>1274</v>
      </c>
      <c r="D3034" s="357" t="s">
        <v>1787</v>
      </c>
      <c r="E3034" s="357" t="s">
        <v>1024</v>
      </c>
      <c r="F3034" s="357">
        <v>4623122</v>
      </c>
      <c r="G3034" s="357" t="s">
        <v>1027</v>
      </c>
      <c r="H3034" s="357">
        <v>462312204</v>
      </c>
      <c r="I3034" s="357" t="s">
        <v>4643</v>
      </c>
      <c r="J3034" s="357">
        <v>25799080</v>
      </c>
      <c r="K3034" s="357">
        <v>100</v>
      </c>
      <c r="L3034" s="357" t="s">
        <v>1077</v>
      </c>
      <c r="M3034" s="357" t="s">
        <v>1078</v>
      </c>
      <c r="N3034" s="357" t="s">
        <v>5025</v>
      </c>
      <c r="O3034" s="358">
        <v>1</v>
      </c>
      <c r="P3034" s="357">
        <v>109</v>
      </c>
      <c r="Q3034" s="357">
        <v>70519.199999999997</v>
      </c>
      <c r="R3034" s="357">
        <v>57040.33</v>
      </c>
      <c r="S3034" s="357">
        <f t="shared" si="96"/>
        <v>13478.869999999995</v>
      </c>
      <c r="T3034" s="359">
        <f t="shared" si="97"/>
        <v>0.19113759089723076</v>
      </c>
      <c r="U3034" s="357"/>
    </row>
    <row r="3035" spans="1:21" x14ac:dyDescent="0.25">
      <c r="A3035" s="357" t="s">
        <v>483</v>
      </c>
      <c r="B3035" s="357" t="s">
        <v>1830</v>
      </c>
      <c r="C3035" s="357" t="s">
        <v>1274</v>
      </c>
      <c r="D3035" s="357" t="s">
        <v>1788</v>
      </c>
      <c r="E3035" s="357" t="s">
        <v>1702</v>
      </c>
      <c r="F3035" s="357">
        <v>4623215</v>
      </c>
      <c r="G3035" s="357" t="s">
        <v>1042</v>
      </c>
      <c r="H3035" s="357">
        <v>462321501</v>
      </c>
      <c r="I3035" s="357" t="s">
        <v>4644</v>
      </c>
      <c r="J3035" s="357">
        <v>27498027</v>
      </c>
      <c r="K3035" s="357">
        <v>100</v>
      </c>
      <c r="L3035" s="357" t="s">
        <v>1077</v>
      </c>
      <c r="M3035" s="357" t="s">
        <v>1078</v>
      </c>
      <c r="N3035" s="357" t="s">
        <v>5025</v>
      </c>
      <c r="O3035" s="358">
        <v>1</v>
      </c>
      <c r="P3035" s="357">
        <v>89</v>
      </c>
      <c r="Q3035" s="357">
        <v>35819.199999999997</v>
      </c>
      <c r="R3035" s="357">
        <v>27587.829999999998</v>
      </c>
      <c r="S3035" s="357">
        <f t="shared" si="96"/>
        <v>8231.369999999999</v>
      </c>
      <c r="T3035" s="359">
        <f t="shared" si="97"/>
        <v>0.22980328985571982</v>
      </c>
      <c r="U3035" s="357"/>
    </row>
    <row r="3036" spans="1:21" x14ac:dyDescent="0.25">
      <c r="A3036" s="357" t="s">
        <v>483</v>
      </c>
      <c r="B3036" s="357" t="s">
        <v>1830</v>
      </c>
      <c r="C3036" s="357" t="s">
        <v>1274</v>
      </c>
      <c r="D3036" s="357" t="s">
        <v>1788</v>
      </c>
      <c r="E3036" s="357" t="s">
        <v>1702</v>
      </c>
      <c r="F3036" s="357">
        <v>4623215</v>
      </c>
      <c r="G3036" s="357" t="s">
        <v>1042</v>
      </c>
      <c r="H3036" s="357">
        <v>462321501</v>
      </c>
      <c r="I3036" s="357" t="s">
        <v>4645</v>
      </c>
      <c r="J3036" s="357">
        <v>27498165</v>
      </c>
      <c r="K3036" s="357">
        <v>100</v>
      </c>
      <c r="L3036" s="357" t="s">
        <v>1077</v>
      </c>
      <c r="M3036" s="357" t="s">
        <v>1078</v>
      </c>
      <c r="N3036" s="357" t="s">
        <v>5025</v>
      </c>
      <c r="O3036" s="358">
        <v>1</v>
      </c>
      <c r="P3036" s="357">
        <v>101</v>
      </c>
      <c r="Q3036" s="357">
        <v>34435.199999999997</v>
      </c>
      <c r="R3036" s="357">
        <v>25253.01</v>
      </c>
      <c r="S3036" s="357">
        <f t="shared" si="96"/>
        <v>9182.1899999999987</v>
      </c>
      <c r="T3036" s="359">
        <f t="shared" si="97"/>
        <v>0.26665127543908557</v>
      </c>
      <c r="U3036" s="357"/>
    </row>
    <row r="3037" spans="1:21" x14ac:dyDescent="0.25">
      <c r="A3037" s="357" t="s">
        <v>483</v>
      </c>
      <c r="B3037" s="357" t="s">
        <v>1830</v>
      </c>
      <c r="C3037" s="357" t="s">
        <v>1274</v>
      </c>
      <c r="D3037" s="357" t="s">
        <v>1787</v>
      </c>
      <c r="E3037" s="357" t="s">
        <v>1024</v>
      </c>
      <c r="F3037" s="357">
        <v>4623122</v>
      </c>
      <c r="G3037" s="357" t="s">
        <v>1027</v>
      </c>
      <c r="H3037" s="357">
        <v>462312204</v>
      </c>
      <c r="I3037" s="357" t="s">
        <v>4646</v>
      </c>
      <c r="J3037" s="357">
        <v>27498333</v>
      </c>
      <c r="K3037" s="357">
        <v>100</v>
      </c>
      <c r="L3037" s="357" t="s">
        <v>1077</v>
      </c>
      <c r="M3037" s="357" t="s">
        <v>1078</v>
      </c>
      <c r="N3037" s="357" t="s">
        <v>5025</v>
      </c>
      <c r="O3037" s="358">
        <v>1</v>
      </c>
      <c r="P3037" s="357">
        <v>75</v>
      </c>
      <c r="Q3037" s="357">
        <v>48077.599999999999</v>
      </c>
      <c r="R3037" s="357">
        <v>35769.550000000003</v>
      </c>
      <c r="S3037" s="357">
        <f t="shared" si="96"/>
        <v>12308.049999999996</v>
      </c>
      <c r="T3037" s="359">
        <f t="shared" si="97"/>
        <v>0.25600383546599653</v>
      </c>
      <c r="U3037" s="357"/>
    </row>
    <row r="3038" spans="1:21" x14ac:dyDescent="0.25">
      <c r="A3038" s="357" t="s">
        <v>483</v>
      </c>
      <c r="B3038" s="357" t="s">
        <v>1830</v>
      </c>
      <c r="C3038" s="357" t="s">
        <v>1274</v>
      </c>
      <c r="D3038" s="357" t="s">
        <v>1788</v>
      </c>
      <c r="E3038" s="357" t="s">
        <v>1810</v>
      </c>
      <c r="F3038" s="357">
        <v>4623214</v>
      </c>
      <c r="G3038" s="357" t="s">
        <v>1041</v>
      </c>
      <c r="H3038" s="357">
        <v>462321402</v>
      </c>
      <c r="I3038" s="357" t="s">
        <v>4647</v>
      </c>
      <c r="J3038" s="357">
        <v>30953803</v>
      </c>
      <c r="K3038" s="357">
        <v>100</v>
      </c>
      <c r="L3038" s="357" t="s">
        <v>1077</v>
      </c>
      <c r="M3038" s="357" t="s">
        <v>1078</v>
      </c>
      <c r="N3038" s="357" t="s">
        <v>5025</v>
      </c>
      <c r="O3038" s="358">
        <v>1</v>
      </c>
      <c r="P3038" s="357">
        <v>44</v>
      </c>
      <c r="Q3038" s="357">
        <v>19192.8</v>
      </c>
      <c r="R3038" s="357">
        <v>17918.420000000002</v>
      </c>
      <c r="S3038" s="357">
        <f t="shared" si="96"/>
        <v>1274.3799999999974</v>
      </c>
      <c r="T3038" s="359">
        <f t="shared" si="97"/>
        <v>6.6398857905047598E-2</v>
      </c>
      <c r="U3038" s="357"/>
    </row>
    <row r="3039" spans="1:21" x14ac:dyDescent="0.25">
      <c r="A3039" s="357" t="s">
        <v>483</v>
      </c>
      <c r="B3039" s="357" t="s">
        <v>1830</v>
      </c>
      <c r="C3039" s="357" t="s">
        <v>1274</v>
      </c>
      <c r="D3039" s="357" t="s">
        <v>1789</v>
      </c>
      <c r="E3039" s="357" t="s">
        <v>1712</v>
      </c>
      <c r="F3039" s="357">
        <v>4623334</v>
      </c>
      <c r="G3039" s="357" t="s">
        <v>932</v>
      </c>
      <c r="H3039" s="357">
        <v>462333403</v>
      </c>
      <c r="I3039" s="357" t="s">
        <v>4648</v>
      </c>
      <c r="J3039" s="357">
        <v>23202776</v>
      </c>
      <c r="K3039" s="357">
        <v>100</v>
      </c>
      <c r="L3039" s="357" t="s">
        <v>1077</v>
      </c>
      <c r="M3039" s="357" t="s">
        <v>1078</v>
      </c>
      <c r="N3039" s="357" t="s">
        <v>5025</v>
      </c>
      <c r="O3039" s="358">
        <v>1</v>
      </c>
      <c r="P3039" s="357">
        <v>109</v>
      </c>
      <c r="Q3039" s="357">
        <v>68147.600000000006</v>
      </c>
      <c r="R3039" s="357">
        <v>47528.92</v>
      </c>
      <c r="S3039" s="357">
        <f t="shared" si="96"/>
        <v>20618.680000000008</v>
      </c>
      <c r="T3039" s="359">
        <f t="shared" si="97"/>
        <v>0.30255915101925829</v>
      </c>
      <c r="U3039" s="357"/>
    </row>
    <row r="3040" spans="1:21" x14ac:dyDescent="0.25">
      <c r="A3040" s="357" t="s">
        <v>483</v>
      </c>
      <c r="B3040" s="357" t="s">
        <v>1830</v>
      </c>
      <c r="C3040" s="357" t="s">
        <v>1274</v>
      </c>
      <c r="D3040" s="357" t="s">
        <v>1788</v>
      </c>
      <c r="E3040" s="357" t="s">
        <v>1703</v>
      </c>
      <c r="F3040" s="357">
        <v>4623221</v>
      </c>
      <c r="G3040" s="357" t="s">
        <v>1037</v>
      </c>
      <c r="H3040" s="357">
        <v>462322102</v>
      </c>
      <c r="I3040" s="357" t="s">
        <v>4649</v>
      </c>
      <c r="J3040" s="357">
        <v>23202862</v>
      </c>
      <c r="K3040" s="357">
        <v>100</v>
      </c>
      <c r="L3040" s="357" t="s">
        <v>1077</v>
      </c>
      <c r="M3040" s="357" t="s">
        <v>1078</v>
      </c>
      <c r="N3040" s="357" t="s">
        <v>5025</v>
      </c>
      <c r="O3040" s="358">
        <v>1</v>
      </c>
      <c r="P3040" s="357">
        <v>128</v>
      </c>
      <c r="Q3040" s="357">
        <v>35508.400000000001</v>
      </c>
      <c r="R3040" s="357">
        <v>22320.59</v>
      </c>
      <c r="S3040" s="357">
        <f t="shared" si="96"/>
        <v>13187.810000000001</v>
      </c>
      <c r="T3040" s="359">
        <f t="shared" si="97"/>
        <v>0.37139972513546093</v>
      </c>
      <c r="U3040" s="357"/>
    </row>
    <row r="3041" spans="1:21" x14ac:dyDescent="0.25">
      <c r="A3041" s="357" t="s">
        <v>483</v>
      </c>
      <c r="B3041" s="357" t="s">
        <v>1830</v>
      </c>
      <c r="C3041" s="357" t="s">
        <v>1274</v>
      </c>
      <c r="D3041" s="357" t="s">
        <v>1789</v>
      </c>
      <c r="E3041" s="357" t="s">
        <v>1706</v>
      </c>
      <c r="F3041" s="357">
        <v>4623313</v>
      </c>
      <c r="G3041" s="357" t="s">
        <v>1048</v>
      </c>
      <c r="H3041" s="357">
        <v>462331301</v>
      </c>
      <c r="I3041" s="357" t="s">
        <v>4650</v>
      </c>
      <c r="J3041" s="357">
        <v>23202912</v>
      </c>
      <c r="K3041" s="357">
        <v>100</v>
      </c>
      <c r="L3041" s="357" t="s">
        <v>1077</v>
      </c>
      <c r="M3041" s="357" t="s">
        <v>1078</v>
      </c>
      <c r="N3041" s="357" t="s">
        <v>5025</v>
      </c>
      <c r="O3041" s="358">
        <v>1</v>
      </c>
      <c r="P3041" s="357">
        <v>61</v>
      </c>
      <c r="Q3041" s="357">
        <v>37721.199999999997</v>
      </c>
      <c r="R3041" s="357">
        <v>30445.56</v>
      </c>
      <c r="S3041" s="357">
        <f t="shared" si="96"/>
        <v>7275.6399999999958</v>
      </c>
      <c r="T3041" s="359">
        <f t="shared" si="97"/>
        <v>0.1928793357581412</v>
      </c>
      <c r="U3041" s="357"/>
    </row>
    <row r="3042" spans="1:21" ht="30" x14ac:dyDescent="0.25">
      <c r="A3042" s="357" t="s">
        <v>483</v>
      </c>
      <c r="B3042" s="357" t="s">
        <v>1830</v>
      </c>
      <c r="C3042" s="357" t="s">
        <v>1274</v>
      </c>
      <c r="D3042" s="357" t="s">
        <v>1789</v>
      </c>
      <c r="E3042" s="357" t="s">
        <v>1712</v>
      </c>
      <c r="F3042" s="357">
        <v>4623334</v>
      </c>
      <c r="G3042" s="357" t="s">
        <v>1714</v>
      </c>
      <c r="H3042" s="357">
        <v>462333404</v>
      </c>
      <c r="I3042" s="357" t="s">
        <v>4651</v>
      </c>
      <c r="J3042" s="357">
        <v>23202956</v>
      </c>
      <c r="K3042" s="357">
        <v>100</v>
      </c>
      <c r="L3042" s="357" t="s">
        <v>1077</v>
      </c>
      <c r="M3042" s="357" t="s">
        <v>1078</v>
      </c>
      <c r="N3042" s="357" t="s">
        <v>5025</v>
      </c>
      <c r="O3042" s="358">
        <v>1</v>
      </c>
      <c r="P3042" s="357">
        <v>117</v>
      </c>
      <c r="Q3042" s="357">
        <v>94667.199999999997</v>
      </c>
      <c r="R3042" s="357">
        <v>87354.28</v>
      </c>
      <c r="S3042" s="357">
        <f t="shared" si="96"/>
        <v>7312.9199999999983</v>
      </c>
      <c r="T3042" s="359">
        <f t="shared" si="97"/>
        <v>7.7248719725522663E-2</v>
      </c>
      <c r="U3042" s="357"/>
    </row>
    <row r="3043" spans="1:21" x14ac:dyDescent="0.25">
      <c r="A3043" s="357" t="s">
        <v>483</v>
      </c>
      <c r="B3043" s="357" t="s">
        <v>1830</v>
      </c>
      <c r="C3043" s="357" t="s">
        <v>1274</v>
      </c>
      <c r="D3043" s="357" t="s">
        <v>1787</v>
      </c>
      <c r="E3043" s="357" t="s">
        <v>1024</v>
      </c>
      <c r="F3043" s="357">
        <v>4623122</v>
      </c>
      <c r="G3043" s="357" t="s">
        <v>1181</v>
      </c>
      <c r="H3043" s="357">
        <v>462312203</v>
      </c>
      <c r="I3043" s="357" t="s">
        <v>4652</v>
      </c>
      <c r="J3043" s="357">
        <v>23202960</v>
      </c>
      <c r="K3043" s="357">
        <v>100</v>
      </c>
      <c r="L3043" s="357" t="s">
        <v>1077</v>
      </c>
      <c r="M3043" s="357" t="s">
        <v>1078</v>
      </c>
      <c r="N3043" s="357" t="s">
        <v>5025</v>
      </c>
      <c r="O3043" s="358">
        <v>1</v>
      </c>
      <c r="P3043" s="357">
        <v>17</v>
      </c>
      <c r="Q3043" s="357">
        <v>34516.399999999994</v>
      </c>
      <c r="R3043" s="357">
        <v>20645.100000000002</v>
      </c>
      <c r="S3043" s="357">
        <f t="shared" si="96"/>
        <v>13871.299999999992</v>
      </c>
      <c r="T3043" s="359">
        <f t="shared" si="97"/>
        <v>0.40187563013523991</v>
      </c>
      <c r="U3043" s="357"/>
    </row>
    <row r="3044" spans="1:21" x14ac:dyDescent="0.25">
      <c r="A3044" s="357" t="s">
        <v>483</v>
      </c>
      <c r="B3044" s="357" t="s">
        <v>1830</v>
      </c>
      <c r="C3044" s="357" t="s">
        <v>1274</v>
      </c>
      <c r="D3044" s="357" t="s">
        <v>1787</v>
      </c>
      <c r="E3044" s="357" t="s">
        <v>1698</v>
      </c>
      <c r="F3044" s="357">
        <v>4623144</v>
      </c>
      <c r="G3044" s="357" t="s">
        <v>1028</v>
      </c>
      <c r="H3044" s="357">
        <v>462314404</v>
      </c>
      <c r="I3044" s="357" t="s">
        <v>4653</v>
      </c>
      <c r="J3044" s="357">
        <v>24634301</v>
      </c>
      <c r="K3044" s="357">
        <v>100</v>
      </c>
      <c r="L3044" s="357" t="s">
        <v>1077</v>
      </c>
      <c r="M3044" s="357" t="s">
        <v>1078</v>
      </c>
      <c r="N3044" s="357" t="s">
        <v>5025</v>
      </c>
      <c r="O3044" s="358">
        <v>1</v>
      </c>
      <c r="P3044" s="357">
        <v>106</v>
      </c>
      <c r="Q3044" s="357">
        <v>45043.6</v>
      </c>
      <c r="R3044" s="357">
        <v>30309.119999999999</v>
      </c>
      <c r="S3044" s="357">
        <f t="shared" si="96"/>
        <v>14734.48</v>
      </c>
      <c r="T3044" s="359">
        <f t="shared" si="97"/>
        <v>0.32711594987967213</v>
      </c>
      <c r="U3044" s="357"/>
    </row>
    <row r="3045" spans="1:21" x14ac:dyDescent="0.25">
      <c r="A3045" s="357" t="s">
        <v>483</v>
      </c>
      <c r="B3045" s="357" t="s">
        <v>1830</v>
      </c>
      <c r="C3045" s="357" t="s">
        <v>1274</v>
      </c>
      <c r="D3045" s="357" t="s">
        <v>1787</v>
      </c>
      <c r="E3045" s="357" t="s">
        <v>1024</v>
      </c>
      <c r="F3045" s="357">
        <v>4623122</v>
      </c>
      <c r="G3045" s="357" t="s">
        <v>1027</v>
      </c>
      <c r="H3045" s="357">
        <v>462312204</v>
      </c>
      <c r="I3045" s="357" t="s">
        <v>4654</v>
      </c>
      <c r="J3045" s="357">
        <v>24634359</v>
      </c>
      <c r="K3045" s="357">
        <v>100</v>
      </c>
      <c r="L3045" s="357" t="s">
        <v>1077</v>
      </c>
      <c r="M3045" s="357" t="s">
        <v>1078</v>
      </c>
      <c r="N3045" s="357" t="s">
        <v>5025</v>
      </c>
      <c r="O3045" s="358">
        <v>1</v>
      </c>
      <c r="P3045" s="357">
        <v>44</v>
      </c>
      <c r="Q3045" s="357">
        <v>30776</v>
      </c>
      <c r="R3045" s="357">
        <v>19531.449999999997</v>
      </c>
      <c r="S3045" s="357">
        <f t="shared" si="96"/>
        <v>11244.550000000003</v>
      </c>
      <c r="T3045" s="359">
        <f t="shared" si="97"/>
        <v>0.36536749415128683</v>
      </c>
      <c r="U3045" s="357"/>
    </row>
    <row r="3046" spans="1:21" x14ac:dyDescent="0.25">
      <c r="A3046" s="357" t="s">
        <v>483</v>
      </c>
      <c r="B3046" s="357" t="s">
        <v>1830</v>
      </c>
      <c r="C3046" s="357" t="s">
        <v>1274</v>
      </c>
      <c r="D3046" s="357" t="s">
        <v>1787</v>
      </c>
      <c r="E3046" s="357" t="s">
        <v>1699</v>
      </c>
      <c r="F3046" s="357">
        <v>4623147</v>
      </c>
      <c r="G3046" s="357" t="s">
        <v>1033</v>
      </c>
      <c r="H3046" s="357">
        <v>462314702</v>
      </c>
      <c r="I3046" s="357" t="s">
        <v>4655</v>
      </c>
      <c r="J3046" s="357">
        <v>24634419</v>
      </c>
      <c r="K3046" s="357">
        <v>100</v>
      </c>
      <c r="L3046" s="357" t="s">
        <v>1077</v>
      </c>
      <c r="M3046" s="357" t="s">
        <v>1078</v>
      </c>
      <c r="N3046" s="357" t="s">
        <v>5025</v>
      </c>
      <c r="O3046" s="358">
        <v>1</v>
      </c>
      <c r="P3046" s="357">
        <v>56</v>
      </c>
      <c r="Q3046" s="357">
        <v>38597.199999999997</v>
      </c>
      <c r="R3046" s="357">
        <v>29288.47</v>
      </c>
      <c r="S3046" s="357">
        <f t="shared" si="96"/>
        <v>9308.7299999999959</v>
      </c>
      <c r="T3046" s="359">
        <f t="shared" si="97"/>
        <v>0.24117630294425493</v>
      </c>
      <c r="U3046" s="357"/>
    </row>
    <row r="3047" spans="1:21" x14ac:dyDescent="0.25">
      <c r="A3047" s="357" t="s">
        <v>483</v>
      </c>
      <c r="B3047" s="357" t="s">
        <v>1830</v>
      </c>
      <c r="C3047" s="357" t="s">
        <v>1274</v>
      </c>
      <c r="D3047" s="357" t="s">
        <v>1789</v>
      </c>
      <c r="E3047" s="357" t="s">
        <v>1706</v>
      </c>
      <c r="F3047" s="357">
        <v>4623313</v>
      </c>
      <c r="G3047" s="357" t="s">
        <v>1048</v>
      </c>
      <c r="H3047" s="357">
        <v>462331301</v>
      </c>
      <c r="I3047" s="357" t="s">
        <v>4656</v>
      </c>
      <c r="J3047" s="357">
        <v>24634471</v>
      </c>
      <c r="K3047" s="357">
        <v>250</v>
      </c>
      <c r="L3047" s="357" t="s">
        <v>1077</v>
      </c>
      <c r="M3047" s="357" t="s">
        <v>1078</v>
      </c>
      <c r="N3047" s="357" t="s">
        <v>5025</v>
      </c>
      <c r="O3047" s="358">
        <v>1</v>
      </c>
      <c r="P3047" s="357">
        <v>173</v>
      </c>
      <c r="Q3047" s="357">
        <v>64017.2</v>
      </c>
      <c r="R3047" s="357">
        <v>37545.600000000006</v>
      </c>
      <c r="S3047" s="357">
        <f t="shared" si="96"/>
        <v>26471.599999999991</v>
      </c>
      <c r="T3047" s="359">
        <f t="shared" si="97"/>
        <v>0.41350761982717132</v>
      </c>
      <c r="U3047" s="357"/>
    </row>
    <row r="3048" spans="1:21" x14ac:dyDescent="0.25">
      <c r="A3048" s="357" t="s">
        <v>483</v>
      </c>
      <c r="B3048" s="357" t="s">
        <v>1830</v>
      </c>
      <c r="C3048" s="357" t="s">
        <v>1258</v>
      </c>
      <c r="D3048" s="357" t="s">
        <v>1758</v>
      </c>
      <c r="E3048" s="357" t="s">
        <v>1532</v>
      </c>
      <c r="F3048" s="357">
        <v>4422118</v>
      </c>
      <c r="G3048" s="357" t="s">
        <v>963</v>
      </c>
      <c r="H3048" s="357">
        <v>442211802</v>
      </c>
      <c r="I3048" s="357" t="s">
        <v>4657</v>
      </c>
      <c r="J3048" s="357">
        <v>24634613</v>
      </c>
      <c r="K3048" s="357">
        <v>100</v>
      </c>
      <c r="L3048" s="357" t="s">
        <v>1077</v>
      </c>
      <c r="M3048" s="357" t="s">
        <v>1078</v>
      </c>
      <c r="N3048" s="357" t="s">
        <v>5025</v>
      </c>
      <c r="O3048" s="358">
        <v>1</v>
      </c>
      <c r="P3048" s="357">
        <v>129</v>
      </c>
      <c r="Q3048" s="357">
        <v>41753.199999999997</v>
      </c>
      <c r="R3048" s="357">
        <v>36910.75</v>
      </c>
      <c r="S3048" s="357">
        <f t="shared" si="96"/>
        <v>4842.4499999999971</v>
      </c>
      <c r="T3048" s="359">
        <f t="shared" si="97"/>
        <v>0.11597793702039598</v>
      </c>
      <c r="U3048" s="357"/>
    </row>
    <row r="3049" spans="1:21" x14ac:dyDescent="0.25">
      <c r="A3049" s="357" t="s">
        <v>483</v>
      </c>
      <c r="B3049" s="357" t="s">
        <v>1830</v>
      </c>
      <c r="C3049" s="357" t="s">
        <v>1274</v>
      </c>
      <c r="D3049" s="357" t="s">
        <v>1787</v>
      </c>
      <c r="E3049" s="357" t="s">
        <v>963</v>
      </c>
      <c r="F3049" s="357">
        <v>4623111</v>
      </c>
      <c r="G3049" s="357" t="s">
        <v>1695</v>
      </c>
      <c r="H3049" s="357">
        <v>462311102</v>
      </c>
      <c r="I3049" s="357" t="s">
        <v>4658</v>
      </c>
      <c r="J3049" s="357">
        <v>24634667</v>
      </c>
      <c r="K3049" s="357">
        <v>100</v>
      </c>
      <c r="L3049" s="357" t="s">
        <v>1077</v>
      </c>
      <c r="M3049" s="357" t="s">
        <v>1078</v>
      </c>
      <c r="N3049" s="357" t="s">
        <v>5025</v>
      </c>
      <c r="O3049" s="358">
        <v>1</v>
      </c>
      <c r="P3049" s="357">
        <v>52</v>
      </c>
      <c r="Q3049" s="357">
        <v>32516.400000000001</v>
      </c>
      <c r="R3049" s="357">
        <v>21873.02</v>
      </c>
      <c r="S3049" s="357">
        <f t="shared" si="96"/>
        <v>10643.380000000001</v>
      </c>
      <c r="T3049" s="359">
        <f t="shared" si="97"/>
        <v>0.32732344293956284</v>
      </c>
      <c r="U3049" s="357"/>
    </row>
    <row r="3050" spans="1:21" x14ac:dyDescent="0.25">
      <c r="A3050" s="357" t="s">
        <v>483</v>
      </c>
      <c r="B3050" s="357" t="s">
        <v>1830</v>
      </c>
      <c r="C3050" s="357" t="s">
        <v>1274</v>
      </c>
      <c r="D3050" s="357" t="s">
        <v>1787</v>
      </c>
      <c r="E3050" s="357" t="s">
        <v>1696</v>
      </c>
      <c r="F3050" s="357">
        <v>4623116</v>
      </c>
      <c r="G3050" s="357" t="s">
        <v>1036</v>
      </c>
      <c r="H3050" s="357">
        <v>462311603</v>
      </c>
      <c r="I3050" s="357" t="s">
        <v>4659</v>
      </c>
      <c r="J3050" s="357">
        <v>24634786</v>
      </c>
      <c r="K3050" s="357">
        <v>100</v>
      </c>
      <c r="L3050" s="357" t="s">
        <v>1077</v>
      </c>
      <c r="M3050" s="357" t="s">
        <v>1078</v>
      </c>
      <c r="N3050" s="357" t="s">
        <v>5025</v>
      </c>
      <c r="O3050" s="358">
        <v>1</v>
      </c>
      <c r="P3050" s="357">
        <v>92</v>
      </c>
      <c r="Q3050" s="357">
        <v>34222</v>
      </c>
      <c r="R3050" s="357">
        <v>24111.59</v>
      </c>
      <c r="S3050" s="357">
        <f t="shared" si="96"/>
        <v>10110.41</v>
      </c>
      <c r="T3050" s="359">
        <f t="shared" si="97"/>
        <v>0.29543597685699258</v>
      </c>
      <c r="U3050" s="357"/>
    </row>
    <row r="3051" spans="1:21" x14ac:dyDescent="0.25">
      <c r="A3051" s="357" t="s">
        <v>483</v>
      </c>
      <c r="B3051" s="357" t="s">
        <v>1830</v>
      </c>
      <c r="C3051" s="357" t="s">
        <v>1274</v>
      </c>
      <c r="D3051" s="357" t="s">
        <v>1787</v>
      </c>
      <c r="E3051" s="357" t="s">
        <v>1697</v>
      </c>
      <c r="F3051" s="357">
        <v>4623133</v>
      </c>
      <c r="G3051" s="357" t="s">
        <v>1031</v>
      </c>
      <c r="H3051" s="357">
        <v>462313302</v>
      </c>
      <c r="I3051" s="357" t="s">
        <v>4660</v>
      </c>
      <c r="J3051" s="357">
        <v>24634878</v>
      </c>
      <c r="K3051" s="357">
        <v>100</v>
      </c>
      <c r="L3051" s="357" t="s">
        <v>1077</v>
      </c>
      <c r="M3051" s="357" t="s">
        <v>1078</v>
      </c>
      <c r="N3051" s="357" t="s">
        <v>5025</v>
      </c>
      <c r="O3051" s="358">
        <v>1</v>
      </c>
      <c r="P3051" s="357">
        <v>146</v>
      </c>
      <c r="Q3051" s="357">
        <v>28426.399999999998</v>
      </c>
      <c r="R3051" s="357">
        <v>20793.73</v>
      </c>
      <c r="S3051" s="357">
        <f t="shared" si="96"/>
        <v>7632.6699999999983</v>
      </c>
      <c r="T3051" s="359">
        <f t="shared" si="97"/>
        <v>0.26850638842765878</v>
      </c>
      <c r="U3051" s="357"/>
    </row>
    <row r="3052" spans="1:21" x14ac:dyDescent="0.25">
      <c r="A3052" s="357" t="s">
        <v>483</v>
      </c>
      <c r="B3052" s="357" t="s">
        <v>1830</v>
      </c>
      <c r="C3052" s="357" t="s">
        <v>1274</v>
      </c>
      <c r="D3052" s="357" t="s">
        <v>1788</v>
      </c>
      <c r="E3052" s="357" t="s">
        <v>1700</v>
      </c>
      <c r="F3052" s="357">
        <v>4623212</v>
      </c>
      <c r="G3052" s="357" t="s">
        <v>1039</v>
      </c>
      <c r="H3052" s="357">
        <v>462321201</v>
      </c>
      <c r="I3052" s="357" t="s">
        <v>4661</v>
      </c>
      <c r="J3052" s="357">
        <v>24831406</v>
      </c>
      <c r="K3052" s="357">
        <v>100</v>
      </c>
      <c r="L3052" s="357" t="s">
        <v>1077</v>
      </c>
      <c r="M3052" s="357" t="s">
        <v>1078</v>
      </c>
      <c r="N3052" s="357" t="s">
        <v>5025</v>
      </c>
      <c r="O3052" s="358">
        <v>1</v>
      </c>
      <c r="P3052" s="357">
        <v>46</v>
      </c>
      <c r="Q3052" s="357">
        <v>30829.199999999997</v>
      </c>
      <c r="R3052" s="357">
        <v>22729.95</v>
      </c>
      <c r="S3052" s="357">
        <f t="shared" si="96"/>
        <v>8099.2499999999964</v>
      </c>
      <c r="T3052" s="359">
        <f t="shared" si="97"/>
        <v>0.26271359620100415</v>
      </c>
      <c r="U3052" s="357"/>
    </row>
    <row r="3053" spans="1:21" x14ac:dyDescent="0.25">
      <c r="A3053" s="357" t="s">
        <v>483</v>
      </c>
      <c r="B3053" s="357" t="s">
        <v>1830</v>
      </c>
      <c r="C3053" s="357" t="s">
        <v>1274</v>
      </c>
      <c r="D3053" s="357" t="s">
        <v>1787</v>
      </c>
      <c r="E3053" s="357" t="s">
        <v>1698</v>
      </c>
      <c r="F3053" s="357">
        <v>4623144</v>
      </c>
      <c r="G3053" s="357" t="s">
        <v>1028</v>
      </c>
      <c r="H3053" s="357">
        <v>462314404</v>
      </c>
      <c r="I3053" s="357" t="s">
        <v>4662</v>
      </c>
      <c r="J3053" s="357">
        <v>24831476</v>
      </c>
      <c r="K3053" s="357">
        <v>100</v>
      </c>
      <c r="L3053" s="357" t="s">
        <v>1077</v>
      </c>
      <c r="M3053" s="357" t="s">
        <v>1078</v>
      </c>
      <c r="N3053" s="357" t="s">
        <v>5025</v>
      </c>
      <c r="O3053" s="358">
        <v>1</v>
      </c>
      <c r="P3053" s="357">
        <v>85</v>
      </c>
      <c r="Q3053" s="357">
        <v>34049.599999999999</v>
      </c>
      <c r="R3053" s="357">
        <v>26330.879999999997</v>
      </c>
      <c r="S3053" s="357">
        <f t="shared" si="96"/>
        <v>7718.7200000000012</v>
      </c>
      <c r="T3053" s="359">
        <f t="shared" si="97"/>
        <v>0.22669047507166021</v>
      </c>
      <c r="U3053" s="357"/>
    </row>
    <row r="3054" spans="1:21" x14ac:dyDescent="0.25">
      <c r="A3054" s="357" t="s">
        <v>483</v>
      </c>
      <c r="B3054" s="357" t="s">
        <v>1830</v>
      </c>
      <c r="C3054" s="357" t="s">
        <v>1274</v>
      </c>
      <c r="D3054" s="357" t="s">
        <v>1787</v>
      </c>
      <c r="E3054" s="357" t="s">
        <v>1698</v>
      </c>
      <c r="F3054" s="357">
        <v>4623144</v>
      </c>
      <c r="G3054" s="357" t="s">
        <v>1028</v>
      </c>
      <c r="H3054" s="357">
        <v>462314404</v>
      </c>
      <c r="I3054" s="357" t="s">
        <v>4663</v>
      </c>
      <c r="J3054" s="357">
        <v>24831498</v>
      </c>
      <c r="K3054" s="357">
        <v>100</v>
      </c>
      <c r="L3054" s="357" t="s">
        <v>1077</v>
      </c>
      <c r="M3054" s="357" t="s">
        <v>1078</v>
      </c>
      <c r="N3054" s="357" t="s">
        <v>5025</v>
      </c>
      <c r="O3054" s="358">
        <v>1</v>
      </c>
      <c r="P3054" s="357">
        <v>62</v>
      </c>
      <c r="Q3054" s="357">
        <v>45615.6</v>
      </c>
      <c r="R3054" s="357">
        <v>25322.080000000002</v>
      </c>
      <c r="S3054" s="357">
        <f t="shared" si="96"/>
        <v>20293.519999999997</v>
      </c>
      <c r="T3054" s="359">
        <f t="shared" si="97"/>
        <v>0.44488113715483296</v>
      </c>
      <c r="U3054" s="357"/>
    </row>
    <row r="3055" spans="1:21" x14ac:dyDescent="0.25">
      <c r="A3055" s="357" t="s">
        <v>483</v>
      </c>
      <c r="B3055" s="357" t="s">
        <v>1830</v>
      </c>
      <c r="C3055" s="357" t="s">
        <v>1274</v>
      </c>
      <c r="D3055" s="357" t="s">
        <v>1789</v>
      </c>
      <c r="E3055" s="357" t="s">
        <v>1045</v>
      </c>
      <c r="F3055" s="357">
        <v>4623332</v>
      </c>
      <c r="G3055" s="357" t="s">
        <v>1292</v>
      </c>
      <c r="H3055" s="357">
        <v>462333203</v>
      </c>
      <c r="I3055" s="357" t="s">
        <v>4664</v>
      </c>
      <c r="J3055" s="357">
        <v>29767636</v>
      </c>
      <c r="K3055" s="357">
        <v>100</v>
      </c>
      <c r="L3055" s="357" t="s">
        <v>1077</v>
      </c>
      <c r="M3055" s="357" t="s">
        <v>1078</v>
      </c>
      <c r="N3055" s="357" t="s">
        <v>5025</v>
      </c>
      <c r="O3055" s="358">
        <v>1</v>
      </c>
      <c r="P3055" s="357">
        <v>70</v>
      </c>
      <c r="Q3055" s="357">
        <v>25972</v>
      </c>
      <c r="R3055" s="357">
        <v>22809.010000000002</v>
      </c>
      <c r="S3055" s="357">
        <f t="shared" si="96"/>
        <v>3162.989999999998</v>
      </c>
      <c r="T3055" s="359">
        <f t="shared" si="97"/>
        <v>0.12178461419990752</v>
      </c>
      <c r="U3055" s="357"/>
    </row>
    <row r="3056" spans="1:21" x14ac:dyDescent="0.25">
      <c r="A3056" s="357" t="s">
        <v>483</v>
      </c>
      <c r="B3056" s="357" t="s">
        <v>1830</v>
      </c>
      <c r="C3056" s="357" t="s">
        <v>1271</v>
      </c>
      <c r="D3056" s="357" t="s">
        <v>1779</v>
      </c>
      <c r="E3056" s="357" t="s">
        <v>1659</v>
      </c>
      <c r="F3056" s="357">
        <v>4615244</v>
      </c>
      <c r="G3056" s="357" t="s">
        <v>1025</v>
      </c>
      <c r="H3056" s="357">
        <v>461524402</v>
      </c>
      <c r="I3056" s="357" t="s">
        <v>4665</v>
      </c>
      <c r="J3056" s="357">
        <v>29767808</v>
      </c>
      <c r="K3056" s="357">
        <v>100</v>
      </c>
      <c r="L3056" s="357" t="s">
        <v>1077</v>
      </c>
      <c r="M3056" s="357" t="s">
        <v>1078</v>
      </c>
      <c r="N3056" s="357" t="s">
        <v>5025</v>
      </c>
      <c r="O3056" s="358">
        <v>1</v>
      </c>
      <c r="P3056" s="357">
        <v>86</v>
      </c>
      <c r="Q3056" s="357">
        <v>51574.400000000001</v>
      </c>
      <c r="R3056" s="357">
        <v>28754.639999999999</v>
      </c>
      <c r="S3056" s="357">
        <f t="shared" si="96"/>
        <v>22819.760000000002</v>
      </c>
      <c r="T3056" s="359">
        <f t="shared" si="97"/>
        <v>0.4424629273437985</v>
      </c>
      <c r="U3056" s="357"/>
    </row>
    <row r="3057" spans="1:21" x14ac:dyDescent="0.25">
      <c r="A3057" s="357" t="s">
        <v>483</v>
      </c>
      <c r="B3057" s="357" t="s">
        <v>1830</v>
      </c>
      <c r="C3057" s="357" t="s">
        <v>1274</v>
      </c>
      <c r="D3057" s="357" t="s">
        <v>1789</v>
      </c>
      <c r="E3057" s="357" t="s">
        <v>1706</v>
      </c>
      <c r="F3057" s="357">
        <v>4623313</v>
      </c>
      <c r="G3057" s="357" t="s">
        <v>1048</v>
      </c>
      <c r="H3057" s="357">
        <v>462331301</v>
      </c>
      <c r="I3057" s="357" t="s">
        <v>2916</v>
      </c>
      <c r="J3057" s="357">
        <v>30953417</v>
      </c>
      <c r="K3057" s="357">
        <v>100</v>
      </c>
      <c r="L3057" s="357" t="s">
        <v>1077</v>
      </c>
      <c r="M3057" s="357" t="s">
        <v>1078</v>
      </c>
      <c r="N3057" s="357" t="s">
        <v>5025</v>
      </c>
      <c r="O3057" s="358">
        <v>1</v>
      </c>
      <c r="P3057" s="357">
        <v>177</v>
      </c>
      <c r="Q3057" s="357">
        <v>52840.800000000003</v>
      </c>
      <c r="R3057" s="357">
        <v>45214.81</v>
      </c>
      <c r="S3057" s="357">
        <f t="shared" si="96"/>
        <v>7625.9900000000052</v>
      </c>
      <c r="T3057" s="359">
        <f t="shared" si="97"/>
        <v>0.14432010870388043</v>
      </c>
      <c r="U3057" s="357"/>
    </row>
    <row r="3058" spans="1:21" x14ac:dyDescent="0.25">
      <c r="A3058" s="357" t="s">
        <v>483</v>
      </c>
      <c r="B3058" s="357" t="s">
        <v>1830</v>
      </c>
      <c r="C3058" s="357" t="s">
        <v>1274</v>
      </c>
      <c r="D3058" s="357" t="s">
        <v>1787</v>
      </c>
      <c r="E3058" s="357" t="s">
        <v>1699</v>
      </c>
      <c r="F3058" s="357">
        <v>4623147</v>
      </c>
      <c r="G3058" s="357" t="s">
        <v>1032</v>
      </c>
      <c r="H3058" s="357">
        <v>462314703</v>
      </c>
      <c r="I3058" s="357" t="s">
        <v>4666</v>
      </c>
      <c r="J3058" s="357">
        <v>30953423</v>
      </c>
      <c r="K3058" s="357">
        <v>250</v>
      </c>
      <c r="L3058" s="357" t="s">
        <v>1077</v>
      </c>
      <c r="M3058" s="357" t="s">
        <v>1078</v>
      </c>
      <c r="N3058" s="357" t="s">
        <v>5025</v>
      </c>
      <c r="O3058" s="358">
        <v>1</v>
      </c>
      <c r="P3058" s="357">
        <v>74</v>
      </c>
      <c r="Q3058" s="357">
        <v>86728.8</v>
      </c>
      <c r="R3058" s="357">
        <v>58863.630000000005</v>
      </c>
      <c r="S3058" s="357">
        <f t="shared" si="96"/>
        <v>27865.17</v>
      </c>
      <c r="T3058" s="359">
        <f t="shared" si="97"/>
        <v>0.32129085148186065</v>
      </c>
      <c r="U3058" s="357"/>
    </row>
    <row r="3059" spans="1:21" x14ac:dyDescent="0.25">
      <c r="A3059" s="357" t="s">
        <v>483</v>
      </c>
      <c r="B3059" s="357" t="s">
        <v>1830</v>
      </c>
      <c r="C3059" s="357" t="s">
        <v>1274</v>
      </c>
      <c r="D3059" s="357" t="s">
        <v>1787</v>
      </c>
      <c r="E3059" s="357" t="s">
        <v>1699</v>
      </c>
      <c r="F3059" s="357">
        <v>4623147</v>
      </c>
      <c r="G3059" s="357" t="s">
        <v>1033</v>
      </c>
      <c r="H3059" s="357">
        <v>462314702</v>
      </c>
      <c r="I3059" s="357" t="s">
        <v>4667</v>
      </c>
      <c r="J3059" s="357">
        <v>27021791</v>
      </c>
      <c r="K3059" s="357">
        <v>100</v>
      </c>
      <c r="L3059" s="357" t="s">
        <v>1077</v>
      </c>
      <c r="M3059" s="357" t="s">
        <v>1078</v>
      </c>
      <c r="N3059" s="357" t="s">
        <v>5025</v>
      </c>
      <c r="O3059" s="358">
        <v>1</v>
      </c>
      <c r="P3059" s="357">
        <v>130</v>
      </c>
      <c r="Q3059" s="357">
        <v>61553.2</v>
      </c>
      <c r="R3059" s="357">
        <v>38236.71</v>
      </c>
      <c r="S3059" s="357">
        <f t="shared" si="96"/>
        <v>23316.489999999998</v>
      </c>
      <c r="T3059" s="359">
        <f t="shared" si="97"/>
        <v>0.37880223936367241</v>
      </c>
      <c r="U3059" s="357"/>
    </row>
    <row r="3060" spans="1:21" x14ac:dyDescent="0.25">
      <c r="A3060" s="357" t="s">
        <v>483</v>
      </c>
      <c r="B3060" s="357" t="s">
        <v>1830</v>
      </c>
      <c r="C3060" s="357" t="s">
        <v>1274</v>
      </c>
      <c r="D3060" s="357" t="s">
        <v>1788</v>
      </c>
      <c r="E3060" s="357" t="s">
        <v>1703</v>
      </c>
      <c r="F3060" s="357">
        <v>4623221</v>
      </c>
      <c r="G3060" s="357" t="s">
        <v>1704</v>
      </c>
      <c r="H3060" s="357">
        <v>462322101</v>
      </c>
      <c r="I3060" s="357" t="s">
        <v>4668</v>
      </c>
      <c r="J3060" s="357">
        <v>28408503</v>
      </c>
      <c r="K3060" s="357">
        <v>100</v>
      </c>
      <c r="L3060" s="357" t="s">
        <v>1077</v>
      </c>
      <c r="M3060" s="357" t="s">
        <v>1078</v>
      </c>
      <c r="N3060" s="357" t="s">
        <v>5025</v>
      </c>
      <c r="O3060" s="358">
        <v>1</v>
      </c>
      <c r="P3060" s="357">
        <v>58</v>
      </c>
      <c r="Q3060" s="357">
        <v>32142</v>
      </c>
      <c r="R3060" s="357">
        <v>19270.89</v>
      </c>
      <c r="S3060" s="357">
        <f t="shared" si="96"/>
        <v>12871.11</v>
      </c>
      <c r="T3060" s="359">
        <f t="shared" si="97"/>
        <v>0.40044521187231663</v>
      </c>
      <c r="U3060" s="357"/>
    </row>
    <row r="3061" spans="1:21" x14ac:dyDescent="0.25">
      <c r="A3061" s="357" t="s">
        <v>483</v>
      </c>
      <c r="B3061" s="357" t="s">
        <v>1830</v>
      </c>
      <c r="C3061" s="357" t="s">
        <v>1274</v>
      </c>
      <c r="D3061" s="357" t="s">
        <v>1789</v>
      </c>
      <c r="E3061" s="357" t="s">
        <v>1712</v>
      </c>
      <c r="F3061" s="357">
        <v>4623334</v>
      </c>
      <c r="G3061" s="357" t="s">
        <v>1713</v>
      </c>
      <c r="H3061" s="357">
        <v>462333401</v>
      </c>
      <c r="I3061" s="357" t="s">
        <v>4669</v>
      </c>
      <c r="J3061" s="357">
        <v>28408635</v>
      </c>
      <c r="K3061" s="357">
        <v>100</v>
      </c>
      <c r="L3061" s="357" t="s">
        <v>1077</v>
      </c>
      <c r="M3061" s="357" t="s">
        <v>1078</v>
      </c>
      <c r="N3061" s="357" t="s">
        <v>5025</v>
      </c>
      <c r="O3061" s="358">
        <v>1</v>
      </c>
      <c r="P3061" s="357">
        <v>56</v>
      </c>
      <c r="Q3061" s="357">
        <v>15435.599999999999</v>
      </c>
      <c r="R3061" s="357">
        <v>11347.61</v>
      </c>
      <c r="S3061" s="357">
        <f t="shared" si="96"/>
        <v>4087.989999999998</v>
      </c>
      <c r="T3061" s="359">
        <f t="shared" si="97"/>
        <v>0.26484166472310749</v>
      </c>
      <c r="U3061" s="357"/>
    </row>
    <row r="3062" spans="1:21" x14ac:dyDescent="0.25">
      <c r="A3062" s="357" t="s">
        <v>483</v>
      </c>
      <c r="B3062" s="357" t="s">
        <v>1830</v>
      </c>
      <c r="C3062" s="357" t="s">
        <v>1274</v>
      </c>
      <c r="D3062" s="357" t="s">
        <v>1787</v>
      </c>
      <c r="E3062" s="357" t="s">
        <v>1699</v>
      </c>
      <c r="F3062" s="357">
        <v>4623147</v>
      </c>
      <c r="G3062" s="357" t="s">
        <v>1033</v>
      </c>
      <c r="H3062" s="357">
        <v>462314702</v>
      </c>
      <c r="I3062" s="357" t="s">
        <v>4670</v>
      </c>
      <c r="J3062" s="357">
        <v>28408709</v>
      </c>
      <c r="K3062" s="357">
        <v>100</v>
      </c>
      <c r="L3062" s="357" t="s">
        <v>1077</v>
      </c>
      <c r="M3062" s="357" t="s">
        <v>1078</v>
      </c>
      <c r="N3062" s="357" t="s">
        <v>5025</v>
      </c>
      <c r="O3062" s="358">
        <v>1</v>
      </c>
      <c r="P3062" s="357">
        <v>66</v>
      </c>
      <c r="Q3062" s="357">
        <v>22560</v>
      </c>
      <c r="R3062" s="357">
        <v>12850.48</v>
      </c>
      <c r="S3062" s="357">
        <f t="shared" si="96"/>
        <v>9709.52</v>
      </c>
      <c r="T3062" s="359">
        <f t="shared" si="97"/>
        <v>0.43038652482269507</v>
      </c>
      <c r="U3062" s="357"/>
    </row>
    <row r="3063" spans="1:21" x14ac:dyDescent="0.25">
      <c r="A3063" s="357" t="s">
        <v>483</v>
      </c>
      <c r="B3063" s="357" t="s">
        <v>1830</v>
      </c>
      <c r="C3063" s="357" t="s">
        <v>1274</v>
      </c>
      <c r="D3063" s="357" t="s">
        <v>1787</v>
      </c>
      <c r="E3063" s="357" t="s">
        <v>1699</v>
      </c>
      <c r="F3063" s="357">
        <v>4623147</v>
      </c>
      <c r="G3063" s="357" t="s">
        <v>1033</v>
      </c>
      <c r="H3063" s="357">
        <v>462314702</v>
      </c>
      <c r="I3063" s="357" t="s">
        <v>4671</v>
      </c>
      <c r="J3063" s="357">
        <v>28408729</v>
      </c>
      <c r="K3063" s="357">
        <v>100</v>
      </c>
      <c r="L3063" s="357" t="s">
        <v>1077</v>
      </c>
      <c r="M3063" s="357" t="s">
        <v>1078</v>
      </c>
      <c r="N3063" s="357" t="s">
        <v>5025</v>
      </c>
      <c r="O3063" s="358">
        <v>1</v>
      </c>
      <c r="P3063" s="357">
        <v>160</v>
      </c>
      <c r="Q3063" s="357">
        <v>39205.600000000006</v>
      </c>
      <c r="R3063" s="357">
        <v>25931.989999999998</v>
      </c>
      <c r="S3063" s="357">
        <f t="shared" si="96"/>
        <v>13273.610000000008</v>
      </c>
      <c r="T3063" s="359">
        <f t="shared" si="97"/>
        <v>0.33856413369518656</v>
      </c>
      <c r="U3063" s="357"/>
    </row>
    <row r="3064" spans="1:21" x14ac:dyDescent="0.25">
      <c r="A3064" s="357" t="s">
        <v>483</v>
      </c>
      <c r="B3064" s="357" t="s">
        <v>1830</v>
      </c>
      <c r="C3064" s="357" t="s">
        <v>1274</v>
      </c>
      <c r="D3064" s="357" t="s">
        <v>1788</v>
      </c>
      <c r="E3064" s="357" t="s">
        <v>1703</v>
      </c>
      <c r="F3064" s="357">
        <v>4623221</v>
      </c>
      <c r="G3064" s="357" t="s">
        <v>1704</v>
      </c>
      <c r="H3064" s="357">
        <v>462322101</v>
      </c>
      <c r="I3064" s="357" t="s">
        <v>4672</v>
      </c>
      <c r="J3064" s="357">
        <v>28408849</v>
      </c>
      <c r="K3064" s="357">
        <v>100</v>
      </c>
      <c r="L3064" s="357" t="s">
        <v>1077</v>
      </c>
      <c r="M3064" s="357" t="s">
        <v>1078</v>
      </c>
      <c r="N3064" s="357" t="s">
        <v>5025</v>
      </c>
      <c r="O3064" s="358">
        <v>1</v>
      </c>
      <c r="P3064" s="357">
        <v>102</v>
      </c>
      <c r="Q3064" s="357">
        <v>24478.400000000001</v>
      </c>
      <c r="R3064" s="357">
        <v>23104.04</v>
      </c>
      <c r="S3064" s="357">
        <f t="shared" si="96"/>
        <v>1374.3600000000006</v>
      </c>
      <c r="T3064" s="359">
        <f t="shared" si="97"/>
        <v>5.614582652460947E-2</v>
      </c>
      <c r="U3064" s="357"/>
    </row>
    <row r="3065" spans="1:21" x14ac:dyDescent="0.25">
      <c r="A3065" s="357" t="s">
        <v>483</v>
      </c>
      <c r="B3065" s="357" t="s">
        <v>1830</v>
      </c>
      <c r="C3065" s="357" t="s">
        <v>1271</v>
      </c>
      <c r="D3065" s="357" t="s">
        <v>1779</v>
      </c>
      <c r="E3065" s="357" t="s">
        <v>1659</v>
      </c>
      <c r="F3065" s="357">
        <v>4615244</v>
      </c>
      <c r="G3065" s="357" t="s">
        <v>1025</v>
      </c>
      <c r="H3065" s="357">
        <v>461524402</v>
      </c>
      <c r="I3065" s="357" t="s">
        <v>4673</v>
      </c>
      <c r="J3065" s="357">
        <v>29767406</v>
      </c>
      <c r="K3065" s="357">
        <v>100</v>
      </c>
      <c r="L3065" s="357" t="s">
        <v>1077</v>
      </c>
      <c r="M3065" s="357" t="s">
        <v>1078</v>
      </c>
      <c r="N3065" s="357" t="s">
        <v>5025</v>
      </c>
      <c r="O3065" s="358">
        <v>1</v>
      </c>
      <c r="P3065" s="357">
        <v>112</v>
      </c>
      <c r="Q3065" s="357">
        <v>41764.800000000003</v>
      </c>
      <c r="R3065" s="357">
        <v>36809.279999999999</v>
      </c>
      <c r="S3065" s="357">
        <f t="shared" si="96"/>
        <v>4955.5200000000041</v>
      </c>
      <c r="T3065" s="359">
        <f t="shared" si="97"/>
        <v>0.11865302838754176</v>
      </c>
      <c r="U3065" s="357"/>
    </row>
    <row r="3066" spans="1:21" x14ac:dyDescent="0.25">
      <c r="A3066" s="357" t="s">
        <v>483</v>
      </c>
      <c r="B3066" s="357" t="s">
        <v>1830</v>
      </c>
      <c r="C3066" s="357" t="s">
        <v>1274</v>
      </c>
      <c r="D3066" s="357" t="s">
        <v>1788</v>
      </c>
      <c r="E3066" s="357" t="s">
        <v>1703</v>
      </c>
      <c r="F3066" s="357">
        <v>4623221</v>
      </c>
      <c r="G3066" s="357" t="s">
        <v>1704</v>
      </c>
      <c r="H3066" s="357">
        <v>462322101</v>
      </c>
      <c r="I3066" s="357" t="s">
        <v>4674</v>
      </c>
      <c r="J3066" s="357">
        <v>29767470</v>
      </c>
      <c r="K3066" s="357">
        <v>100</v>
      </c>
      <c r="L3066" s="357" t="s">
        <v>1077</v>
      </c>
      <c r="M3066" s="357" t="s">
        <v>1078</v>
      </c>
      <c r="N3066" s="357" t="s">
        <v>5025</v>
      </c>
      <c r="O3066" s="358">
        <v>1</v>
      </c>
      <c r="P3066" s="357">
        <v>97</v>
      </c>
      <c r="Q3066" s="357">
        <v>27240.799999999999</v>
      </c>
      <c r="R3066" s="357">
        <v>23389.1</v>
      </c>
      <c r="S3066" s="357">
        <f t="shared" ref="S3066:S3128" si="98">Q3066-R3066</f>
        <v>3851.7000000000007</v>
      </c>
      <c r="T3066" s="359">
        <f t="shared" ref="T3066:T3128" si="99">S3066/Q3066</f>
        <v>0.14139452585827145</v>
      </c>
      <c r="U3066" s="357"/>
    </row>
    <row r="3067" spans="1:21" x14ac:dyDescent="0.25">
      <c r="A3067" s="357" t="s">
        <v>483</v>
      </c>
      <c r="B3067" s="357" t="s">
        <v>1830</v>
      </c>
      <c r="C3067" s="357" t="s">
        <v>1274</v>
      </c>
      <c r="D3067" s="357" t="s">
        <v>1788</v>
      </c>
      <c r="E3067" s="357" t="s">
        <v>1705</v>
      </c>
      <c r="F3067" s="357">
        <v>4623223</v>
      </c>
      <c r="G3067" s="357" t="s">
        <v>1040</v>
      </c>
      <c r="H3067" s="357">
        <v>462322303</v>
      </c>
      <c r="I3067" s="357" t="s">
        <v>4675</v>
      </c>
      <c r="J3067" s="357">
        <v>29767474</v>
      </c>
      <c r="K3067" s="357">
        <v>100</v>
      </c>
      <c r="L3067" s="357" t="s">
        <v>1077</v>
      </c>
      <c r="M3067" s="357" t="s">
        <v>1078</v>
      </c>
      <c r="N3067" s="357" t="s">
        <v>5025</v>
      </c>
      <c r="O3067" s="358">
        <v>1</v>
      </c>
      <c r="P3067" s="357">
        <v>170</v>
      </c>
      <c r="Q3067" s="357">
        <v>50838.400000000001</v>
      </c>
      <c r="R3067" s="357">
        <v>29268.760000000002</v>
      </c>
      <c r="S3067" s="357">
        <f t="shared" si="98"/>
        <v>21569.64</v>
      </c>
      <c r="T3067" s="359">
        <f t="shared" si="99"/>
        <v>0.4242784981431359</v>
      </c>
      <c r="U3067" s="357"/>
    </row>
    <row r="3068" spans="1:21" x14ac:dyDescent="0.25">
      <c r="A3068" s="357" t="s">
        <v>483</v>
      </c>
      <c r="B3068" s="357" t="s">
        <v>1830</v>
      </c>
      <c r="C3068" s="357" t="s">
        <v>1271</v>
      </c>
      <c r="D3068" s="357" t="s">
        <v>1779</v>
      </c>
      <c r="E3068" s="357" t="s">
        <v>1659</v>
      </c>
      <c r="F3068" s="357">
        <v>4615244</v>
      </c>
      <c r="G3068" s="357" t="s">
        <v>1025</v>
      </c>
      <c r="H3068" s="357">
        <v>461524402</v>
      </c>
      <c r="I3068" s="357" t="s">
        <v>4676</v>
      </c>
      <c r="J3068" s="357">
        <v>29767496</v>
      </c>
      <c r="K3068" s="357">
        <v>100</v>
      </c>
      <c r="L3068" s="357" t="s">
        <v>1077</v>
      </c>
      <c r="M3068" s="357" t="s">
        <v>1078</v>
      </c>
      <c r="N3068" s="357" t="s">
        <v>5025</v>
      </c>
      <c r="O3068" s="358">
        <v>1</v>
      </c>
      <c r="P3068" s="357">
        <v>108</v>
      </c>
      <c r="Q3068" s="357">
        <v>95265.600000000006</v>
      </c>
      <c r="R3068" s="357">
        <v>58173.380000000005</v>
      </c>
      <c r="S3068" s="357">
        <f t="shared" si="98"/>
        <v>37092.22</v>
      </c>
      <c r="T3068" s="359">
        <f t="shared" si="99"/>
        <v>0.38935586402646916</v>
      </c>
      <c r="U3068" s="357"/>
    </row>
    <row r="3069" spans="1:21" x14ac:dyDescent="0.25">
      <c r="A3069" s="357" t="s">
        <v>483</v>
      </c>
      <c r="B3069" s="357" t="s">
        <v>1830</v>
      </c>
      <c r="C3069" s="357" t="s">
        <v>1274</v>
      </c>
      <c r="D3069" s="357" t="s">
        <v>1787</v>
      </c>
      <c r="E3069" s="357" t="s">
        <v>1698</v>
      </c>
      <c r="F3069" s="357">
        <v>4623144</v>
      </c>
      <c r="G3069" s="357" t="s">
        <v>1942</v>
      </c>
      <c r="H3069" s="357">
        <v>462314405</v>
      </c>
      <c r="I3069" s="357" t="s">
        <v>4677</v>
      </c>
      <c r="J3069" s="357">
        <v>29768030</v>
      </c>
      <c r="K3069" s="357">
        <v>100</v>
      </c>
      <c r="L3069" s="357" t="s">
        <v>1077</v>
      </c>
      <c r="M3069" s="357" t="s">
        <v>1078</v>
      </c>
      <c r="N3069" s="357" t="s">
        <v>5025</v>
      </c>
      <c r="O3069" s="358">
        <v>1</v>
      </c>
      <c r="P3069" s="357">
        <v>45</v>
      </c>
      <c r="Q3069" s="357">
        <v>41765.199999999997</v>
      </c>
      <c r="R3069" s="357">
        <v>34631.11</v>
      </c>
      <c r="S3069" s="357">
        <f t="shared" si="98"/>
        <v>7134.0899999999965</v>
      </c>
      <c r="T3069" s="359">
        <f t="shared" si="99"/>
        <v>0.17081421853600598</v>
      </c>
      <c r="U3069" s="357"/>
    </row>
    <row r="3070" spans="1:21" x14ac:dyDescent="0.25">
      <c r="A3070" s="357" t="s">
        <v>483</v>
      </c>
      <c r="B3070" s="357" t="s">
        <v>1830</v>
      </c>
      <c r="C3070" s="357" t="s">
        <v>1274</v>
      </c>
      <c r="D3070" s="357" t="s">
        <v>1787</v>
      </c>
      <c r="E3070" s="357" t="s">
        <v>1699</v>
      </c>
      <c r="F3070" s="357">
        <v>4623147</v>
      </c>
      <c r="G3070" s="357" t="s">
        <v>1033</v>
      </c>
      <c r="H3070" s="357">
        <v>462314702</v>
      </c>
      <c r="I3070" s="357" t="s">
        <v>4678</v>
      </c>
      <c r="J3070" s="357">
        <v>29768070</v>
      </c>
      <c r="K3070" s="357">
        <v>100</v>
      </c>
      <c r="L3070" s="357" t="s">
        <v>1077</v>
      </c>
      <c r="M3070" s="357" t="s">
        <v>1078</v>
      </c>
      <c r="N3070" s="357" t="s">
        <v>5025</v>
      </c>
      <c r="O3070" s="358">
        <v>1</v>
      </c>
      <c r="P3070" s="357">
        <v>26</v>
      </c>
      <c r="Q3070" s="357">
        <v>18842.800000000003</v>
      </c>
      <c r="R3070" s="357">
        <v>15528.32</v>
      </c>
      <c r="S3070" s="357">
        <f t="shared" si="98"/>
        <v>3314.4800000000032</v>
      </c>
      <c r="T3070" s="359">
        <f t="shared" si="99"/>
        <v>0.1759016706646572</v>
      </c>
      <c r="U3070" s="357"/>
    </row>
    <row r="3071" spans="1:21" x14ac:dyDescent="0.25">
      <c r="A3071" s="357" t="s">
        <v>483</v>
      </c>
      <c r="B3071" s="357" t="s">
        <v>1830</v>
      </c>
      <c r="C3071" s="357" t="s">
        <v>1274</v>
      </c>
      <c r="D3071" s="357" t="s">
        <v>1787</v>
      </c>
      <c r="E3071" s="357" t="s">
        <v>1698</v>
      </c>
      <c r="F3071" s="357">
        <v>4623144</v>
      </c>
      <c r="G3071" s="357" t="s">
        <v>1029</v>
      </c>
      <c r="H3071" s="357">
        <v>462314402</v>
      </c>
      <c r="I3071" s="357" t="s">
        <v>1028</v>
      </c>
      <c r="J3071" s="357">
        <v>29768216</v>
      </c>
      <c r="K3071" s="357">
        <v>100</v>
      </c>
      <c r="L3071" s="357" t="s">
        <v>1077</v>
      </c>
      <c r="M3071" s="357" t="s">
        <v>1078</v>
      </c>
      <c r="N3071" s="357" t="s">
        <v>5025</v>
      </c>
      <c r="O3071" s="358">
        <v>1</v>
      </c>
      <c r="P3071" s="357">
        <v>85</v>
      </c>
      <c r="Q3071" s="357">
        <v>60953.200000000004</v>
      </c>
      <c r="R3071" s="357">
        <v>39257.11</v>
      </c>
      <c r="S3071" s="357">
        <f t="shared" si="98"/>
        <v>21696.090000000004</v>
      </c>
      <c r="T3071" s="359">
        <f t="shared" si="99"/>
        <v>0.35594669352880576</v>
      </c>
      <c r="U3071" s="357"/>
    </row>
    <row r="3072" spans="1:21" x14ac:dyDescent="0.25">
      <c r="A3072" s="357" t="s">
        <v>483</v>
      </c>
      <c r="B3072" s="357" t="s">
        <v>1830</v>
      </c>
      <c r="C3072" s="357" t="s">
        <v>1274</v>
      </c>
      <c r="D3072" s="357" t="s">
        <v>1787</v>
      </c>
      <c r="E3072" s="357" t="s">
        <v>1698</v>
      </c>
      <c r="F3072" s="357">
        <v>4623144</v>
      </c>
      <c r="G3072" s="357" t="s">
        <v>1941</v>
      </c>
      <c r="H3072" s="357">
        <v>462314401</v>
      </c>
      <c r="I3072" s="357" t="s">
        <v>4679</v>
      </c>
      <c r="J3072" s="357">
        <v>30953289</v>
      </c>
      <c r="K3072" s="357">
        <v>100</v>
      </c>
      <c r="L3072" s="357" t="s">
        <v>1077</v>
      </c>
      <c r="M3072" s="357" t="s">
        <v>1078</v>
      </c>
      <c r="N3072" s="357" t="s">
        <v>5025</v>
      </c>
      <c r="O3072" s="358">
        <v>1</v>
      </c>
      <c r="P3072" s="357">
        <v>66</v>
      </c>
      <c r="Q3072" s="357">
        <v>34896.800000000003</v>
      </c>
      <c r="R3072" s="357">
        <v>32450.890000000003</v>
      </c>
      <c r="S3072" s="357">
        <f t="shared" si="98"/>
        <v>2445.91</v>
      </c>
      <c r="T3072" s="359">
        <f t="shared" si="99"/>
        <v>7.0089807661447456E-2</v>
      </c>
      <c r="U3072" s="357"/>
    </row>
    <row r="3073" spans="1:21" x14ac:dyDescent="0.25">
      <c r="A3073" s="357" t="s">
        <v>483</v>
      </c>
      <c r="B3073" s="357" t="s">
        <v>1830</v>
      </c>
      <c r="C3073" s="357" t="s">
        <v>1274</v>
      </c>
      <c r="D3073" s="357" t="s">
        <v>1787</v>
      </c>
      <c r="E3073" s="357" t="s">
        <v>1699</v>
      </c>
      <c r="F3073" s="357">
        <v>4623147</v>
      </c>
      <c r="G3073" s="357" t="s">
        <v>1032</v>
      </c>
      <c r="H3073" s="357">
        <v>462314703</v>
      </c>
      <c r="I3073" s="357" t="s">
        <v>4680</v>
      </c>
      <c r="J3073" s="357">
        <v>30953313</v>
      </c>
      <c r="K3073" s="357">
        <v>100</v>
      </c>
      <c r="L3073" s="357" t="s">
        <v>1077</v>
      </c>
      <c r="M3073" s="357" t="s">
        <v>1078</v>
      </c>
      <c r="N3073" s="357" t="s">
        <v>5025</v>
      </c>
      <c r="O3073" s="358">
        <v>1</v>
      </c>
      <c r="P3073" s="357">
        <v>33</v>
      </c>
      <c r="Q3073" s="357">
        <v>26489.199999999997</v>
      </c>
      <c r="R3073" s="357">
        <v>20625.75</v>
      </c>
      <c r="S3073" s="357">
        <f t="shared" si="98"/>
        <v>5863.4499999999971</v>
      </c>
      <c r="T3073" s="359">
        <f t="shared" si="99"/>
        <v>0.22135247572595615</v>
      </c>
      <c r="U3073" s="357"/>
    </row>
    <row r="3074" spans="1:21" x14ac:dyDescent="0.25">
      <c r="A3074" s="357" t="s">
        <v>483</v>
      </c>
      <c r="B3074" s="357" t="s">
        <v>1830</v>
      </c>
      <c r="C3074" s="357" t="s">
        <v>1273</v>
      </c>
      <c r="D3074" s="357" t="s">
        <v>1786</v>
      </c>
      <c r="E3074" s="357" t="s">
        <v>1692</v>
      </c>
      <c r="F3074" s="357">
        <v>4622311</v>
      </c>
      <c r="G3074" s="357" t="s">
        <v>1194</v>
      </c>
      <c r="H3074" s="357">
        <v>462231106</v>
      </c>
      <c r="I3074" s="357" t="s">
        <v>5285</v>
      </c>
      <c r="J3074" s="357">
        <v>16622855</v>
      </c>
      <c r="K3074" s="357">
        <v>100</v>
      </c>
      <c r="L3074" s="357" t="s">
        <v>1077</v>
      </c>
      <c r="M3074" s="357" t="s">
        <v>1078</v>
      </c>
      <c r="N3074" s="357" t="s">
        <v>5025</v>
      </c>
      <c r="O3074" s="358">
        <v>1</v>
      </c>
      <c r="P3074" s="357">
        <v>72</v>
      </c>
      <c r="Q3074" s="357">
        <v>74970.399999999994</v>
      </c>
      <c r="R3074" s="357">
        <v>39134.800000000003</v>
      </c>
      <c r="S3074" s="357">
        <f t="shared" si="98"/>
        <v>35835.599999999991</v>
      </c>
      <c r="T3074" s="359">
        <f t="shared" si="99"/>
        <v>0.47799664934427444</v>
      </c>
      <c r="U3074" s="357"/>
    </row>
    <row r="3075" spans="1:21" x14ac:dyDescent="0.25">
      <c r="A3075" s="357" t="s">
        <v>483</v>
      </c>
      <c r="B3075" s="357" t="s">
        <v>1830</v>
      </c>
      <c r="C3075" s="357" t="s">
        <v>1274</v>
      </c>
      <c r="D3075" s="357" t="s">
        <v>1787</v>
      </c>
      <c r="E3075" s="357" t="s">
        <v>1699</v>
      </c>
      <c r="F3075" s="357">
        <v>4623147</v>
      </c>
      <c r="G3075" s="357" t="s">
        <v>1032</v>
      </c>
      <c r="H3075" s="357">
        <v>462314703</v>
      </c>
      <c r="I3075" s="357" t="s">
        <v>4681</v>
      </c>
      <c r="J3075" s="357">
        <v>30953319</v>
      </c>
      <c r="K3075" s="357">
        <v>100</v>
      </c>
      <c r="L3075" s="357" t="s">
        <v>1077</v>
      </c>
      <c r="M3075" s="357" t="s">
        <v>1078</v>
      </c>
      <c r="N3075" s="357" t="s">
        <v>5025</v>
      </c>
      <c r="O3075" s="358">
        <v>1</v>
      </c>
      <c r="P3075" s="357">
        <v>47</v>
      </c>
      <c r="Q3075" s="357">
        <v>26956</v>
      </c>
      <c r="R3075" s="357">
        <v>22114.560000000001</v>
      </c>
      <c r="S3075" s="357">
        <f t="shared" si="98"/>
        <v>4841.4399999999987</v>
      </c>
      <c r="T3075" s="359">
        <f t="shared" si="99"/>
        <v>0.17960528268289058</v>
      </c>
      <c r="U3075" s="357"/>
    </row>
    <row r="3076" spans="1:21" x14ac:dyDescent="0.25">
      <c r="A3076" s="357" t="s">
        <v>483</v>
      </c>
      <c r="B3076" s="357" t="s">
        <v>1830</v>
      </c>
      <c r="C3076" s="357" t="s">
        <v>1273</v>
      </c>
      <c r="D3076" s="357" t="s">
        <v>1786</v>
      </c>
      <c r="E3076" s="357" t="s">
        <v>1692</v>
      </c>
      <c r="F3076" s="357">
        <v>4622311</v>
      </c>
      <c r="G3076" s="357" t="s">
        <v>1194</v>
      </c>
      <c r="H3076" s="357">
        <v>462231106</v>
      </c>
      <c r="I3076" s="357" t="s">
        <v>5286</v>
      </c>
      <c r="J3076" s="357">
        <v>16622871</v>
      </c>
      <c r="K3076" s="357">
        <v>63</v>
      </c>
      <c r="L3076" s="357" t="s">
        <v>1077</v>
      </c>
      <c r="M3076" s="357" t="s">
        <v>1078</v>
      </c>
      <c r="N3076" s="357" t="s">
        <v>5025</v>
      </c>
      <c r="O3076" s="358">
        <v>1</v>
      </c>
      <c r="P3076" s="357">
        <v>74</v>
      </c>
      <c r="Q3076" s="357">
        <v>47726</v>
      </c>
      <c r="R3076" s="357">
        <v>25170.95</v>
      </c>
      <c r="S3076" s="357">
        <f t="shared" si="98"/>
        <v>22555.05</v>
      </c>
      <c r="T3076" s="359">
        <f t="shared" si="99"/>
        <v>0.47259460252273394</v>
      </c>
      <c r="U3076" s="357"/>
    </row>
    <row r="3077" spans="1:21" x14ac:dyDescent="0.25">
      <c r="A3077" s="357" t="s">
        <v>483</v>
      </c>
      <c r="B3077" s="357" t="s">
        <v>1830</v>
      </c>
      <c r="C3077" s="357" t="s">
        <v>1271</v>
      </c>
      <c r="D3077" s="357" t="s">
        <v>1779</v>
      </c>
      <c r="E3077" s="357" t="s">
        <v>1659</v>
      </c>
      <c r="F3077" s="357">
        <v>4615244</v>
      </c>
      <c r="G3077" s="357" t="s">
        <v>1025</v>
      </c>
      <c r="H3077" s="357">
        <v>461524402</v>
      </c>
      <c r="I3077" s="357" t="s">
        <v>4682</v>
      </c>
      <c r="J3077" s="357">
        <v>24830946</v>
      </c>
      <c r="K3077" s="357">
        <v>100</v>
      </c>
      <c r="L3077" s="357" t="s">
        <v>1077</v>
      </c>
      <c r="M3077" s="357" t="s">
        <v>1078</v>
      </c>
      <c r="N3077" s="357" t="s">
        <v>5025</v>
      </c>
      <c r="O3077" s="358">
        <v>1</v>
      </c>
      <c r="P3077" s="357">
        <v>83</v>
      </c>
      <c r="Q3077" s="357">
        <v>33343.599999999999</v>
      </c>
      <c r="R3077" s="357">
        <v>24241.59</v>
      </c>
      <c r="S3077" s="357">
        <f t="shared" si="98"/>
        <v>9102.0099999999984</v>
      </c>
      <c r="T3077" s="359">
        <f t="shared" si="99"/>
        <v>0.27297622332321642</v>
      </c>
      <c r="U3077" s="357"/>
    </row>
    <row r="3078" spans="1:21" x14ac:dyDescent="0.25">
      <c r="A3078" s="357" t="s">
        <v>483</v>
      </c>
      <c r="B3078" s="357" t="s">
        <v>1830</v>
      </c>
      <c r="C3078" s="357" t="s">
        <v>1274</v>
      </c>
      <c r="D3078" s="357" t="s">
        <v>1789</v>
      </c>
      <c r="E3078" s="357" t="s">
        <v>1045</v>
      </c>
      <c r="F3078" s="357">
        <v>4623332</v>
      </c>
      <c r="G3078" s="357" t="s">
        <v>1711</v>
      </c>
      <c r="H3078" s="357">
        <v>462333201</v>
      </c>
      <c r="I3078" s="357" t="s">
        <v>4683</v>
      </c>
      <c r="J3078" s="357">
        <v>24830980</v>
      </c>
      <c r="K3078" s="357">
        <v>100</v>
      </c>
      <c r="L3078" s="357" t="s">
        <v>1077</v>
      </c>
      <c r="M3078" s="357" t="s">
        <v>1078</v>
      </c>
      <c r="N3078" s="357" t="s">
        <v>5025</v>
      </c>
      <c r="O3078" s="358">
        <v>1</v>
      </c>
      <c r="P3078" s="357">
        <v>159</v>
      </c>
      <c r="Q3078" s="357">
        <v>46488.800000000003</v>
      </c>
      <c r="R3078" s="357">
        <v>27983.52</v>
      </c>
      <c r="S3078" s="357">
        <f t="shared" si="98"/>
        <v>18505.280000000002</v>
      </c>
      <c r="T3078" s="359">
        <f t="shared" si="99"/>
        <v>0.39805888730188782</v>
      </c>
      <c r="U3078" s="357"/>
    </row>
    <row r="3079" spans="1:21" x14ac:dyDescent="0.25">
      <c r="A3079" s="357" t="s">
        <v>483</v>
      </c>
      <c r="B3079" s="357" t="s">
        <v>1830</v>
      </c>
      <c r="C3079" s="357" t="s">
        <v>1274</v>
      </c>
      <c r="D3079" s="357" t="s">
        <v>1788</v>
      </c>
      <c r="E3079" s="357" t="s">
        <v>1810</v>
      </c>
      <c r="F3079" s="357">
        <v>4623214</v>
      </c>
      <c r="G3079" s="357" t="s">
        <v>1041</v>
      </c>
      <c r="H3079" s="357">
        <v>462321402</v>
      </c>
      <c r="I3079" s="357" t="s">
        <v>4684</v>
      </c>
      <c r="J3079" s="357">
        <v>24830982</v>
      </c>
      <c r="K3079" s="357">
        <v>100</v>
      </c>
      <c r="L3079" s="357" t="s">
        <v>1077</v>
      </c>
      <c r="M3079" s="357" t="s">
        <v>1078</v>
      </c>
      <c r="N3079" s="357" t="s">
        <v>5025</v>
      </c>
      <c r="O3079" s="358">
        <v>1</v>
      </c>
      <c r="P3079" s="357">
        <v>143</v>
      </c>
      <c r="Q3079" s="357">
        <v>41353.199999999997</v>
      </c>
      <c r="R3079" s="357">
        <v>27602.6</v>
      </c>
      <c r="S3079" s="357">
        <f t="shared" si="98"/>
        <v>13750.599999999999</v>
      </c>
      <c r="T3079" s="359">
        <f t="shared" si="99"/>
        <v>0.3325159842527301</v>
      </c>
      <c r="U3079" s="357"/>
    </row>
    <row r="3080" spans="1:21" x14ac:dyDescent="0.25">
      <c r="A3080" s="357" t="s">
        <v>483</v>
      </c>
      <c r="B3080" s="357" t="s">
        <v>1830</v>
      </c>
      <c r="C3080" s="357" t="s">
        <v>1274</v>
      </c>
      <c r="D3080" s="357" t="s">
        <v>1788</v>
      </c>
      <c r="E3080" s="357" t="s">
        <v>1810</v>
      </c>
      <c r="F3080" s="357">
        <v>4623214</v>
      </c>
      <c r="G3080" s="357" t="s">
        <v>1041</v>
      </c>
      <c r="H3080" s="357">
        <v>462321402</v>
      </c>
      <c r="I3080" s="357" t="s">
        <v>4685</v>
      </c>
      <c r="J3080" s="357">
        <v>24831084</v>
      </c>
      <c r="K3080" s="357">
        <v>100</v>
      </c>
      <c r="L3080" s="357" t="s">
        <v>1077</v>
      </c>
      <c r="M3080" s="357" t="s">
        <v>1078</v>
      </c>
      <c r="N3080" s="357" t="s">
        <v>5025</v>
      </c>
      <c r="O3080" s="358">
        <v>1</v>
      </c>
      <c r="P3080" s="357">
        <v>75</v>
      </c>
      <c r="Q3080" s="357">
        <v>38737.599999999999</v>
      </c>
      <c r="R3080" s="357">
        <v>36162.47</v>
      </c>
      <c r="S3080" s="357">
        <f t="shared" si="98"/>
        <v>2575.1299999999974</v>
      </c>
      <c r="T3080" s="359">
        <f t="shared" si="99"/>
        <v>6.6476240138779827E-2</v>
      </c>
      <c r="U3080" s="357"/>
    </row>
    <row r="3081" spans="1:21" x14ac:dyDescent="0.25">
      <c r="A3081" s="357" t="s">
        <v>483</v>
      </c>
      <c r="B3081" s="357" t="s">
        <v>1830</v>
      </c>
      <c r="C3081" s="357" t="s">
        <v>1273</v>
      </c>
      <c r="D3081" s="357" t="s">
        <v>1786</v>
      </c>
      <c r="E3081" s="357" t="s">
        <v>1692</v>
      </c>
      <c r="F3081" s="357">
        <v>4622311</v>
      </c>
      <c r="G3081" s="357" t="s">
        <v>1187</v>
      </c>
      <c r="H3081" s="357">
        <v>462231102</v>
      </c>
      <c r="I3081" s="357" t="s">
        <v>5287</v>
      </c>
      <c r="J3081" s="357">
        <v>16622983</v>
      </c>
      <c r="K3081" s="357">
        <v>100</v>
      </c>
      <c r="L3081" s="357" t="s">
        <v>1077</v>
      </c>
      <c r="M3081" s="357" t="s">
        <v>1078</v>
      </c>
      <c r="N3081" s="357" t="s">
        <v>5025</v>
      </c>
      <c r="O3081" s="358">
        <v>1</v>
      </c>
      <c r="P3081" s="357">
        <v>18</v>
      </c>
      <c r="Q3081" s="357">
        <v>7389.2000000000007</v>
      </c>
      <c r="R3081" s="357">
        <v>3827.42</v>
      </c>
      <c r="S3081" s="357">
        <f t="shared" si="98"/>
        <v>3561.7800000000007</v>
      </c>
      <c r="T3081" s="359">
        <f t="shared" si="99"/>
        <v>0.48202511773940349</v>
      </c>
      <c r="U3081" s="357"/>
    </row>
    <row r="3082" spans="1:21" x14ac:dyDescent="0.25">
      <c r="A3082" s="357" t="s">
        <v>483</v>
      </c>
      <c r="B3082" s="357" t="s">
        <v>1830</v>
      </c>
      <c r="C3082" s="357" t="s">
        <v>1274</v>
      </c>
      <c r="D3082" s="357" t="s">
        <v>1787</v>
      </c>
      <c r="E3082" s="357" t="s">
        <v>1024</v>
      </c>
      <c r="F3082" s="357">
        <v>4623122</v>
      </c>
      <c r="G3082" s="357" t="s">
        <v>1181</v>
      </c>
      <c r="H3082" s="357">
        <v>462312203</v>
      </c>
      <c r="I3082" s="357" t="s">
        <v>4686</v>
      </c>
      <c r="J3082" s="357">
        <v>24831140</v>
      </c>
      <c r="K3082" s="357">
        <v>100</v>
      </c>
      <c r="L3082" s="357" t="s">
        <v>1077</v>
      </c>
      <c r="M3082" s="357" t="s">
        <v>1078</v>
      </c>
      <c r="N3082" s="357" t="s">
        <v>5025</v>
      </c>
      <c r="O3082" s="358">
        <v>1</v>
      </c>
      <c r="P3082" s="357">
        <v>176</v>
      </c>
      <c r="Q3082" s="357">
        <v>29020.800000000003</v>
      </c>
      <c r="R3082" s="357">
        <v>18211.849999999999</v>
      </c>
      <c r="S3082" s="357">
        <f t="shared" si="98"/>
        <v>10808.950000000004</v>
      </c>
      <c r="T3082" s="359">
        <f t="shared" si="99"/>
        <v>0.3724552734590364</v>
      </c>
      <c r="U3082" s="357"/>
    </row>
    <row r="3083" spans="1:21" x14ac:dyDescent="0.25">
      <c r="A3083" s="357" t="s">
        <v>483</v>
      </c>
      <c r="B3083" s="357" t="s">
        <v>1830</v>
      </c>
      <c r="C3083" s="357" t="s">
        <v>1273</v>
      </c>
      <c r="D3083" s="357" t="s">
        <v>1786</v>
      </c>
      <c r="E3083" s="357" t="s">
        <v>1692</v>
      </c>
      <c r="F3083" s="357">
        <v>4622311</v>
      </c>
      <c r="G3083" s="357" t="s">
        <v>1187</v>
      </c>
      <c r="H3083" s="357">
        <v>462231102</v>
      </c>
      <c r="I3083" s="357" t="s">
        <v>5288</v>
      </c>
      <c r="J3083" s="357">
        <v>16623007</v>
      </c>
      <c r="K3083" s="357">
        <v>100</v>
      </c>
      <c r="L3083" s="357" t="s">
        <v>1077</v>
      </c>
      <c r="M3083" s="357" t="s">
        <v>1078</v>
      </c>
      <c r="N3083" s="357" t="s">
        <v>5025</v>
      </c>
      <c r="O3083" s="358">
        <v>1</v>
      </c>
      <c r="P3083" s="357">
        <v>118</v>
      </c>
      <c r="Q3083" s="357">
        <v>62418.399999999994</v>
      </c>
      <c r="R3083" s="357">
        <v>32504.33</v>
      </c>
      <c r="S3083" s="357">
        <f t="shared" si="98"/>
        <v>29914.069999999992</v>
      </c>
      <c r="T3083" s="359">
        <f t="shared" si="99"/>
        <v>0.47925082988349582</v>
      </c>
      <c r="U3083" s="357"/>
    </row>
    <row r="3084" spans="1:21" x14ac:dyDescent="0.25">
      <c r="A3084" s="357" t="s">
        <v>483</v>
      </c>
      <c r="B3084" s="357" t="s">
        <v>1830</v>
      </c>
      <c r="C3084" s="357" t="s">
        <v>1274</v>
      </c>
      <c r="D3084" s="357" t="s">
        <v>1787</v>
      </c>
      <c r="E3084" s="357" t="s">
        <v>1698</v>
      </c>
      <c r="F3084" s="357">
        <v>4623144</v>
      </c>
      <c r="G3084" s="357" t="s">
        <v>1028</v>
      </c>
      <c r="H3084" s="357">
        <v>462314404</v>
      </c>
      <c r="I3084" s="357" t="s">
        <v>4687</v>
      </c>
      <c r="J3084" s="357">
        <v>24831204</v>
      </c>
      <c r="K3084" s="357">
        <v>100</v>
      </c>
      <c r="L3084" s="357" t="s">
        <v>1077</v>
      </c>
      <c r="M3084" s="357" t="s">
        <v>1078</v>
      </c>
      <c r="N3084" s="357" t="s">
        <v>5025</v>
      </c>
      <c r="O3084" s="358">
        <v>1</v>
      </c>
      <c r="P3084" s="357">
        <v>80</v>
      </c>
      <c r="Q3084" s="357">
        <v>26326.799999999999</v>
      </c>
      <c r="R3084" s="357">
        <v>16162.48</v>
      </c>
      <c r="S3084" s="357">
        <f t="shared" si="98"/>
        <v>10164.32</v>
      </c>
      <c r="T3084" s="359">
        <f t="shared" si="99"/>
        <v>0.38608262303052404</v>
      </c>
      <c r="U3084" s="357"/>
    </row>
    <row r="3085" spans="1:21" x14ac:dyDescent="0.25">
      <c r="A3085" s="357" t="s">
        <v>483</v>
      </c>
      <c r="B3085" s="357" t="s">
        <v>1830</v>
      </c>
      <c r="C3085" s="357" t="s">
        <v>1274</v>
      </c>
      <c r="D3085" s="357" t="s">
        <v>1787</v>
      </c>
      <c r="E3085" s="357" t="s">
        <v>1024</v>
      </c>
      <c r="F3085" s="357">
        <v>4623122</v>
      </c>
      <c r="G3085" s="357" t="s">
        <v>1181</v>
      </c>
      <c r="H3085" s="357">
        <v>462312203</v>
      </c>
      <c r="I3085" s="357" t="s">
        <v>4688</v>
      </c>
      <c r="J3085" s="357">
        <v>24831242</v>
      </c>
      <c r="K3085" s="357">
        <v>100</v>
      </c>
      <c r="L3085" s="357" t="s">
        <v>1077</v>
      </c>
      <c r="M3085" s="357" t="s">
        <v>1078</v>
      </c>
      <c r="N3085" s="357" t="s">
        <v>5025</v>
      </c>
      <c r="O3085" s="358">
        <v>1</v>
      </c>
      <c r="P3085" s="357">
        <v>132</v>
      </c>
      <c r="Q3085" s="357">
        <v>56872.399999999994</v>
      </c>
      <c r="R3085" s="357">
        <v>39588.410000000003</v>
      </c>
      <c r="S3085" s="357">
        <f t="shared" si="98"/>
        <v>17283.989999999991</v>
      </c>
      <c r="T3085" s="359">
        <f t="shared" si="99"/>
        <v>0.30390822261764922</v>
      </c>
      <c r="U3085" s="357"/>
    </row>
    <row r="3086" spans="1:21" x14ac:dyDescent="0.25">
      <c r="A3086" s="357" t="s">
        <v>483</v>
      </c>
      <c r="B3086" s="357" t="s">
        <v>1830</v>
      </c>
      <c r="C3086" s="357" t="s">
        <v>1273</v>
      </c>
      <c r="D3086" s="357" t="s">
        <v>1786</v>
      </c>
      <c r="E3086" s="357" t="s">
        <v>1692</v>
      </c>
      <c r="F3086" s="357">
        <v>4622311</v>
      </c>
      <c r="G3086" s="357" t="s">
        <v>1187</v>
      </c>
      <c r="H3086" s="357">
        <v>462231102</v>
      </c>
      <c r="I3086" s="357" t="s">
        <v>5289</v>
      </c>
      <c r="J3086" s="357">
        <v>16623127</v>
      </c>
      <c r="K3086" s="357">
        <v>100</v>
      </c>
      <c r="L3086" s="357" t="s">
        <v>1077</v>
      </c>
      <c r="M3086" s="357" t="s">
        <v>1078</v>
      </c>
      <c r="N3086" s="357" t="s">
        <v>5025</v>
      </c>
      <c r="O3086" s="358">
        <v>1</v>
      </c>
      <c r="P3086" s="357">
        <v>38</v>
      </c>
      <c r="Q3086" s="357">
        <v>37544.400000000001</v>
      </c>
      <c r="R3086" s="357">
        <v>20642.82</v>
      </c>
      <c r="S3086" s="357">
        <f t="shared" si="98"/>
        <v>16901.580000000002</v>
      </c>
      <c r="T3086" s="359">
        <f t="shared" si="99"/>
        <v>0.45017579186243489</v>
      </c>
      <c r="U3086" s="357"/>
    </row>
    <row r="3087" spans="1:21" x14ac:dyDescent="0.25">
      <c r="A3087" s="357" t="s">
        <v>483</v>
      </c>
      <c r="B3087" s="357" t="s">
        <v>1830</v>
      </c>
      <c r="C3087" s="357" t="s">
        <v>1274</v>
      </c>
      <c r="D3087" s="357" t="s">
        <v>1787</v>
      </c>
      <c r="E3087" s="357" t="s">
        <v>1697</v>
      </c>
      <c r="F3087" s="357">
        <v>4623133</v>
      </c>
      <c r="G3087" s="357" t="s">
        <v>1031</v>
      </c>
      <c r="H3087" s="357">
        <v>462313302</v>
      </c>
      <c r="I3087" s="357" t="s">
        <v>4689</v>
      </c>
      <c r="J3087" s="357">
        <v>25799312</v>
      </c>
      <c r="K3087" s="357">
        <v>100</v>
      </c>
      <c r="L3087" s="357" t="s">
        <v>1077</v>
      </c>
      <c r="M3087" s="357" t="s">
        <v>1078</v>
      </c>
      <c r="N3087" s="357" t="s">
        <v>5025</v>
      </c>
      <c r="O3087" s="358">
        <v>1</v>
      </c>
      <c r="P3087" s="357">
        <v>123</v>
      </c>
      <c r="Q3087" s="357">
        <v>46155.6</v>
      </c>
      <c r="R3087" s="357">
        <v>40253.199999999997</v>
      </c>
      <c r="S3087" s="357">
        <f t="shared" si="98"/>
        <v>5902.4000000000015</v>
      </c>
      <c r="T3087" s="359">
        <f t="shared" si="99"/>
        <v>0.12788047387532611</v>
      </c>
      <c r="U3087" s="357"/>
    </row>
    <row r="3088" spans="1:21" x14ac:dyDescent="0.25">
      <c r="A3088" s="357" t="s">
        <v>483</v>
      </c>
      <c r="B3088" s="357" t="s">
        <v>1830</v>
      </c>
      <c r="C3088" s="357" t="s">
        <v>1274</v>
      </c>
      <c r="D3088" s="357" t="s">
        <v>1787</v>
      </c>
      <c r="E3088" s="357" t="s">
        <v>1697</v>
      </c>
      <c r="F3088" s="357">
        <v>4623133</v>
      </c>
      <c r="G3088" s="357" t="s">
        <v>1031</v>
      </c>
      <c r="H3088" s="357">
        <v>462313302</v>
      </c>
      <c r="I3088" s="357" t="s">
        <v>4690</v>
      </c>
      <c r="J3088" s="357">
        <v>25799388</v>
      </c>
      <c r="K3088" s="357">
        <v>100</v>
      </c>
      <c r="L3088" s="357" t="s">
        <v>1077</v>
      </c>
      <c r="M3088" s="357" t="s">
        <v>1078</v>
      </c>
      <c r="N3088" s="357" t="s">
        <v>5025</v>
      </c>
      <c r="O3088" s="358">
        <v>1</v>
      </c>
      <c r="P3088" s="357">
        <v>94</v>
      </c>
      <c r="Q3088" s="357">
        <v>51055.200000000004</v>
      </c>
      <c r="R3088" s="357">
        <v>30219.340000000004</v>
      </c>
      <c r="S3088" s="357">
        <f t="shared" si="98"/>
        <v>20835.86</v>
      </c>
      <c r="T3088" s="359">
        <f t="shared" si="99"/>
        <v>0.4081045613375327</v>
      </c>
      <c r="U3088" s="357"/>
    </row>
    <row r="3089" spans="1:21" x14ac:dyDescent="0.25">
      <c r="A3089" s="357" t="s">
        <v>483</v>
      </c>
      <c r="B3089" s="357" t="s">
        <v>1830</v>
      </c>
      <c r="C3089" s="357" t="s">
        <v>1274</v>
      </c>
      <c r="D3089" s="357" t="s">
        <v>1787</v>
      </c>
      <c r="E3089" s="357" t="s">
        <v>963</v>
      </c>
      <c r="F3089" s="357">
        <v>4623111</v>
      </c>
      <c r="G3089" s="357" t="s">
        <v>1695</v>
      </c>
      <c r="H3089" s="357">
        <v>462311102</v>
      </c>
      <c r="I3089" s="357" t="s">
        <v>4691</v>
      </c>
      <c r="J3089" s="357">
        <v>26481301</v>
      </c>
      <c r="K3089" s="357">
        <v>100</v>
      </c>
      <c r="L3089" s="357" t="s">
        <v>1077</v>
      </c>
      <c r="M3089" s="357" t="s">
        <v>1078</v>
      </c>
      <c r="N3089" s="357" t="s">
        <v>5025</v>
      </c>
      <c r="O3089" s="358">
        <v>1</v>
      </c>
      <c r="P3089" s="357">
        <v>78</v>
      </c>
      <c r="Q3089" s="357">
        <v>53942.8</v>
      </c>
      <c r="R3089" s="357">
        <v>43818.64</v>
      </c>
      <c r="S3089" s="357">
        <f t="shared" si="98"/>
        <v>10124.160000000003</v>
      </c>
      <c r="T3089" s="359">
        <f t="shared" si="99"/>
        <v>0.18768324966445946</v>
      </c>
      <c r="U3089" s="357"/>
    </row>
    <row r="3090" spans="1:21" x14ac:dyDescent="0.25">
      <c r="A3090" s="357" t="s">
        <v>483</v>
      </c>
      <c r="B3090" s="357" t="s">
        <v>1830</v>
      </c>
      <c r="C3090" s="357" t="s">
        <v>1274</v>
      </c>
      <c r="D3090" s="357" t="s">
        <v>1787</v>
      </c>
      <c r="E3090" s="357" t="s">
        <v>1697</v>
      </c>
      <c r="F3090" s="357">
        <v>4623133</v>
      </c>
      <c r="G3090" s="357" t="s">
        <v>1030</v>
      </c>
      <c r="H3090" s="357">
        <v>462313301</v>
      </c>
      <c r="I3090" s="357" t="s">
        <v>4692</v>
      </c>
      <c r="J3090" s="357">
        <v>26481329</v>
      </c>
      <c r="K3090" s="357">
        <v>100</v>
      </c>
      <c r="L3090" s="357" t="s">
        <v>1077</v>
      </c>
      <c r="M3090" s="357" t="s">
        <v>1078</v>
      </c>
      <c r="N3090" s="357" t="s">
        <v>5025</v>
      </c>
      <c r="O3090" s="358">
        <v>1</v>
      </c>
      <c r="P3090" s="357">
        <v>111</v>
      </c>
      <c r="Q3090" s="357">
        <v>48212.399999999994</v>
      </c>
      <c r="R3090" s="357">
        <v>40038.350000000006</v>
      </c>
      <c r="S3090" s="357">
        <f t="shared" si="98"/>
        <v>8174.0499999999884</v>
      </c>
      <c r="T3090" s="359">
        <f t="shared" si="99"/>
        <v>0.16954248284673631</v>
      </c>
      <c r="U3090" s="357"/>
    </row>
    <row r="3091" spans="1:21" x14ac:dyDescent="0.25">
      <c r="A3091" s="357" t="s">
        <v>483</v>
      </c>
      <c r="B3091" s="357" t="s">
        <v>1830</v>
      </c>
      <c r="C3091" s="357" t="s">
        <v>1274</v>
      </c>
      <c r="D3091" s="357" t="s">
        <v>1787</v>
      </c>
      <c r="E3091" s="357" t="s">
        <v>1699</v>
      </c>
      <c r="F3091" s="357">
        <v>4623147</v>
      </c>
      <c r="G3091" s="357" t="s">
        <v>1033</v>
      </c>
      <c r="H3091" s="357">
        <v>462314702</v>
      </c>
      <c r="I3091" s="357" t="s">
        <v>4693</v>
      </c>
      <c r="J3091" s="357">
        <v>26481393</v>
      </c>
      <c r="K3091" s="357">
        <v>100</v>
      </c>
      <c r="L3091" s="357" t="s">
        <v>1077</v>
      </c>
      <c r="M3091" s="357" t="s">
        <v>1078</v>
      </c>
      <c r="N3091" s="357" t="s">
        <v>5025</v>
      </c>
      <c r="O3091" s="358">
        <v>1</v>
      </c>
      <c r="P3091" s="357">
        <v>83</v>
      </c>
      <c r="Q3091" s="357">
        <v>39647.199999999997</v>
      </c>
      <c r="R3091" s="357">
        <v>21960.050000000003</v>
      </c>
      <c r="S3091" s="357">
        <f t="shared" si="98"/>
        <v>17687.149999999994</v>
      </c>
      <c r="T3091" s="359">
        <f t="shared" si="99"/>
        <v>0.44611347081256675</v>
      </c>
      <c r="U3091" s="357"/>
    </row>
    <row r="3092" spans="1:21" x14ac:dyDescent="0.25">
      <c r="A3092" s="357" t="s">
        <v>483</v>
      </c>
      <c r="B3092" s="357" t="s">
        <v>1830</v>
      </c>
      <c r="C3092" s="357" t="s">
        <v>1274</v>
      </c>
      <c r="D3092" s="357" t="s">
        <v>1787</v>
      </c>
      <c r="E3092" s="357" t="s">
        <v>1699</v>
      </c>
      <c r="F3092" s="357">
        <v>4623147</v>
      </c>
      <c r="G3092" s="357" t="s">
        <v>1033</v>
      </c>
      <c r="H3092" s="357">
        <v>462314702</v>
      </c>
      <c r="I3092" s="357" t="s">
        <v>4694</v>
      </c>
      <c r="J3092" s="357">
        <v>26481415</v>
      </c>
      <c r="K3092" s="357">
        <v>100</v>
      </c>
      <c r="L3092" s="357" t="s">
        <v>1077</v>
      </c>
      <c r="M3092" s="357" t="s">
        <v>1078</v>
      </c>
      <c r="N3092" s="357" t="s">
        <v>5025</v>
      </c>
      <c r="O3092" s="358">
        <v>1</v>
      </c>
      <c r="P3092" s="357">
        <v>92</v>
      </c>
      <c r="Q3092" s="357">
        <v>33311.199999999997</v>
      </c>
      <c r="R3092" s="357">
        <v>29114.409999999996</v>
      </c>
      <c r="S3092" s="357">
        <f t="shared" si="98"/>
        <v>4196.7900000000009</v>
      </c>
      <c r="T3092" s="359">
        <f t="shared" si="99"/>
        <v>0.12598735560412117</v>
      </c>
      <c r="U3092" s="357"/>
    </row>
    <row r="3093" spans="1:21" x14ac:dyDescent="0.25">
      <c r="A3093" s="357" t="s">
        <v>483</v>
      </c>
      <c r="B3093" s="357" t="s">
        <v>1830</v>
      </c>
      <c r="C3093" s="357" t="s">
        <v>1274</v>
      </c>
      <c r="D3093" s="357" t="s">
        <v>1787</v>
      </c>
      <c r="E3093" s="357" t="s">
        <v>1024</v>
      </c>
      <c r="F3093" s="357">
        <v>4623122</v>
      </c>
      <c r="G3093" s="357" t="s">
        <v>1027</v>
      </c>
      <c r="H3093" s="357">
        <v>462312204</v>
      </c>
      <c r="I3093" s="357" t="s">
        <v>4695</v>
      </c>
      <c r="J3093" s="357">
        <v>26481457</v>
      </c>
      <c r="K3093" s="357">
        <v>200</v>
      </c>
      <c r="L3093" s="357" t="s">
        <v>1077</v>
      </c>
      <c r="M3093" s="357" t="s">
        <v>1078</v>
      </c>
      <c r="N3093" s="357" t="s">
        <v>5025</v>
      </c>
      <c r="O3093" s="358">
        <v>1</v>
      </c>
      <c r="P3093" s="357">
        <v>124</v>
      </c>
      <c r="Q3093" s="357">
        <v>54814.399999999994</v>
      </c>
      <c r="R3093" s="357">
        <v>42930.8</v>
      </c>
      <c r="S3093" s="357">
        <f t="shared" si="98"/>
        <v>11883.599999999991</v>
      </c>
      <c r="T3093" s="359">
        <f t="shared" si="99"/>
        <v>0.21679704603169955</v>
      </c>
      <c r="U3093" s="357"/>
    </row>
    <row r="3094" spans="1:21" x14ac:dyDescent="0.25">
      <c r="A3094" s="357" t="s">
        <v>483</v>
      </c>
      <c r="B3094" s="357" t="s">
        <v>1830</v>
      </c>
      <c r="C3094" s="357" t="s">
        <v>1258</v>
      </c>
      <c r="D3094" s="357" t="s">
        <v>1758</v>
      </c>
      <c r="E3094" s="357" t="s">
        <v>1532</v>
      </c>
      <c r="F3094" s="357">
        <v>4422118</v>
      </c>
      <c r="G3094" s="357" t="s">
        <v>963</v>
      </c>
      <c r="H3094" s="357">
        <v>442211802</v>
      </c>
      <c r="I3094" s="357" t="s">
        <v>4696</v>
      </c>
      <c r="J3094" s="357">
        <v>26481493</v>
      </c>
      <c r="K3094" s="357">
        <v>250</v>
      </c>
      <c r="L3094" s="357" t="s">
        <v>1077</v>
      </c>
      <c r="M3094" s="357" t="s">
        <v>1078</v>
      </c>
      <c r="N3094" s="357" t="s">
        <v>5025</v>
      </c>
      <c r="O3094" s="358">
        <v>1</v>
      </c>
      <c r="P3094" s="357">
        <v>216</v>
      </c>
      <c r="Q3094" s="357">
        <v>51219.6</v>
      </c>
      <c r="R3094" s="357">
        <v>38767.75</v>
      </c>
      <c r="S3094" s="357">
        <f t="shared" si="98"/>
        <v>12451.849999999999</v>
      </c>
      <c r="T3094" s="359">
        <f t="shared" si="99"/>
        <v>0.24310713086396613</v>
      </c>
      <c r="U3094" s="357"/>
    </row>
    <row r="3095" spans="1:21" x14ac:dyDescent="0.25">
      <c r="A3095" s="357" t="s">
        <v>483</v>
      </c>
      <c r="B3095" s="357" t="s">
        <v>1830</v>
      </c>
      <c r="C3095" s="357" t="s">
        <v>1274</v>
      </c>
      <c r="D3095" s="357" t="s">
        <v>1788</v>
      </c>
      <c r="E3095" s="357" t="s">
        <v>1810</v>
      </c>
      <c r="F3095" s="357">
        <v>4623214</v>
      </c>
      <c r="G3095" s="357" t="s">
        <v>1041</v>
      </c>
      <c r="H3095" s="357">
        <v>462321402</v>
      </c>
      <c r="I3095" s="357" t="s">
        <v>4697</v>
      </c>
      <c r="J3095" s="357">
        <v>26481521</v>
      </c>
      <c r="K3095" s="357">
        <v>100</v>
      </c>
      <c r="L3095" s="357" t="s">
        <v>1077</v>
      </c>
      <c r="M3095" s="357" t="s">
        <v>1078</v>
      </c>
      <c r="N3095" s="357" t="s">
        <v>5025</v>
      </c>
      <c r="O3095" s="358">
        <v>1</v>
      </c>
      <c r="P3095" s="357">
        <v>63</v>
      </c>
      <c r="Q3095" s="357">
        <v>26910.399999999998</v>
      </c>
      <c r="R3095" s="357">
        <v>23642.61</v>
      </c>
      <c r="S3095" s="357">
        <f t="shared" si="98"/>
        <v>3267.7899999999972</v>
      </c>
      <c r="T3095" s="359">
        <f t="shared" si="99"/>
        <v>0.12143223437778693</v>
      </c>
      <c r="U3095" s="357"/>
    </row>
    <row r="3096" spans="1:21" x14ac:dyDescent="0.25">
      <c r="A3096" s="357" t="s">
        <v>483</v>
      </c>
      <c r="B3096" s="357" t="s">
        <v>1830</v>
      </c>
      <c r="C3096" s="357" t="s">
        <v>1274</v>
      </c>
      <c r="D3096" s="357" t="s">
        <v>1787</v>
      </c>
      <c r="E3096" s="357" t="s">
        <v>1698</v>
      </c>
      <c r="F3096" s="357">
        <v>4623144</v>
      </c>
      <c r="G3096" s="357" t="s">
        <v>1028</v>
      </c>
      <c r="H3096" s="357">
        <v>462314404</v>
      </c>
      <c r="I3096" s="357" t="s">
        <v>4698</v>
      </c>
      <c r="J3096" s="357">
        <v>26481533</v>
      </c>
      <c r="K3096" s="357">
        <v>100</v>
      </c>
      <c r="L3096" s="357" t="s">
        <v>1077</v>
      </c>
      <c r="M3096" s="357" t="s">
        <v>1078</v>
      </c>
      <c r="N3096" s="357" t="s">
        <v>5025</v>
      </c>
      <c r="O3096" s="358">
        <v>1</v>
      </c>
      <c r="P3096" s="357">
        <v>29</v>
      </c>
      <c r="Q3096" s="357">
        <v>22568</v>
      </c>
      <c r="R3096" s="357">
        <v>14797.61</v>
      </c>
      <c r="S3096" s="357">
        <f t="shared" si="98"/>
        <v>7770.3899999999994</v>
      </c>
      <c r="T3096" s="359">
        <f t="shared" si="99"/>
        <v>0.34431008507621408</v>
      </c>
      <c r="U3096" s="357"/>
    </row>
    <row r="3097" spans="1:21" x14ac:dyDescent="0.25">
      <c r="A3097" s="357" t="s">
        <v>483</v>
      </c>
      <c r="B3097" s="357" t="s">
        <v>1830</v>
      </c>
      <c r="C3097" s="357" t="s">
        <v>1273</v>
      </c>
      <c r="D3097" s="357" t="s">
        <v>1786</v>
      </c>
      <c r="E3097" s="357" t="s">
        <v>1336</v>
      </c>
      <c r="F3097" s="357">
        <v>4622333</v>
      </c>
      <c r="G3097" s="357" t="s">
        <v>1336</v>
      </c>
      <c r="H3097" s="357">
        <v>462233301</v>
      </c>
      <c r="I3097" s="357" t="s">
        <v>5290</v>
      </c>
      <c r="J3097" s="357">
        <v>17967307</v>
      </c>
      <c r="K3097" s="357">
        <v>150</v>
      </c>
      <c r="L3097" s="357" t="s">
        <v>1077</v>
      </c>
      <c r="M3097" s="357" t="s">
        <v>1078</v>
      </c>
      <c r="N3097" s="357" t="s">
        <v>5025</v>
      </c>
      <c r="O3097" s="358">
        <v>1</v>
      </c>
      <c r="P3097" s="357">
        <v>66</v>
      </c>
      <c r="Q3097" s="357">
        <v>51150.799999999996</v>
      </c>
      <c r="R3097" s="357">
        <v>27711.94</v>
      </c>
      <c r="S3097" s="357">
        <f t="shared" si="98"/>
        <v>23438.859999999997</v>
      </c>
      <c r="T3097" s="359">
        <f t="shared" si="99"/>
        <v>0.45823056530885148</v>
      </c>
      <c r="U3097" s="357"/>
    </row>
    <row r="3098" spans="1:21" x14ac:dyDescent="0.25">
      <c r="A3098" s="357" t="s">
        <v>483</v>
      </c>
      <c r="B3098" s="357" t="s">
        <v>1830</v>
      </c>
      <c r="C3098" s="357" t="s">
        <v>1258</v>
      </c>
      <c r="D3098" s="357" t="s">
        <v>1758</v>
      </c>
      <c r="E3098" s="357" t="s">
        <v>1532</v>
      </c>
      <c r="F3098" s="357">
        <v>4422118</v>
      </c>
      <c r="G3098" s="357" t="s">
        <v>963</v>
      </c>
      <c r="H3098" s="357">
        <v>442211802</v>
      </c>
      <c r="I3098" s="357" t="s">
        <v>4699</v>
      </c>
      <c r="J3098" s="357">
        <v>28777289</v>
      </c>
      <c r="K3098" s="357">
        <v>250</v>
      </c>
      <c r="L3098" s="357" t="s">
        <v>1077</v>
      </c>
      <c r="M3098" s="357" t="s">
        <v>1078</v>
      </c>
      <c r="N3098" s="357" t="s">
        <v>5025</v>
      </c>
      <c r="O3098" s="358">
        <v>1</v>
      </c>
      <c r="P3098" s="357">
        <v>123</v>
      </c>
      <c r="Q3098" s="357">
        <v>75205.600000000006</v>
      </c>
      <c r="R3098" s="357">
        <v>45459.05</v>
      </c>
      <c r="S3098" s="357">
        <f t="shared" si="98"/>
        <v>29746.550000000003</v>
      </c>
      <c r="T3098" s="359">
        <f t="shared" si="99"/>
        <v>0.39553636963204869</v>
      </c>
      <c r="U3098" s="357"/>
    </row>
    <row r="3099" spans="1:21" x14ac:dyDescent="0.25">
      <c r="A3099" s="357" t="s">
        <v>483</v>
      </c>
      <c r="B3099" s="357" t="s">
        <v>1830</v>
      </c>
      <c r="C3099" s="357" t="s">
        <v>1258</v>
      </c>
      <c r="D3099" s="357" t="s">
        <v>1758</v>
      </c>
      <c r="E3099" s="357" t="s">
        <v>1532</v>
      </c>
      <c r="F3099" s="357">
        <v>4422118</v>
      </c>
      <c r="G3099" s="357" t="s">
        <v>963</v>
      </c>
      <c r="H3099" s="357">
        <v>442211802</v>
      </c>
      <c r="I3099" s="357" t="s">
        <v>4700</v>
      </c>
      <c r="J3099" s="357">
        <v>28777349</v>
      </c>
      <c r="K3099" s="357">
        <v>100</v>
      </c>
      <c r="L3099" s="357" t="s">
        <v>1077</v>
      </c>
      <c r="M3099" s="357" t="s">
        <v>1078</v>
      </c>
      <c r="N3099" s="357" t="s">
        <v>5025</v>
      </c>
      <c r="O3099" s="358">
        <v>1</v>
      </c>
      <c r="P3099" s="357">
        <v>107</v>
      </c>
      <c r="Q3099" s="357">
        <v>53890</v>
      </c>
      <c r="R3099" s="357">
        <v>30663.629999999997</v>
      </c>
      <c r="S3099" s="357">
        <f t="shared" si="98"/>
        <v>23226.370000000003</v>
      </c>
      <c r="T3099" s="359">
        <f t="shared" si="99"/>
        <v>0.43099591760994621</v>
      </c>
      <c r="U3099" s="357"/>
    </row>
    <row r="3100" spans="1:21" x14ac:dyDescent="0.25">
      <c r="A3100" s="357" t="s">
        <v>483</v>
      </c>
      <c r="B3100" s="357" t="s">
        <v>1830</v>
      </c>
      <c r="C3100" s="357" t="s">
        <v>1258</v>
      </c>
      <c r="D3100" s="357" t="s">
        <v>1758</v>
      </c>
      <c r="E3100" s="357" t="s">
        <v>1532</v>
      </c>
      <c r="F3100" s="357">
        <v>4422118</v>
      </c>
      <c r="G3100" s="357" t="s">
        <v>963</v>
      </c>
      <c r="H3100" s="357">
        <v>442211802</v>
      </c>
      <c r="I3100" s="357" t="s">
        <v>4701</v>
      </c>
      <c r="J3100" s="357">
        <v>28777363</v>
      </c>
      <c r="K3100" s="357">
        <v>100</v>
      </c>
      <c r="L3100" s="357" t="s">
        <v>1077</v>
      </c>
      <c r="M3100" s="357" t="s">
        <v>1078</v>
      </c>
      <c r="N3100" s="357" t="s">
        <v>5025</v>
      </c>
      <c r="O3100" s="358">
        <v>1</v>
      </c>
      <c r="P3100" s="357">
        <v>87</v>
      </c>
      <c r="Q3100" s="357">
        <v>31514</v>
      </c>
      <c r="R3100" s="357">
        <v>27288.720000000001</v>
      </c>
      <c r="S3100" s="357">
        <f t="shared" si="98"/>
        <v>4225.2799999999988</v>
      </c>
      <c r="T3100" s="359">
        <f t="shared" si="99"/>
        <v>0.13407628355651452</v>
      </c>
      <c r="U3100" s="357"/>
    </row>
    <row r="3101" spans="1:21" x14ac:dyDescent="0.25">
      <c r="A3101" s="357" t="s">
        <v>483</v>
      </c>
      <c r="B3101" s="357" t="s">
        <v>1830</v>
      </c>
      <c r="C3101" s="357" t="s">
        <v>1258</v>
      </c>
      <c r="D3101" s="357" t="s">
        <v>1758</v>
      </c>
      <c r="E3101" s="357" t="s">
        <v>1532</v>
      </c>
      <c r="F3101" s="357">
        <v>4422118</v>
      </c>
      <c r="G3101" s="357" t="s">
        <v>963</v>
      </c>
      <c r="H3101" s="357">
        <v>442211802</v>
      </c>
      <c r="I3101" s="357" t="s">
        <v>4702</v>
      </c>
      <c r="J3101" s="357">
        <v>28777383</v>
      </c>
      <c r="K3101" s="357">
        <v>100</v>
      </c>
      <c r="L3101" s="357" t="s">
        <v>1077</v>
      </c>
      <c r="M3101" s="357" t="s">
        <v>1078</v>
      </c>
      <c r="N3101" s="357" t="s">
        <v>5025</v>
      </c>
      <c r="O3101" s="358">
        <v>1</v>
      </c>
      <c r="P3101" s="357">
        <v>52</v>
      </c>
      <c r="Q3101" s="357">
        <v>27776.400000000001</v>
      </c>
      <c r="R3101" s="357">
        <v>20156.32</v>
      </c>
      <c r="S3101" s="357">
        <f t="shared" si="98"/>
        <v>7620.0800000000017</v>
      </c>
      <c r="T3101" s="359">
        <f t="shared" si="99"/>
        <v>0.27433648708975972</v>
      </c>
      <c r="U3101" s="357"/>
    </row>
    <row r="3102" spans="1:21" x14ac:dyDescent="0.25">
      <c r="A3102" s="357" t="s">
        <v>483</v>
      </c>
      <c r="B3102" s="357" t="s">
        <v>1830</v>
      </c>
      <c r="C3102" s="357" t="s">
        <v>1274</v>
      </c>
      <c r="D3102" s="357" t="s">
        <v>1789</v>
      </c>
      <c r="E3102" s="357" t="s">
        <v>1045</v>
      </c>
      <c r="F3102" s="357">
        <v>4623332</v>
      </c>
      <c r="G3102" s="357" t="s">
        <v>1711</v>
      </c>
      <c r="H3102" s="357">
        <v>462333201</v>
      </c>
      <c r="I3102" s="357" t="s">
        <v>4703</v>
      </c>
      <c r="J3102" s="357">
        <v>30953479</v>
      </c>
      <c r="K3102" s="357">
        <v>100</v>
      </c>
      <c r="L3102" s="357" t="s">
        <v>1077</v>
      </c>
      <c r="M3102" s="357" t="s">
        <v>1078</v>
      </c>
      <c r="N3102" s="357" t="s">
        <v>5025</v>
      </c>
      <c r="O3102" s="358">
        <v>1</v>
      </c>
      <c r="P3102" s="357">
        <v>152</v>
      </c>
      <c r="Q3102" s="357">
        <v>47296</v>
      </c>
      <c r="R3102" s="357">
        <v>40950.32</v>
      </c>
      <c r="S3102" s="357">
        <f t="shared" si="98"/>
        <v>6345.68</v>
      </c>
      <c r="T3102" s="359">
        <f t="shared" si="99"/>
        <v>0.13416948579161028</v>
      </c>
      <c r="U3102" s="357"/>
    </row>
    <row r="3103" spans="1:21" x14ac:dyDescent="0.25">
      <c r="A3103" s="357" t="s">
        <v>483</v>
      </c>
      <c r="B3103" s="357" t="s">
        <v>1830</v>
      </c>
      <c r="C3103" s="357" t="s">
        <v>1274</v>
      </c>
      <c r="D3103" s="357" t="s">
        <v>1787</v>
      </c>
      <c r="E3103" s="357" t="s">
        <v>1024</v>
      </c>
      <c r="F3103" s="357">
        <v>4623122</v>
      </c>
      <c r="G3103" s="357" t="s">
        <v>1027</v>
      </c>
      <c r="H3103" s="357">
        <v>462312204</v>
      </c>
      <c r="I3103" s="357" t="s">
        <v>4704</v>
      </c>
      <c r="J3103" s="357">
        <v>23202878</v>
      </c>
      <c r="K3103" s="357">
        <v>63</v>
      </c>
      <c r="L3103" s="357" t="s">
        <v>1077</v>
      </c>
      <c r="M3103" s="357" t="s">
        <v>1078</v>
      </c>
      <c r="N3103" s="357" t="s">
        <v>5025</v>
      </c>
      <c r="O3103" s="358">
        <v>1</v>
      </c>
      <c r="P3103" s="357">
        <v>91</v>
      </c>
      <c r="Q3103" s="357">
        <v>24662.800000000003</v>
      </c>
      <c r="R3103" s="357">
        <v>15400.130000000001</v>
      </c>
      <c r="S3103" s="357">
        <f t="shared" si="98"/>
        <v>9262.6700000000019</v>
      </c>
      <c r="T3103" s="359">
        <f t="shared" si="99"/>
        <v>0.37557252217915243</v>
      </c>
      <c r="U3103" s="357"/>
    </row>
    <row r="3104" spans="1:21" x14ac:dyDescent="0.25">
      <c r="A3104" s="357" t="s">
        <v>483</v>
      </c>
      <c r="B3104" s="357" t="s">
        <v>1830</v>
      </c>
      <c r="C3104" s="357" t="s">
        <v>1274</v>
      </c>
      <c r="D3104" s="357" t="s">
        <v>1787</v>
      </c>
      <c r="E3104" s="357" t="s">
        <v>1024</v>
      </c>
      <c r="F3104" s="357">
        <v>4623122</v>
      </c>
      <c r="G3104" s="357" t="s">
        <v>1024</v>
      </c>
      <c r="H3104" s="357">
        <v>462312201</v>
      </c>
      <c r="I3104" s="357" t="s">
        <v>4705</v>
      </c>
      <c r="J3104" s="357">
        <v>24634804</v>
      </c>
      <c r="K3104" s="357">
        <v>63</v>
      </c>
      <c r="L3104" s="357" t="s">
        <v>1077</v>
      </c>
      <c r="M3104" s="357" t="s">
        <v>1078</v>
      </c>
      <c r="N3104" s="357" t="s">
        <v>5025</v>
      </c>
      <c r="O3104" s="358">
        <v>1</v>
      </c>
      <c r="P3104" s="357">
        <v>60</v>
      </c>
      <c r="Q3104" s="357">
        <v>46226.400000000001</v>
      </c>
      <c r="R3104" s="357">
        <v>38105.600000000006</v>
      </c>
      <c r="S3104" s="357">
        <f t="shared" si="98"/>
        <v>8120.7999999999956</v>
      </c>
      <c r="T3104" s="359">
        <f t="shared" si="99"/>
        <v>0.17567450634269585</v>
      </c>
      <c r="U3104" s="357"/>
    </row>
    <row r="3105" spans="1:21" x14ac:dyDescent="0.25">
      <c r="A3105" s="357" t="s">
        <v>483</v>
      </c>
      <c r="B3105" s="357" t="s">
        <v>1830</v>
      </c>
      <c r="C3105" s="357" t="s">
        <v>1274</v>
      </c>
      <c r="D3105" s="357" t="s">
        <v>1787</v>
      </c>
      <c r="E3105" s="357" t="s">
        <v>963</v>
      </c>
      <c r="F3105" s="357">
        <v>4623111</v>
      </c>
      <c r="G3105" s="357" t="s">
        <v>1695</v>
      </c>
      <c r="H3105" s="357">
        <v>462311102</v>
      </c>
      <c r="I3105" s="357" t="s">
        <v>5291</v>
      </c>
      <c r="J3105" s="357">
        <v>27498227</v>
      </c>
      <c r="K3105" s="357">
        <v>100</v>
      </c>
      <c r="L3105" s="357" t="s">
        <v>1077</v>
      </c>
      <c r="M3105" s="357" t="s">
        <v>1078</v>
      </c>
      <c r="N3105" s="357" t="s">
        <v>5025</v>
      </c>
      <c r="O3105" s="358">
        <v>1</v>
      </c>
      <c r="P3105" s="357">
        <v>176</v>
      </c>
      <c r="Q3105" s="357">
        <v>88070.799999999988</v>
      </c>
      <c r="R3105" s="357">
        <v>44108.959999999999</v>
      </c>
      <c r="S3105" s="357">
        <f t="shared" si="98"/>
        <v>43961.839999999989</v>
      </c>
      <c r="T3105" s="359">
        <f t="shared" si="99"/>
        <v>0.49916476289530692</v>
      </c>
      <c r="U3105" s="357"/>
    </row>
    <row r="3106" spans="1:21" x14ac:dyDescent="0.25">
      <c r="A3106" s="357" t="s">
        <v>483</v>
      </c>
      <c r="B3106" s="357" t="s">
        <v>1830</v>
      </c>
      <c r="C3106" s="357" t="s">
        <v>1274</v>
      </c>
      <c r="D3106" s="357" t="s">
        <v>1787</v>
      </c>
      <c r="E3106" s="357" t="s">
        <v>1024</v>
      </c>
      <c r="F3106" s="357">
        <v>4623122</v>
      </c>
      <c r="G3106" s="357" t="s">
        <v>1026</v>
      </c>
      <c r="H3106" s="357">
        <v>462312205</v>
      </c>
      <c r="I3106" s="357" t="s">
        <v>4706</v>
      </c>
      <c r="J3106" s="357">
        <v>24831392</v>
      </c>
      <c r="K3106" s="357">
        <v>63</v>
      </c>
      <c r="L3106" s="357" t="s">
        <v>1077</v>
      </c>
      <c r="M3106" s="357" t="s">
        <v>1078</v>
      </c>
      <c r="N3106" s="357" t="s">
        <v>5025</v>
      </c>
      <c r="O3106" s="358">
        <v>1</v>
      </c>
      <c r="P3106" s="357">
        <v>38</v>
      </c>
      <c r="Q3106" s="357">
        <v>33033.599999999999</v>
      </c>
      <c r="R3106" s="357">
        <v>20335.62</v>
      </c>
      <c r="S3106" s="357">
        <f t="shared" si="98"/>
        <v>12697.98</v>
      </c>
      <c r="T3106" s="359">
        <f t="shared" si="99"/>
        <v>0.38439588782330719</v>
      </c>
      <c r="U3106" s="357"/>
    </row>
    <row r="3107" spans="1:21" x14ac:dyDescent="0.25">
      <c r="A3107" s="357" t="s">
        <v>483</v>
      </c>
      <c r="B3107" s="357" t="s">
        <v>1830</v>
      </c>
      <c r="C3107" s="357" t="s">
        <v>1274</v>
      </c>
      <c r="D3107" s="357" t="s">
        <v>1787</v>
      </c>
      <c r="E3107" s="357" t="s">
        <v>1024</v>
      </c>
      <c r="F3107" s="357">
        <v>4623122</v>
      </c>
      <c r="G3107" s="357" t="s">
        <v>1024</v>
      </c>
      <c r="H3107" s="357">
        <v>462312201</v>
      </c>
      <c r="I3107" s="357" t="s">
        <v>5292</v>
      </c>
      <c r="J3107" s="357">
        <v>27498337</v>
      </c>
      <c r="K3107" s="357">
        <v>500</v>
      </c>
      <c r="L3107" s="357" t="s">
        <v>1077</v>
      </c>
      <c r="M3107" s="357" t="s">
        <v>1078</v>
      </c>
      <c r="N3107" s="357" t="s">
        <v>5025</v>
      </c>
      <c r="O3107" s="358">
        <v>1</v>
      </c>
      <c r="P3107" s="357">
        <v>190</v>
      </c>
      <c r="Q3107" s="357">
        <v>163752</v>
      </c>
      <c r="R3107" s="357">
        <v>86010.89</v>
      </c>
      <c r="S3107" s="357">
        <f t="shared" si="98"/>
        <v>77741.11</v>
      </c>
      <c r="T3107" s="359">
        <f t="shared" si="99"/>
        <v>0.47474907176706238</v>
      </c>
      <c r="U3107" s="357"/>
    </row>
    <row r="3108" spans="1:21" x14ac:dyDescent="0.25">
      <c r="A3108" s="357" t="s">
        <v>483</v>
      </c>
      <c r="B3108" s="357" t="s">
        <v>1830</v>
      </c>
      <c r="C3108" s="357" t="s">
        <v>1274</v>
      </c>
      <c r="D3108" s="357" t="s">
        <v>1787</v>
      </c>
      <c r="E3108" s="357" t="s">
        <v>1024</v>
      </c>
      <c r="F3108" s="357">
        <v>4623122</v>
      </c>
      <c r="G3108" s="357" t="s">
        <v>1026</v>
      </c>
      <c r="H3108" s="357">
        <v>462312205</v>
      </c>
      <c r="I3108" s="357" t="s">
        <v>4707</v>
      </c>
      <c r="J3108" s="357">
        <v>24831424</v>
      </c>
      <c r="K3108" s="357">
        <v>63</v>
      </c>
      <c r="L3108" s="357" t="s">
        <v>1077</v>
      </c>
      <c r="M3108" s="357" t="s">
        <v>1078</v>
      </c>
      <c r="N3108" s="357" t="s">
        <v>5025</v>
      </c>
      <c r="O3108" s="358">
        <v>1</v>
      </c>
      <c r="P3108" s="357">
        <v>88</v>
      </c>
      <c r="Q3108" s="357">
        <v>16300.400000000001</v>
      </c>
      <c r="R3108" s="357">
        <v>11115.39</v>
      </c>
      <c r="S3108" s="357">
        <f t="shared" si="98"/>
        <v>5185.010000000002</v>
      </c>
      <c r="T3108" s="359">
        <f t="shared" si="99"/>
        <v>0.31809096709283219</v>
      </c>
      <c r="U3108" s="357"/>
    </row>
    <row r="3109" spans="1:21" x14ac:dyDescent="0.25">
      <c r="A3109" s="357" t="s">
        <v>483</v>
      </c>
      <c r="B3109" s="357" t="s">
        <v>1830</v>
      </c>
      <c r="C3109" s="357" t="s">
        <v>1274</v>
      </c>
      <c r="D3109" s="357" t="s">
        <v>1787</v>
      </c>
      <c r="E3109" s="357" t="s">
        <v>1024</v>
      </c>
      <c r="F3109" s="357">
        <v>4623122</v>
      </c>
      <c r="G3109" s="357" t="s">
        <v>1026</v>
      </c>
      <c r="H3109" s="357">
        <v>462312205</v>
      </c>
      <c r="I3109" s="357" t="s">
        <v>4708</v>
      </c>
      <c r="J3109" s="357">
        <v>24831432</v>
      </c>
      <c r="K3109" s="357">
        <v>63</v>
      </c>
      <c r="L3109" s="357" t="s">
        <v>1077</v>
      </c>
      <c r="M3109" s="357" t="s">
        <v>1078</v>
      </c>
      <c r="N3109" s="357" t="s">
        <v>5025</v>
      </c>
      <c r="O3109" s="358">
        <v>1</v>
      </c>
      <c r="P3109" s="357">
        <v>40</v>
      </c>
      <c r="Q3109" s="357">
        <v>31741.199999999997</v>
      </c>
      <c r="R3109" s="357">
        <v>20742.550000000003</v>
      </c>
      <c r="S3109" s="357">
        <f t="shared" si="98"/>
        <v>10998.649999999994</v>
      </c>
      <c r="T3109" s="359">
        <f t="shared" si="99"/>
        <v>0.3465102138545485</v>
      </c>
      <c r="U3109" s="357"/>
    </row>
    <row r="3110" spans="1:21" x14ac:dyDescent="0.25">
      <c r="A3110" s="357" t="s">
        <v>483</v>
      </c>
      <c r="B3110" s="357" t="s">
        <v>1830</v>
      </c>
      <c r="C3110" s="357" t="s">
        <v>1274</v>
      </c>
      <c r="D3110" s="357" t="s">
        <v>1788</v>
      </c>
      <c r="E3110" s="357" t="s">
        <v>1700</v>
      </c>
      <c r="F3110" s="357">
        <v>4623212</v>
      </c>
      <c r="G3110" s="357" t="s">
        <v>1039</v>
      </c>
      <c r="H3110" s="357">
        <v>462321201</v>
      </c>
      <c r="I3110" s="357" t="s">
        <v>5293</v>
      </c>
      <c r="J3110" s="357">
        <v>23202842</v>
      </c>
      <c r="K3110" s="357">
        <v>100</v>
      </c>
      <c r="L3110" s="357" t="s">
        <v>1077</v>
      </c>
      <c r="M3110" s="357" t="s">
        <v>1078</v>
      </c>
      <c r="N3110" s="357" t="s">
        <v>5025</v>
      </c>
      <c r="O3110" s="358">
        <v>1</v>
      </c>
      <c r="P3110" s="357">
        <v>100</v>
      </c>
      <c r="Q3110" s="357">
        <v>48390.399999999994</v>
      </c>
      <c r="R3110" s="357">
        <v>25402.370000000003</v>
      </c>
      <c r="S3110" s="357">
        <f t="shared" si="98"/>
        <v>22988.029999999992</v>
      </c>
      <c r="T3110" s="359">
        <f t="shared" si="99"/>
        <v>0.47505352301282888</v>
      </c>
      <c r="U3110" s="357"/>
    </row>
    <row r="3111" spans="1:21" x14ac:dyDescent="0.25">
      <c r="A3111" s="357" t="s">
        <v>483</v>
      </c>
      <c r="B3111" s="357" t="s">
        <v>1830</v>
      </c>
      <c r="C3111" s="357" t="s">
        <v>1274</v>
      </c>
      <c r="D3111" s="357" t="s">
        <v>1787</v>
      </c>
      <c r="E3111" s="357" t="s">
        <v>1024</v>
      </c>
      <c r="F3111" s="357">
        <v>4623122</v>
      </c>
      <c r="G3111" s="357" t="s">
        <v>1026</v>
      </c>
      <c r="H3111" s="357">
        <v>462312205</v>
      </c>
      <c r="I3111" s="357" t="s">
        <v>4709</v>
      </c>
      <c r="J3111" s="357">
        <v>24831440</v>
      </c>
      <c r="K3111" s="357">
        <v>63</v>
      </c>
      <c r="L3111" s="357" t="s">
        <v>1077</v>
      </c>
      <c r="M3111" s="357" t="s">
        <v>1078</v>
      </c>
      <c r="N3111" s="357" t="s">
        <v>5025</v>
      </c>
      <c r="O3111" s="358">
        <v>1</v>
      </c>
      <c r="P3111" s="357">
        <v>55</v>
      </c>
      <c r="Q3111" s="357">
        <v>15728.800000000001</v>
      </c>
      <c r="R3111" s="357">
        <v>11931.72</v>
      </c>
      <c r="S3111" s="357">
        <f t="shared" si="98"/>
        <v>3797.0800000000017</v>
      </c>
      <c r="T3111" s="359">
        <f t="shared" si="99"/>
        <v>0.24140938914602522</v>
      </c>
      <c r="U3111" s="357"/>
    </row>
    <row r="3112" spans="1:21" x14ac:dyDescent="0.25">
      <c r="A3112" s="357" t="s">
        <v>483</v>
      </c>
      <c r="B3112" s="357" t="s">
        <v>1830</v>
      </c>
      <c r="C3112" s="357" t="s">
        <v>1274</v>
      </c>
      <c r="D3112" s="357" t="s">
        <v>1787</v>
      </c>
      <c r="E3112" s="357" t="s">
        <v>1024</v>
      </c>
      <c r="F3112" s="357">
        <v>4623122</v>
      </c>
      <c r="G3112" s="357" t="s">
        <v>1026</v>
      </c>
      <c r="H3112" s="357">
        <v>462312205</v>
      </c>
      <c r="I3112" s="357" t="s">
        <v>4710</v>
      </c>
      <c r="J3112" s="357">
        <v>24831458</v>
      </c>
      <c r="K3112" s="357">
        <v>63</v>
      </c>
      <c r="L3112" s="357" t="s">
        <v>1077</v>
      </c>
      <c r="M3112" s="357" t="s">
        <v>1078</v>
      </c>
      <c r="N3112" s="357" t="s">
        <v>5025</v>
      </c>
      <c r="O3112" s="358">
        <v>1</v>
      </c>
      <c r="P3112" s="357">
        <v>57</v>
      </c>
      <c r="Q3112" s="357">
        <v>33014</v>
      </c>
      <c r="R3112" s="357">
        <v>18411.21</v>
      </c>
      <c r="S3112" s="357">
        <f t="shared" si="98"/>
        <v>14602.79</v>
      </c>
      <c r="T3112" s="359">
        <f t="shared" si="99"/>
        <v>0.44232113648755078</v>
      </c>
      <c r="U3112" s="357"/>
    </row>
    <row r="3113" spans="1:21" x14ac:dyDescent="0.25">
      <c r="A3113" s="357" t="s">
        <v>483</v>
      </c>
      <c r="B3113" s="357" t="s">
        <v>1830</v>
      </c>
      <c r="C3113" s="357" t="s">
        <v>1274</v>
      </c>
      <c r="D3113" s="357" t="s">
        <v>1787</v>
      </c>
      <c r="E3113" s="357" t="s">
        <v>963</v>
      </c>
      <c r="F3113" s="357">
        <v>4623111</v>
      </c>
      <c r="G3113" s="357" t="s">
        <v>1695</v>
      </c>
      <c r="H3113" s="357">
        <v>462311102</v>
      </c>
      <c r="I3113" s="357" t="s">
        <v>4711</v>
      </c>
      <c r="J3113" s="357">
        <v>25799014</v>
      </c>
      <c r="K3113" s="357">
        <v>63</v>
      </c>
      <c r="L3113" s="357" t="s">
        <v>1077</v>
      </c>
      <c r="M3113" s="357" t="s">
        <v>1078</v>
      </c>
      <c r="N3113" s="357" t="s">
        <v>5025</v>
      </c>
      <c r="O3113" s="358">
        <v>1</v>
      </c>
      <c r="P3113" s="357">
        <v>90</v>
      </c>
      <c r="Q3113" s="357">
        <v>33550.800000000003</v>
      </c>
      <c r="R3113" s="357">
        <v>24774.13</v>
      </c>
      <c r="S3113" s="357">
        <f t="shared" si="98"/>
        <v>8776.6700000000019</v>
      </c>
      <c r="T3113" s="359">
        <f t="shared" si="99"/>
        <v>0.2615934642393028</v>
      </c>
      <c r="U3113" s="357"/>
    </row>
    <row r="3114" spans="1:21" x14ac:dyDescent="0.25">
      <c r="A3114" s="357" t="s">
        <v>483</v>
      </c>
      <c r="B3114" s="357" t="s">
        <v>1830</v>
      </c>
      <c r="C3114" s="357" t="s">
        <v>1274</v>
      </c>
      <c r="D3114" s="357" t="s">
        <v>1788</v>
      </c>
      <c r="E3114" s="357" t="s">
        <v>1703</v>
      </c>
      <c r="F3114" s="357">
        <v>4623221</v>
      </c>
      <c r="G3114" s="357" t="s">
        <v>1037</v>
      </c>
      <c r="H3114" s="357">
        <v>462322102</v>
      </c>
      <c r="I3114" s="357" t="s">
        <v>4712</v>
      </c>
      <c r="J3114" s="357">
        <v>27337572</v>
      </c>
      <c r="K3114" s="357">
        <v>100</v>
      </c>
      <c r="L3114" s="357" t="s">
        <v>1077</v>
      </c>
      <c r="M3114" s="357" t="s">
        <v>1078</v>
      </c>
      <c r="N3114" s="357" t="s">
        <v>5025</v>
      </c>
      <c r="O3114" s="358">
        <v>1</v>
      </c>
      <c r="P3114" s="357">
        <v>99</v>
      </c>
      <c r="Q3114" s="357">
        <v>33079.599999999999</v>
      </c>
      <c r="R3114" s="357">
        <v>22375.03</v>
      </c>
      <c r="S3114" s="357">
        <f t="shared" si="98"/>
        <v>10704.57</v>
      </c>
      <c r="T3114" s="359">
        <f t="shared" si="99"/>
        <v>0.32360034583247682</v>
      </c>
      <c r="U3114" s="357"/>
    </row>
    <row r="3115" spans="1:21" x14ac:dyDescent="0.25">
      <c r="A3115" s="357" t="s">
        <v>483</v>
      </c>
      <c r="B3115" s="357" t="s">
        <v>1830</v>
      </c>
      <c r="C3115" s="357" t="s">
        <v>1258</v>
      </c>
      <c r="D3115" s="357" t="s">
        <v>1758</v>
      </c>
      <c r="E3115" s="357" t="s">
        <v>1532</v>
      </c>
      <c r="F3115" s="357">
        <v>4422118</v>
      </c>
      <c r="G3115" s="357" t="s">
        <v>963</v>
      </c>
      <c r="H3115" s="357">
        <v>442211802</v>
      </c>
      <c r="I3115" s="357" t="s">
        <v>4713</v>
      </c>
      <c r="J3115" s="357">
        <v>27337672</v>
      </c>
      <c r="K3115" s="357">
        <v>100</v>
      </c>
      <c r="L3115" s="357" t="s">
        <v>1077</v>
      </c>
      <c r="M3115" s="357" t="s">
        <v>1078</v>
      </c>
      <c r="N3115" s="357" t="s">
        <v>5025</v>
      </c>
      <c r="O3115" s="358">
        <v>1</v>
      </c>
      <c r="P3115" s="357">
        <v>80</v>
      </c>
      <c r="Q3115" s="357">
        <v>56236.799999999996</v>
      </c>
      <c r="R3115" s="357">
        <v>33035.370000000003</v>
      </c>
      <c r="S3115" s="357">
        <f t="shared" si="98"/>
        <v>23201.429999999993</v>
      </c>
      <c r="T3115" s="359">
        <f t="shared" si="99"/>
        <v>0.41256668231478311</v>
      </c>
      <c r="U3115" s="357"/>
    </row>
    <row r="3116" spans="1:21" x14ac:dyDescent="0.25">
      <c r="A3116" s="357" t="s">
        <v>483</v>
      </c>
      <c r="B3116" s="357" t="s">
        <v>1830</v>
      </c>
      <c r="C3116" s="357" t="s">
        <v>1258</v>
      </c>
      <c r="D3116" s="357" t="s">
        <v>1758</v>
      </c>
      <c r="E3116" s="357" t="s">
        <v>1532</v>
      </c>
      <c r="F3116" s="357">
        <v>4422118</v>
      </c>
      <c r="G3116" s="357" t="s">
        <v>963</v>
      </c>
      <c r="H3116" s="357">
        <v>442211802</v>
      </c>
      <c r="I3116" s="357" t="s">
        <v>4714</v>
      </c>
      <c r="J3116" s="357">
        <v>27337678</v>
      </c>
      <c r="K3116" s="357">
        <v>100</v>
      </c>
      <c r="L3116" s="357" t="s">
        <v>1077</v>
      </c>
      <c r="M3116" s="357" t="s">
        <v>1078</v>
      </c>
      <c r="N3116" s="357" t="s">
        <v>5025</v>
      </c>
      <c r="O3116" s="358">
        <v>1</v>
      </c>
      <c r="P3116" s="357">
        <v>68</v>
      </c>
      <c r="Q3116" s="357">
        <v>63729.200000000004</v>
      </c>
      <c r="R3116" s="357">
        <v>42647.67</v>
      </c>
      <c r="S3116" s="357">
        <f t="shared" si="98"/>
        <v>21081.530000000006</v>
      </c>
      <c r="T3116" s="359">
        <f t="shared" si="99"/>
        <v>0.33079859781701332</v>
      </c>
      <c r="U3116" s="357"/>
    </row>
    <row r="3117" spans="1:21" x14ac:dyDescent="0.25">
      <c r="A3117" s="357" t="s">
        <v>483</v>
      </c>
      <c r="B3117" s="357" t="s">
        <v>1830</v>
      </c>
      <c r="C3117" s="357" t="s">
        <v>1274</v>
      </c>
      <c r="D3117" s="357" t="s">
        <v>1787</v>
      </c>
      <c r="E3117" s="357" t="s">
        <v>1696</v>
      </c>
      <c r="F3117" s="357">
        <v>4623116</v>
      </c>
      <c r="G3117" s="357" t="s">
        <v>1036</v>
      </c>
      <c r="H3117" s="357">
        <v>462311603</v>
      </c>
      <c r="I3117" s="357" t="s">
        <v>5294</v>
      </c>
      <c r="J3117" s="357">
        <v>24634461</v>
      </c>
      <c r="K3117" s="357">
        <v>100</v>
      </c>
      <c r="L3117" s="357" t="s">
        <v>1077</v>
      </c>
      <c r="M3117" s="357" t="s">
        <v>1078</v>
      </c>
      <c r="N3117" s="357" t="s">
        <v>5025</v>
      </c>
      <c r="O3117" s="358">
        <v>1</v>
      </c>
      <c r="P3117" s="357">
        <v>77</v>
      </c>
      <c r="Q3117" s="357">
        <v>43351.6</v>
      </c>
      <c r="R3117" s="357">
        <v>23254.6</v>
      </c>
      <c r="S3117" s="357">
        <f t="shared" si="98"/>
        <v>20097</v>
      </c>
      <c r="T3117" s="359">
        <f t="shared" si="99"/>
        <v>0.46358150564223699</v>
      </c>
      <c r="U3117" s="357"/>
    </row>
    <row r="3118" spans="1:21" x14ac:dyDescent="0.25">
      <c r="A3118" s="357" t="s">
        <v>483</v>
      </c>
      <c r="B3118" s="357" t="s">
        <v>1830</v>
      </c>
      <c r="C3118" s="357" t="s">
        <v>1274</v>
      </c>
      <c r="D3118" s="357" t="s">
        <v>1787</v>
      </c>
      <c r="E3118" s="357" t="s">
        <v>1696</v>
      </c>
      <c r="F3118" s="357">
        <v>4623116</v>
      </c>
      <c r="G3118" s="357" t="s">
        <v>1431</v>
      </c>
      <c r="H3118" s="357">
        <v>462311602</v>
      </c>
      <c r="I3118" s="357" t="s">
        <v>4715</v>
      </c>
      <c r="J3118" s="357">
        <v>27497977</v>
      </c>
      <c r="K3118" s="357">
        <v>63</v>
      </c>
      <c r="L3118" s="357" t="s">
        <v>1077</v>
      </c>
      <c r="M3118" s="357" t="s">
        <v>1078</v>
      </c>
      <c r="N3118" s="357" t="s">
        <v>5025</v>
      </c>
      <c r="O3118" s="358">
        <v>1</v>
      </c>
      <c r="P3118" s="357">
        <v>81</v>
      </c>
      <c r="Q3118" s="357">
        <v>17534.400000000001</v>
      </c>
      <c r="R3118" s="357">
        <v>15363.650000000001</v>
      </c>
      <c r="S3118" s="357">
        <f t="shared" si="98"/>
        <v>2170.75</v>
      </c>
      <c r="T3118" s="359">
        <f t="shared" si="99"/>
        <v>0.12379950269185144</v>
      </c>
      <c r="U3118" s="357"/>
    </row>
    <row r="3119" spans="1:21" x14ac:dyDescent="0.25">
      <c r="A3119" s="357" t="s">
        <v>483</v>
      </c>
      <c r="B3119" s="357" t="s">
        <v>1830</v>
      </c>
      <c r="C3119" s="357" t="s">
        <v>1274</v>
      </c>
      <c r="D3119" s="357" t="s">
        <v>1787</v>
      </c>
      <c r="E3119" s="357" t="s">
        <v>1696</v>
      </c>
      <c r="F3119" s="357">
        <v>4623116</v>
      </c>
      <c r="G3119" s="357" t="s">
        <v>1036</v>
      </c>
      <c r="H3119" s="357">
        <v>462311603</v>
      </c>
      <c r="I3119" s="357" t="s">
        <v>4716</v>
      </c>
      <c r="J3119" s="357">
        <v>27498041</v>
      </c>
      <c r="K3119" s="357">
        <v>63</v>
      </c>
      <c r="L3119" s="357" t="s">
        <v>1077</v>
      </c>
      <c r="M3119" s="357" t="s">
        <v>1078</v>
      </c>
      <c r="N3119" s="357" t="s">
        <v>5025</v>
      </c>
      <c r="O3119" s="358">
        <v>1</v>
      </c>
      <c r="P3119" s="357">
        <v>87</v>
      </c>
      <c r="Q3119" s="357">
        <v>54086.400000000001</v>
      </c>
      <c r="R3119" s="357">
        <v>34548.71</v>
      </c>
      <c r="S3119" s="357">
        <f t="shared" si="98"/>
        <v>19537.690000000002</v>
      </c>
      <c r="T3119" s="359">
        <f t="shared" si="99"/>
        <v>0.36123110430718264</v>
      </c>
      <c r="U3119" s="357"/>
    </row>
    <row r="3120" spans="1:21" x14ac:dyDescent="0.25">
      <c r="A3120" s="357" t="s">
        <v>483</v>
      </c>
      <c r="B3120" s="357" t="s">
        <v>1830</v>
      </c>
      <c r="C3120" s="357" t="s">
        <v>1274</v>
      </c>
      <c r="D3120" s="357" t="s">
        <v>1787</v>
      </c>
      <c r="E3120" s="357" t="s">
        <v>1696</v>
      </c>
      <c r="F3120" s="357">
        <v>4623116</v>
      </c>
      <c r="G3120" s="357" t="s">
        <v>1035</v>
      </c>
      <c r="H3120" s="357">
        <v>462311601</v>
      </c>
      <c r="I3120" s="357" t="s">
        <v>4717</v>
      </c>
      <c r="J3120" s="357">
        <v>27498211</v>
      </c>
      <c r="K3120" s="357">
        <v>63</v>
      </c>
      <c r="L3120" s="357" t="s">
        <v>1077</v>
      </c>
      <c r="M3120" s="357" t="s">
        <v>1078</v>
      </c>
      <c r="N3120" s="357" t="s">
        <v>5025</v>
      </c>
      <c r="O3120" s="358">
        <v>1</v>
      </c>
      <c r="P3120" s="357">
        <v>26</v>
      </c>
      <c r="Q3120" s="357">
        <v>23104.800000000003</v>
      </c>
      <c r="R3120" s="357">
        <v>13407.56</v>
      </c>
      <c r="S3120" s="357">
        <f t="shared" si="98"/>
        <v>9697.2400000000034</v>
      </c>
      <c r="T3120" s="359">
        <f t="shared" si="99"/>
        <v>0.41970672760638489</v>
      </c>
      <c r="U3120" s="357"/>
    </row>
    <row r="3121" spans="1:21" x14ac:dyDescent="0.25">
      <c r="A3121" s="357" t="s">
        <v>483</v>
      </c>
      <c r="B3121" s="357" t="s">
        <v>1830</v>
      </c>
      <c r="C3121" s="357" t="s">
        <v>1274</v>
      </c>
      <c r="D3121" s="357" t="s">
        <v>1787</v>
      </c>
      <c r="E3121" s="357" t="s">
        <v>1696</v>
      </c>
      <c r="F3121" s="357">
        <v>4623116</v>
      </c>
      <c r="G3121" s="357" t="s">
        <v>1035</v>
      </c>
      <c r="H3121" s="357">
        <v>462311601</v>
      </c>
      <c r="I3121" s="357" t="s">
        <v>4718</v>
      </c>
      <c r="J3121" s="357">
        <v>27498223</v>
      </c>
      <c r="K3121" s="357">
        <v>63</v>
      </c>
      <c r="L3121" s="357" t="s">
        <v>1077</v>
      </c>
      <c r="M3121" s="357" t="s">
        <v>1078</v>
      </c>
      <c r="N3121" s="357" t="s">
        <v>5025</v>
      </c>
      <c r="O3121" s="358">
        <v>1</v>
      </c>
      <c r="P3121" s="357">
        <v>82</v>
      </c>
      <c r="Q3121" s="357">
        <v>15491.6</v>
      </c>
      <c r="R3121" s="357">
        <v>11579.16</v>
      </c>
      <c r="S3121" s="357">
        <f t="shared" si="98"/>
        <v>3912.4400000000005</v>
      </c>
      <c r="T3121" s="359">
        <f t="shared" si="99"/>
        <v>0.25255235095148343</v>
      </c>
      <c r="U3121" s="357"/>
    </row>
    <row r="3122" spans="1:21" x14ac:dyDescent="0.25">
      <c r="A3122" s="357" t="s">
        <v>483</v>
      </c>
      <c r="B3122" s="357" t="s">
        <v>1830</v>
      </c>
      <c r="C3122" s="357" t="s">
        <v>1274</v>
      </c>
      <c r="D3122" s="357" t="s">
        <v>1787</v>
      </c>
      <c r="E3122" s="357" t="s">
        <v>963</v>
      </c>
      <c r="F3122" s="357">
        <v>4623111</v>
      </c>
      <c r="G3122" s="357" t="s">
        <v>1695</v>
      </c>
      <c r="H3122" s="357">
        <v>462311102</v>
      </c>
      <c r="I3122" s="357" t="s">
        <v>5295</v>
      </c>
      <c r="J3122" s="357">
        <v>24634814</v>
      </c>
      <c r="K3122" s="357">
        <v>100</v>
      </c>
      <c r="L3122" s="357" t="s">
        <v>1077</v>
      </c>
      <c r="M3122" s="357" t="s">
        <v>1078</v>
      </c>
      <c r="N3122" s="357" t="s">
        <v>5025</v>
      </c>
      <c r="O3122" s="358">
        <v>1</v>
      </c>
      <c r="P3122" s="357">
        <v>130</v>
      </c>
      <c r="Q3122" s="357">
        <v>69176</v>
      </c>
      <c r="R3122" s="357">
        <v>36248.1</v>
      </c>
      <c r="S3122" s="357">
        <f t="shared" si="98"/>
        <v>32927.9</v>
      </c>
      <c r="T3122" s="359">
        <f t="shared" si="99"/>
        <v>0.47600179252920088</v>
      </c>
      <c r="U3122" s="357"/>
    </row>
    <row r="3123" spans="1:21" x14ac:dyDescent="0.25">
      <c r="A3123" s="357" t="s">
        <v>483</v>
      </c>
      <c r="B3123" s="357" t="s">
        <v>1830</v>
      </c>
      <c r="C3123" s="357" t="s">
        <v>1274</v>
      </c>
      <c r="D3123" s="357" t="s">
        <v>1787</v>
      </c>
      <c r="E3123" s="357" t="s">
        <v>1696</v>
      </c>
      <c r="F3123" s="357">
        <v>4623116</v>
      </c>
      <c r="G3123" s="357" t="s">
        <v>1035</v>
      </c>
      <c r="H3123" s="357">
        <v>462311601</v>
      </c>
      <c r="I3123" s="357" t="s">
        <v>4719</v>
      </c>
      <c r="J3123" s="357">
        <v>27498259</v>
      </c>
      <c r="K3123" s="357">
        <v>63</v>
      </c>
      <c r="L3123" s="357" t="s">
        <v>1077</v>
      </c>
      <c r="M3123" s="357" t="s">
        <v>1078</v>
      </c>
      <c r="N3123" s="357" t="s">
        <v>5025</v>
      </c>
      <c r="O3123" s="358">
        <v>1</v>
      </c>
      <c r="P3123" s="357">
        <v>118</v>
      </c>
      <c r="Q3123" s="357">
        <v>57111.199999999997</v>
      </c>
      <c r="R3123" s="357">
        <v>40157.339999999997</v>
      </c>
      <c r="S3123" s="357">
        <f t="shared" si="98"/>
        <v>16953.86</v>
      </c>
      <c r="T3123" s="359">
        <f t="shared" si="99"/>
        <v>0.29685700878286575</v>
      </c>
      <c r="U3123" s="357"/>
    </row>
    <row r="3124" spans="1:21" x14ac:dyDescent="0.25">
      <c r="A3124" s="357" t="s">
        <v>483</v>
      </c>
      <c r="B3124" s="357" t="s">
        <v>1830</v>
      </c>
      <c r="C3124" s="357" t="s">
        <v>1274</v>
      </c>
      <c r="D3124" s="357" t="s">
        <v>1787</v>
      </c>
      <c r="E3124" s="357" t="s">
        <v>1696</v>
      </c>
      <c r="F3124" s="357">
        <v>4623116</v>
      </c>
      <c r="G3124" s="357" t="s">
        <v>1035</v>
      </c>
      <c r="H3124" s="357">
        <v>462311601</v>
      </c>
      <c r="I3124" s="357" t="s">
        <v>4720</v>
      </c>
      <c r="J3124" s="357">
        <v>27498295</v>
      </c>
      <c r="K3124" s="357">
        <v>63</v>
      </c>
      <c r="L3124" s="357" t="s">
        <v>1077</v>
      </c>
      <c r="M3124" s="357" t="s">
        <v>1078</v>
      </c>
      <c r="N3124" s="357" t="s">
        <v>5025</v>
      </c>
      <c r="O3124" s="358">
        <v>1</v>
      </c>
      <c r="P3124" s="357">
        <v>126</v>
      </c>
      <c r="Q3124" s="357">
        <v>63748.4</v>
      </c>
      <c r="R3124" s="357">
        <v>44828.18</v>
      </c>
      <c r="S3124" s="357">
        <f t="shared" si="98"/>
        <v>18920.22</v>
      </c>
      <c r="T3124" s="359">
        <f t="shared" si="99"/>
        <v>0.29679521368379441</v>
      </c>
      <c r="U3124" s="357"/>
    </row>
    <row r="3125" spans="1:21" x14ac:dyDescent="0.25">
      <c r="A3125" s="357" t="s">
        <v>483</v>
      </c>
      <c r="B3125" s="357" t="s">
        <v>1830</v>
      </c>
      <c r="C3125" s="357" t="s">
        <v>1274</v>
      </c>
      <c r="D3125" s="357" t="s">
        <v>1787</v>
      </c>
      <c r="E3125" s="357" t="s">
        <v>1696</v>
      </c>
      <c r="F3125" s="357">
        <v>4623116</v>
      </c>
      <c r="G3125" s="357" t="s">
        <v>1035</v>
      </c>
      <c r="H3125" s="357">
        <v>462311601</v>
      </c>
      <c r="I3125" s="357" t="s">
        <v>4721</v>
      </c>
      <c r="J3125" s="357">
        <v>27498345</v>
      </c>
      <c r="K3125" s="357">
        <v>63</v>
      </c>
      <c r="L3125" s="357" t="s">
        <v>1077</v>
      </c>
      <c r="M3125" s="357" t="s">
        <v>1078</v>
      </c>
      <c r="N3125" s="357" t="s">
        <v>5025</v>
      </c>
      <c r="O3125" s="358">
        <v>1</v>
      </c>
      <c r="P3125" s="357">
        <v>53</v>
      </c>
      <c r="Q3125" s="357">
        <v>41354.399999999994</v>
      </c>
      <c r="R3125" s="357">
        <v>25754.37</v>
      </c>
      <c r="S3125" s="357">
        <f t="shared" si="98"/>
        <v>15600.029999999995</v>
      </c>
      <c r="T3125" s="359">
        <f t="shared" si="99"/>
        <v>0.37722781614531942</v>
      </c>
      <c r="U3125" s="357"/>
    </row>
    <row r="3126" spans="1:21" x14ac:dyDescent="0.25">
      <c r="A3126" s="357" t="s">
        <v>483</v>
      </c>
      <c r="B3126" s="357" t="s">
        <v>1830</v>
      </c>
      <c r="C3126" s="357" t="s">
        <v>1274</v>
      </c>
      <c r="D3126" s="357" t="s">
        <v>1788</v>
      </c>
      <c r="E3126" s="357" t="s">
        <v>1705</v>
      </c>
      <c r="F3126" s="357">
        <v>4623223</v>
      </c>
      <c r="G3126" s="357" t="s">
        <v>1432</v>
      </c>
      <c r="H3126" s="357">
        <v>462322301</v>
      </c>
      <c r="I3126" s="357" t="s">
        <v>4722</v>
      </c>
      <c r="J3126" s="357">
        <v>27519745</v>
      </c>
      <c r="K3126" s="357">
        <v>100</v>
      </c>
      <c r="L3126" s="357" t="s">
        <v>1077</v>
      </c>
      <c r="M3126" s="357" t="s">
        <v>1078</v>
      </c>
      <c r="N3126" s="357" t="s">
        <v>5025</v>
      </c>
      <c r="O3126" s="358">
        <v>1</v>
      </c>
      <c r="P3126" s="357">
        <v>48</v>
      </c>
      <c r="Q3126" s="357">
        <v>47970.8</v>
      </c>
      <c r="R3126" s="357">
        <v>32311.81</v>
      </c>
      <c r="S3126" s="357">
        <f t="shared" si="98"/>
        <v>15658.990000000002</v>
      </c>
      <c r="T3126" s="359">
        <f t="shared" si="99"/>
        <v>0.3264275350838427</v>
      </c>
      <c r="U3126" s="357"/>
    </row>
    <row r="3127" spans="1:21" x14ac:dyDescent="0.25">
      <c r="A3127" s="357" t="s">
        <v>483</v>
      </c>
      <c r="B3127" s="357" t="s">
        <v>1830</v>
      </c>
      <c r="C3127" s="357" t="s">
        <v>1274</v>
      </c>
      <c r="D3127" s="357" t="s">
        <v>1787</v>
      </c>
      <c r="E3127" s="357" t="s">
        <v>1698</v>
      </c>
      <c r="F3127" s="357">
        <v>4623144</v>
      </c>
      <c r="G3127" s="357" t="s">
        <v>1029</v>
      </c>
      <c r="H3127" s="357">
        <v>462314402</v>
      </c>
      <c r="I3127" s="357" t="s">
        <v>4723</v>
      </c>
      <c r="J3127" s="357">
        <v>27519765</v>
      </c>
      <c r="K3127" s="357">
        <v>100</v>
      </c>
      <c r="L3127" s="357" t="s">
        <v>1077</v>
      </c>
      <c r="M3127" s="357" t="s">
        <v>1078</v>
      </c>
      <c r="N3127" s="357" t="s">
        <v>5025</v>
      </c>
      <c r="O3127" s="358">
        <v>1</v>
      </c>
      <c r="P3127" s="357">
        <v>56</v>
      </c>
      <c r="Q3127" s="357">
        <v>38407.200000000004</v>
      </c>
      <c r="R3127" s="357">
        <v>30366.44</v>
      </c>
      <c r="S3127" s="357">
        <f t="shared" si="98"/>
        <v>8040.7600000000057</v>
      </c>
      <c r="T3127" s="359">
        <f t="shared" si="99"/>
        <v>0.2093555375033849</v>
      </c>
      <c r="U3127" s="357"/>
    </row>
    <row r="3128" spans="1:21" x14ac:dyDescent="0.25">
      <c r="A3128" s="357" t="s">
        <v>483</v>
      </c>
      <c r="B3128" s="357" t="s">
        <v>1830</v>
      </c>
      <c r="C3128" s="357" t="s">
        <v>1274</v>
      </c>
      <c r="D3128" s="357" t="s">
        <v>1788</v>
      </c>
      <c r="E3128" s="357" t="s">
        <v>1700</v>
      </c>
      <c r="F3128" s="357">
        <v>4623212</v>
      </c>
      <c r="G3128" s="357" t="s">
        <v>1038</v>
      </c>
      <c r="H3128" s="357">
        <v>462321204</v>
      </c>
      <c r="I3128" s="357" t="s">
        <v>5296</v>
      </c>
      <c r="J3128" s="357">
        <v>29767596</v>
      </c>
      <c r="K3128" s="357">
        <v>100</v>
      </c>
      <c r="L3128" s="357" t="s">
        <v>1077</v>
      </c>
      <c r="M3128" s="357" t="s">
        <v>1078</v>
      </c>
      <c r="N3128" s="357" t="s">
        <v>5025</v>
      </c>
      <c r="O3128" s="358">
        <v>1</v>
      </c>
      <c r="P3128" s="357">
        <v>94</v>
      </c>
      <c r="Q3128" s="357">
        <v>52907.200000000004</v>
      </c>
      <c r="R3128" s="357">
        <v>28969.440000000002</v>
      </c>
      <c r="S3128" s="357">
        <f t="shared" si="98"/>
        <v>23937.760000000002</v>
      </c>
      <c r="T3128" s="359">
        <f t="shared" si="99"/>
        <v>0.45244805999939519</v>
      </c>
      <c r="U3128" s="357"/>
    </row>
    <row r="3129" spans="1:21" x14ac:dyDescent="0.25">
      <c r="A3129" s="357" t="s">
        <v>483</v>
      </c>
      <c r="B3129" s="357" t="s">
        <v>1830</v>
      </c>
      <c r="C3129" s="357" t="s">
        <v>1274</v>
      </c>
      <c r="D3129" s="357" t="s">
        <v>1788</v>
      </c>
      <c r="E3129" s="357" t="s">
        <v>1700</v>
      </c>
      <c r="F3129" s="357">
        <v>4623212</v>
      </c>
      <c r="G3129" s="357" t="s">
        <v>1038</v>
      </c>
      <c r="H3129" s="357">
        <v>462321204</v>
      </c>
      <c r="I3129" s="357" t="s">
        <v>5297</v>
      </c>
      <c r="J3129" s="357">
        <v>29767606</v>
      </c>
      <c r="K3129" s="357">
        <v>100</v>
      </c>
      <c r="L3129" s="357" t="s">
        <v>1077</v>
      </c>
      <c r="M3129" s="357" t="s">
        <v>1078</v>
      </c>
      <c r="N3129" s="357" t="s">
        <v>5025</v>
      </c>
      <c r="O3129" s="358">
        <v>1</v>
      </c>
      <c r="P3129" s="357">
        <v>114</v>
      </c>
      <c r="Q3129" s="357">
        <v>41342</v>
      </c>
      <c r="R3129" s="357">
        <v>22238.15</v>
      </c>
      <c r="S3129" s="357">
        <f t="shared" ref="S3129:S3191" si="100">Q3129-R3129</f>
        <v>19103.849999999999</v>
      </c>
      <c r="T3129" s="359">
        <f t="shared" ref="T3129:T3191" si="101">S3129/Q3129</f>
        <v>0.46209302888104103</v>
      </c>
      <c r="U3129" s="357"/>
    </row>
    <row r="3130" spans="1:21" x14ac:dyDescent="0.25">
      <c r="A3130" s="357" t="s">
        <v>483</v>
      </c>
      <c r="B3130" s="357" t="s">
        <v>1830</v>
      </c>
      <c r="C3130" s="357" t="s">
        <v>1274</v>
      </c>
      <c r="D3130" s="357" t="s">
        <v>1787</v>
      </c>
      <c r="E3130" s="357" t="s">
        <v>1698</v>
      </c>
      <c r="F3130" s="357">
        <v>4623144</v>
      </c>
      <c r="G3130" s="357" t="s">
        <v>1028</v>
      </c>
      <c r="H3130" s="357">
        <v>462314404</v>
      </c>
      <c r="I3130" s="357" t="s">
        <v>4724</v>
      </c>
      <c r="J3130" s="357">
        <v>27519799</v>
      </c>
      <c r="K3130" s="357">
        <v>100</v>
      </c>
      <c r="L3130" s="357" t="s">
        <v>1077</v>
      </c>
      <c r="M3130" s="357" t="s">
        <v>1078</v>
      </c>
      <c r="N3130" s="357" t="s">
        <v>5025</v>
      </c>
      <c r="O3130" s="358">
        <v>1</v>
      </c>
      <c r="P3130" s="357">
        <v>113</v>
      </c>
      <c r="Q3130" s="357">
        <v>42595.600000000006</v>
      </c>
      <c r="R3130" s="357">
        <v>26975.79</v>
      </c>
      <c r="S3130" s="357">
        <f t="shared" si="100"/>
        <v>15619.810000000005</v>
      </c>
      <c r="T3130" s="359">
        <f t="shared" si="101"/>
        <v>0.36670008169857926</v>
      </c>
      <c r="U3130" s="357"/>
    </row>
    <row r="3131" spans="1:21" x14ac:dyDescent="0.25">
      <c r="A3131" s="357" t="s">
        <v>483</v>
      </c>
      <c r="B3131" s="357" t="s">
        <v>1830</v>
      </c>
      <c r="C3131" s="357" t="s">
        <v>1274</v>
      </c>
      <c r="D3131" s="357" t="s">
        <v>1787</v>
      </c>
      <c r="E3131" s="357" t="s">
        <v>1698</v>
      </c>
      <c r="F3131" s="357">
        <v>4623144</v>
      </c>
      <c r="G3131" s="357" t="s">
        <v>1028</v>
      </c>
      <c r="H3131" s="357">
        <v>462314404</v>
      </c>
      <c r="I3131" s="357" t="s">
        <v>4725</v>
      </c>
      <c r="J3131" s="357">
        <v>27519837</v>
      </c>
      <c r="K3131" s="357">
        <v>100</v>
      </c>
      <c r="L3131" s="357" t="s">
        <v>1077</v>
      </c>
      <c r="M3131" s="357" t="s">
        <v>1078</v>
      </c>
      <c r="N3131" s="357" t="s">
        <v>5025</v>
      </c>
      <c r="O3131" s="358">
        <v>1</v>
      </c>
      <c r="P3131" s="357">
        <v>56</v>
      </c>
      <c r="Q3131" s="357">
        <v>33560.400000000001</v>
      </c>
      <c r="R3131" s="357">
        <v>22572.9</v>
      </c>
      <c r="S3131" s="357">
        <f t="shared" si="100"/>
        <v>10987.5</v>
      </c>
      <c r="T3131" s="359">
        <f t="shared" si="101"/>
        <v>0.32739478671291161</v>
      </c>
      <c r="U3131" s="357"/>
    </row>
    <row r="3132" spans="1:21" x14ac:dyDescent="0.25">
      <c r="A3132" s="357" t="s">
        <v>483</v>
      </c>
      <c r="B3132" s="357" t="s">
        <v>1830</v>
      </c>
      <c r="C3132" s="357" t="s">
        <v>1258</v>
      </c>
      <c r="D3132" s="357" t="s">
        <v>1758</v>
      </c>
      <c r="E3132" s="357" t="s">
        <v>1532</v>
      </c>
      <c r="F3132" s="357">
        <v>4422118</v>
      </c>
      <c r="G3132" s="357" t="s">
        <v>963</v>
      </c>
      <c r="H3132" s="357">
        <v>442211802</v>
      </c>
      <c r="I3132" s="357" t="s">
        <v>5298</v>
      </c>
      <c r="J3132" s="357">
        <v>34562406</v>
      </c>
      <c r="K3132" s="357">
        <v>100</v>
      </c>
      <c r="L3132" s="357" t="s">
        <v>1077</v>
      </c>
      <c r="M3132" s="357" t="s">
        <v>1078</v>
      </c>
      <c r="N3132" s="357" t="s">
        <v>5025</v>
      </c>
      <c r="O3132" s="358">
        <v>1</v>
      </c>
      <c r="P3132" s="357">
        <v>225</v>
      </c>
      <c r="Q3132" s="357">
        <v>72436.800000000003</v>
      </c>
      <c r="R3132" s="357">
        <v>38689.93</v>
      </c>
      <c r="S3132" s="357">
        <f t="shared" si="100"/>
        <v>33746.870000000003</v>
      </c>
      <c r="T3132" s="359">
        <f t="shared" si="101"/>
        <v>0.4658801879707552</v>
      </c>
      <c r="U3132" s="357"/>
    </row>
    <row r="3133" spans="1:21" x14ac:dyDescent="0.25">
      <c r="A3133" s="357" t="s">
        <v>483</v>
      </c>
      <c r="B3133" s="357" t="s">
        <v>1830</v>
      </c>
      <c r="C3133" s="357" t="s">
        <v>1274</v>
      </c>
      <c r="D3133" s="357" t="s">
        <v>1789</v>
      </c>
      <c r="E3133" s="357" t="s">
        <v>1045</v>
      </c>
      <c r="F3133" s="357">
        <v>4623332</v>
      </c>
      <c r="G3133" s="357" t="s">
        <v>1711</v>
      </c>
      <c r="H3133" s="357">
        <v>462333201</v>
      </c>
      <c r="I3133" s="357" t="s">
        <v>4726</v>
      </c>
      <c r="J3133" s="357">
        <v>28033227</v>
      </c>
      <c r="K3133" s="357">
        <v>100</v>
      </c>
      <c r="L3133" s="357" t="s">
        <v>1077</v>
      </c>
      <c r="M3133" s="357" t="s">
        <v>1078</v>
      </c>
      <c r="N3133" s="357" t="s">
        <v>5025</v>
      </c>
      <c r="O3133" s="358">
        <v>1</v>
      </c>
      <c r="P3133" s="357">
        <v>73</v>
      </c>
      <c r="Q3133" s="357">
        <v>12824.4</v>
      </c>
      <c r="R3133" s="357">
        <v>7799.1200000000008</v>
      </c>
      <c r="S3133" s="357">
        <f t="shared" si="100"/>
        <v>5025.2799999999988</v>
      </c>
      <c r="T3133" s="359">
        <f t="shared" si="101"/>
        <v>0.391853030161255</v>
      </c>
      <c r="U3133" s="357"/>
    </row>
    <row r="3134" spans="1:21" x14ac:dyDescent="0.25">
      <c r="A3134" s="357" t="s">
        <v>483</v>
      </c>
      <c r="B3134" s="357" t="s">
        <v>1830</v>
      </c>
      <c r="C3134" s="357" t="s">
        <v>1274</v>
      </c>
      <c r="D3134" s="357" t="s">
        <v>1789</v>
      </c>
      <c r="E3134" s="357" t="s">
        <v>1706</v>
      </c>
      <c r="F3134" s="357">
        <v>4623313</v>
      </c>
      <c r="G3134" s="357" t="s">
        <v>1047</v>
      </c>
      <c r="H3134" s="357">
        <v>462331302</v>
      </c>
      <c r="I3134" s="357" t="s">
        <v>4727</v>
      </c>
      <c r="J3134" s="357">
        <v>28777739</v>
      </c>
      <c r="K3134" s="357">
        <v>100</v>
      </c>
      <c r="L3134" s="357" t="s">
        <v>1077</v>
      </c>
      <c r="M3134" s="357" t="s">
        <v>1078</v>
      </c>
      <c r="N3134" s="357" t="s">
        <v>5025</v>
      </c>
      <c r="O3134" s="358">
        <v>1</v>
      </c>
      <c r="P3134" s="357">
        <v>86</v>
      </c>
      <c r="Q3134" s="357">
        <v>24151.200000000001</v>
      </c>
      <c r="R3134" s="357">
        <v>19319.260000000002</v>
      </c>
      <c r="S3134" s="357">
        <f t="shared" si="100"/>
        <v>4831.9399999999987</v>
      </c>
      <c r="T3134" s="359">
        <f t="shared" si="101"/>
        <v>0.20007038987710749</v>
      </c>
      <c r="U3134" s="357"/>
    </row>
    <row r="3135" spans="1:21" x14ac:dyDescent="0.25">
      <c r="A3135" s="357" t="s">
        <v>483</v>
      </c>
      <c r="B3135" s="357" t="s">
        <v>1830</v>
      </c>
      <c r="C3135" s="357" t="s">
        <v>1258</v>
      </c>
      <c r="D3135" s="357" t="s">
        <v>1758</v>
      </c>
      <c r="E3135" s="357" t="s">
        <v>1532</v>
      </c>
      <c r="F3135" s="357">
        <v>4422118</v>
      </c>
      <c r="G3135" s="357" t="s">
        <v>963</v>
      </c>
      <c r="H3135" s="357">
        <v>442211802</v>
      </c>
      <c r="I3135" s="357" t="s">
        <v>4728</v>
      </c>
      <c r="J3135" s="357">
        <v>28777769</v>
      </c>
      <c r="K3135" s="357">
        <v>100</v>
      </c>
      <c r="L3135" s="357" t="s">
        <v>1077</v>
      </c>
      <c r="M3135" s="357" t="s">
        <v>1078</v>
      </c>
      <c r="N3135" s="357" t="s">
        <v>5025</v>
      </c>
      <c r="O3135" s="358">
        <v>1</v>
      </c>
      <c r="P3135" s="357">
        <v>114</v>
      </c>
      <c r="Q3135" s="357">
        <v>42503.6</v>
      </c>
      <c r="R3135" s="357">
        <v>36189.5</v>
      </c>
      <c r="S3135" s="357">
        <f t="shared" si="100"/>
        <v>6314.0999999999985</v>
      </c>
      <c r="T3135" s="359">
        <f t="shared" si="101"/>
        <v>0.14855447538561437</v>
      </c>
      <c r="U3135" s="357"/>
    </row>
    <row r="3136" spans="1:21" x14ac:dyDescent="0.25">
      <c r="A3136" s="357" t="s">
        <v>483</v>
      </c>
      <c r="B3136" s="357" t="s">
        <v>1830</v>
      </c>
      <c r="C3136" s="357" t="s">
        <v>1274</v>
      </c>
      <c r="D3136" s="357" t="s">
        <v>1789</v>
      </c>
      <c r="E3136" s="357" t="s">
        <v>1712</v>
      </c>
      <c r="F3136" s="357">
        <v>4623334</v>
      </c>
      <c r="G3136" s="357" t="s">
        <v>1049</v>
      </c>
      <c r="H3136" s="357">
        <v>462333402</v>
      </c>
      <c r="I3136" s="357" t="s">
        <v>4729</v>
      </c>
      <c r="J3136" s="357">
        <v>29767198</v>
      </c>
      <c r="K3136" s="357">
        <v>100</v>
      </c>
      <c r="L3136" s="357" t="s">
        <v>1077</v>
      </c>
      <c r="M3136" s="357" t="s">
        <v>1078</v>
      </c>
      <c r="N3136" s="357" t="s">
        <v>5025</v>
      </c>
      <c r="O3136" s="358">
        <v>1</v>
      </c>
      <c r="P3136" s="357">
        <v>27</v>
      </c>
      <c r="Q3136" s="357">
        <v>19913.599999999999</v>
      </c>
      <c r="R3136" s="357">
        <v>13321.75</v>
      </c>
      <c r="S3136" s="357">
        <f t="shared" si="100"/>
        <v>6591.8499999999985</v>
      </c>
      <c r="T3136" s="359">
        <f t="shared" si="101"/>
        <v>0.33102251727462634</v>
      </c>
      <c r="U3136" s="357"/>
    </row>
    <row r="3137" spans="1:21" x14ac:dyDescent="0.25">
      <c r="A3137" s="357" t="s">
        <v>483</v>
      </c>
      <c r="B3137" s="357" t="s">
        <v>1830</v>
      </c>
      <c r="C3137" s="357" t="s">
        <v>1274</v>
      </c>
      <c r="D3137" s="357" t="s">
        <v>1787</v>
      </c>
      <c r="E3137" s="357" t="s">
        <v>1697</v>
      </c>
      <c r="F3137" s="357">
        <v>4623133</v>
      </c>
      <c r="G3137" s="357" t="s">
        <v>1030</v>
      </c>
      <c r="H3137" s="357">
        <v>462313301</v>
      </c>
      <c r="I3137" s="357" t="s">
        <v>4730</v>
      </c>
      <c r="J3137" s="357">
        <v>29767304</v>
      </c>
      <c r="K3137" s="357">
        <v>100</v>
      </c>
      <c r="L3137" s="357" t="s">
        <v>1077</v>
      </c>
      <c r="M3137" s="357" t="s">
        <v>1078</v>
      </c>
      <c r="N3137" s="357" t="s">
        <v>5025</v>
      </c>
      <c r="O3137" s="358">
        <v>1</v>
      </c>
      <c r="P3137" s="357">
        <v>66</v>
      </c>
      <c r="Q3137" s="357">
        <v>34696.400000000001</v>
      </c>
      <c r="R3137" s="357">
        <v>22721.38</v>
      </c>
      <c r="S3137" s="357">
        <f t="shared" si="100"/>
        <v>11975.02</v>
      </c>
      <c r="T3137" s="359">
        <f t="shared" si="101"/>
        <v>0.34513724766834597</v>
      </c>
      <c r="U3137" s="357"/>
    </row>
    <row r="3138" spans="1:21" x14ac:dyDescent="0.25">
      <c r="A3138" s="357" t="s">
        <v>483</v>
      </c>
      <c r="B3138" s="357" t="s">
        <v>1830</v>
      </c>
      <c r="C3138" s="357" t="s">
        <v>1274</v>
      </c>
      <c r="D3138" s="357" t="s">
        <v>1787</v>
      </c>
      <c r="E3138" s="357" t="s">
        <v>1697</v>
      </c>
      <c r="F3138" s="357">
        <v>4623133</v>
      </c>
      <c r="G3138" s="357" t="s">
        <v>1031</v>
      </c>
      <c r="H3138" s="357">
        <v>462313302</v>
      </c>
      <c r="I3138" s="357" t="s">
        <v>4731</v>
      </c>
      <c r="J3138" s="357">
        <v>29767312</v>
      </c>
      <c r="K3138" s="357">
        <v>100</v>
      </c>
      <c r="L3138" s="357" t="s">
        <v>1077</v>
      </c>
      <c r="M3138" s="357" t="s">
        <v>1078</v>
      </c>
      <c r="N3138" s="357" t="s">
        <v>5025</v>
      </c>
      <c r="O3138" s="358">
        <v>1</v>
      </c>
      <c r="P3138" s="357">
        <v>135</v>
      </c>
      <c r="Q3138" s="357">
        <v>36867.200000000004</v>
      </c>
      <c r="R3138" s="357">
        <v>29398.25</v>
      </c>
      <c r="S3138" s="357">
        <f t="shared" si="100"/>
        <v>7468.9500000000044</v>
      </c>
      <c r="T3138" s="359">
        <f t="shared" si="101"/>
        <v>0.20259064968318732</v>
      </c>
      <c r="U3138" s="357"/>
    </row>
    <row r="3139" spans="1:21" x14ac:dyDescent="0.25">
      <c r="A3139" s="357" t="s">
        <v>483</v>
      </c>
      <c r="B3139" s="357" t="s">
        <v>1830</v>
      </c>
      <c r="C3139" s="357" t="s">
        <v>1274</v>
      </c>
      <c r="D3139" s="357" t="s">
        <v>1787</v>
      </c>
      <c r="E3139" s="357" t="s">
        <v>1699</v>
      </c>
      <c r="F3139" s="357">
        <v>4623147</v>
      </c>
      <c r="G3139" s="357" t="s">
        <v>1033</v>
      </c>
      <c r="H3139" s="357">
        <v>462314702</v>
      </c>
      <c r="I3139" s="357" t="s">
        <v>5299</v>
      </c>
      <c r="J3139" s="357">
        <v>28408727</v>
      </c>
      <c r="K3139" s="357">
        <v>100</v>
      </c>
      <c r="L3139" s="357" t="s">
        <v>1077</v>
      </c>
      <c r="M3139" s="357" t="s">
        <v>1078</v>
      </c>
      <c r="N3139" s="357" t="s">
        <v>5025</v>
      </c>
      <c r="O3139" s="358">
        <v>1</v>
      </c>
      <c r="P3139" s="357">
        <v>63</v>
      </c>
      <c r="Q3139" s="357">
        <v>32677.599999999999</v>
      </c>
      <c r="R3139" s="357">
        <v>16596.97</v>
      </c>
      <c r="S3139" s="357">
        <f t="shared" si="100"/>
        <v>16080.629999999997</v>
      </c>
      <c r="T3139" s="359">
        <f t="shared" si="101"/>
        <v>0.49209948099003592</v>
      </c>
      <c r="U3139" s="357"/>
    </row>
    <row r="3140" spans="1:21" x14ac:dyDescent="0.25">
      <c r="A3140" s="357" t="s">
        <v>483</v>
      </c>
      <c r="B3140" s="357" t="s">
        <v>1830</v>
      </c>
      <c r="C3140" s="357" t="s">
        <v>1274</v>
      </c>
      <c r="D3140" s="357" t="s">
        <v>1789</v>
      </c>
      <c r="E3140" s="357" t="s">
        <v>1712</v>
      </c>
      <c r="F3140" s="357">
        <v>4623334</v>
      </c>
      <c r="G3140" s="357" t="s">
        <v>1808</v>
      </c>
      <c r="H3140" s="357">
        <v>462333405</v>
      </c>
      <c r="I3140" s="357" t="s">
        <v>4732</v>
      </c>
      <c r="J3140" s="357">
        <v>29767352</v>
      </c>
      <c r="K3140" s="357">
        <v>100</v>
      </c>
      <c r="L3140" s="357" t="s">
        <v>1077</v>
      </c>
      <c r="M3140" s="357" t="s">
        <v>1078</v>
      </c>
      <c r="N3140" s="357" t="s">
        <v>5025</v>
      </c>
      <c r="O3140" s="358">
        <v>1</v>
      </c>
      <c r="P3140" s="357">
        <v>62</v>
      </c>
      <c r="Q3140" s="357">
        <v>15904.000000000002</v>
      </c>
      <c r="R3140" s="357">
        <v>9064.4599999999991</v>
      </c>
      <c r="S3140" s="357">
        <f t="shared" si="100"/>
        <v>6839.5400000000027</v>
      </c>
      <c r="T3140" s="359">
        <f t="shared" si="101"/>
        <v>0.43005155935613693</v>
      </c>
      <c r="U3140" s="357"/>
    </row>
    <row r="3141" spans="1:21" x14ac:dyDescent="0.25">
      <c r="A3141" s="357" t="s">
        <v>483</v>
      </c>
      <c r="B3141" s="357" t="s">
        <v>1830</v>
      </c>
      <c r="C3141" s="357" t="s">
        <v>1274</v>
      </c>
      <c r="D3141" s="357" t="s">
        <v>1789</v>
      </c>
      <c r="E3141" s="357" t="s">
        <v>1712</v>
      </c>
      <c r="F3141" s="357">
        <v>4623334</v>
      </c>
      <c r="G3141" s="357" t="s">
        <v>1808</v>
      </c>
      <c r="H3141" s="357">
        <v>462333405</v>
      </c>
      <c r="I3141" s="357" t="s">
        <v>4733</v>
      </c>
      <c r="J3141" s="357">
        <v>29767360</v>
      </c>
      <c r="K3141" s="357">
        <v>250</v>
      </c>
      <c r="L3141" s="357" t="s">
        <v>1077</v>
      </c>
      <c r="M3141" s="357" t="s">
        <v>1078</v>
      </c>
      <c r="N3141" s="357" t="s">
        <v>5025</v>
      </c>
      <c r="O3141" s="358">
        <v>1</v>
      </c>
      <c r="P3141" s="357">
        <v>131</v>
      </c>
      <c r="Q3141" s="357">
        <v>45092</v>
      </c>
      <c r="R3141" s="357">
        <v>26642.44</v>
      </c>
      <c r="S3141" s="357">
        <f t="shared" si="100"/>
        <v>18449.560000000001</v>
      </c>
      <c r="T3141" s="359">
        <f t="shared" si="101"/>
        <v>0.40915373015168993</v>
      </c>
      <c r="U3141" s="357"/>
    </row>
    <row r="3142" spans="1:21" x14ac:dyDescent="0.25">
      <c r="A3142" s="357" t="s">
        <v>483</v>
      </c>
      <c r="B3142" s="357" t="s">
        <v>1830</v>
      </c>
      <c r="C3142" s="357" t="s">
        <v>1274</v>
      </c>
      <c r="D3142" s="357" t="s">
        <v>1788</v>
      </c>
      <c r="E3142" s="357" t="s">
        <v>1810</v>
      </c>
      <c r="F3142" s="357">
        <v>4623214</v>
      </c>
      <c r="G3142" s="357" t="s">
        <v>1041</v>
      </c>
      <c r="H3142" s="357">
        <v>462321402</v>
      </c>
      <c r="I3142" s="357" t="s">
        <v>4734</v>
      </c>
      <c r="J3142" s="357">
        <v>24634928</v>
      </c>
      <c r="K3142" s="357">
        <v>100</v>
      </c>
      <c r="L3142" s="357" t="s">
        <v>1077</v>
      </c>
      <c r="M3142" s="357" t="s">
        <v>1078</v>
      </c>
      <c r="N3142" s="357" t="s">
        <v>5025</v>
      </c>
      <c r="O3142" s="358">
        <v>1</v>
      </c>
      <c r="P3142" s="357">
        <v>14</v>
      </c>
      <c r="Q3142" s="357">
        <v>40855.199999999997</v>
      </c>
      <c r="R3142" s="357">
        <v>30602.43</v>
      </c>
      <c r="S3142" s="357">
        <f t="shared" si="100"/>
        <v>10252.769999999997</v>
      </c>
      <c r="T3142" s="359">
        <f t="shared" si="101"/>
        <v>0.25095385654702457</v>
      </c>
      <c r="U3142" s="357"/>
    </row>
    <row r="3143" spans="1:21" x14ac:dyDescent="0.25">
      <c r="A3143" s="357" t="s">
        <v>483</v>
      </c>
      <c r="B3143" s="357" t="s">
        <v>1830</v>
      </c>
      <c r="C3143" s="357" t="s">
        <v>1258</v>
      </c>
      <c r="D3143" s="357" t="s">
        <v>1758</v>
      </c>
      <c r="E3143" s="357" t="s">
        <v>1532</v>
      </c>
      <c r="F3143" s="357">
        <v>4422118</v>
      </c>
      <c r="G3143" s="357" t="s">
        <v>963</v>
      </c>
      <c r="H3143" s="357">
        <v>442211802</v>
      </c>
      <c r="I3143" s="357" t="s">
        <v>5300</v>
      </c>
      <c r="J3143" s="357">
        <v>29767426</v>
      </c>
      <c r="K3143" s="357">
        <v>100</v>
      </c>
      <c r="L3143" s="357" t="s">
        <v>1077</v>
      </c>
      <c r="M3143" s="357" t="s">
        <v>1078</v>
      </c>
      <c r="N3143" s="357" t="s">
        <v>5025</v>
      </c>
      <c r="O3143" s="358">
        <v>1</v>
      </c>
      <c r="P3143" s="357">
        <v>192</v>
      </c>
      <c r="Q3143" s="357">
        <v>80705.600000000006</v>
      </c>
      <c r="R3143" s="357">
        <v>43834.680000000008</v>
      </c>
      <c r="S3143" s="357">
        <f t="shared" si="100"/>
        <v>36870.92</v>
      </c>
      <c r="T3143" s="359">
        <f t="shared" si="101"/>
        <v>0.45685702107412618</v>
      </c>
      <c r="U3143" s="357"/>
    </row>
    <row r="3144" spans="1:21" x14ac:dyDescent="0.25">
      <c r="A3144" s="357" t="s">
        <v>483</v>
      </c>
      <c r="B3144" s="357" t="s">
        <v>1830</v>
      </c>
      <c r="C3144" s="357" t="s">
        <v>1274</v>
      </c>
      <c r="D3144" s="357" t="s">
        <v>1787</v>
      </c>
      <c r="E3144" s="357" t="s">
        <v>1024</v>
      </c>
      <c r="F3144" s="357">
        <v>4623122</v>
      </c>
      <c r="G3144" s="357" t="s">
        <v>1024</v>
      </c>
      <c r="H3144" s="357">
        <v>462312201</v>
      </c>
      <c r="I3144" s="357" t="s">
        <v>4735</v>
      </c>
      <c r="J3144" s="357">
        <v>24634950</v>
      </c>
      <c r="K3144" s="357">
        <v>100</v>
      </c>
      <c r="L3144" s="357" t="s">
        <v>1077</v>
      </c>
      <c r="M3144" s="357" t="s">
        <v>1078</v>
      </c>
      <c r="N3144" s="357" t="s">
        <v>5025</v>
      </c>
      <c r="O3144" s="358">
        <v>1</v>
      </c>
      <c r="P3144" s="357">
        <v>99</v>
      </c>
      <c r="Q3144" s="357">
        <v>70248.399999999994</v>
      </c>
      <c r="R3144" s="357">
        <v>41238.36</v>
      </c>
      <c r="S3144" s="357">
        <f t="shared" si="100"/>
        <v>29010.039999999994</v>
      </c>
      <c r="T3144" s="359">
        <f t="shared" si="101"/>
        <v>0.41296371162901924</v>
      </c>
      <c r="U3144" s="357"/>
    </row>
    <row r="3145" spans="1:21" x14ac:dyDescent="0.25">
      <c r="A3145" s="357" t="s">
        <v>483</v>
      </c>
      <c r="B3145" s="357" t="s">
        <v>1830</v>
      </c>
      <c r="C3145" s="357" t="s">
        <v>1274</v>
      </c>
      <c r="D3145" s="357" t="s">
        <v>1787</v>
      </c>
      <c r="E3145" s="357" t="s">
        <v>1698</v>
      </c>
      <c r="F3145" s="357">
        <v>4623144</v>
      </c>
      <c r="G3145" s="357" t="s">
        <v>1028</v>
      </c>
      <c r="H3145" s="357">
        <v>462314404</v>
      </c>
      <c r="I3145" s="357" t="s">
        <v>4736</v>
      </c>
      <c r="J3145" s="357">
        <v>24831684</v>
      </c>
      <c r="K3145" s="357">
        <v>100</v>
      </c>
      <c r="L3145" s="357" t="s">
        <v>1077</v>
      </c>
      <c r="M3145" s="357" t="s">
        <v>1078</v>
      </c>
      <c r="N3145" s="357" t="s">
        <v>5025</v>
      </c>
      <c r="O3145" s="358">
        <v>1</v>
      </c>
      <c r="P3145" s="357">
        <v>43</v>
      </c>
      <c r="Q3145" s="357">
        <v>19446.400000000001</v>
      </c>
      <c r="R3145" s="357">
        <v>15320.130000000001</v>
      </c>
      <c r="S3145" s="357">
        <f t="shared" si="100"/>
        <v>4126.2700000000004</v>
      </c>
      <c r="T3145" s="359">
        <f t="shared" si="101"/>
        <v>0.21218683149580386</v>
      </c>
      <c r="U3145" s="357"/>
    </row>
    <row r="3146" spans="1:21" x14ac:dyDescent="0.25">
      <c r="A3146" s="357" t="s">
        <v>483</v>
      </c>
      <c r="B3146" s="357" t="s">
        <v>1830</v>
      </c>
      <c r="C3146" s="357" t="s">
        <v>1274</v>
      </c>
      <c r="D3146" s="357" t="s">
        <v>1788</v>
      </c>
      <c r="E3146" s="357" t="s">
        <v>1705</v>
      </c>
      <c r="F3146" s="357">
        <v>4623223</v>
      </c>
      <c r="G3146" s="357" t="s">
        <v>1040</v>
      </c>
      <c r="H3146" s="357">
        <v>462322303</v>
      </c>
      <c r="I3146" s="357" t="s">
        <v>5301</v>
      </c>
      <c r="J3146" s="357">
        <v>29767484</v>
      </c>
      <c r="K3146" s="357">
        <v>100</v>
      </c>
      <c r="L3146" s="357" t="s">
        <v>1077</v>
      </c>
      <c r="M3146" s="357" t="s">
        <v>1078</v>
      </c>
      <c r="N3146" s="357" t="s">
        <v>5025</v>
      </c>
      <c r="O3146" s="358">
        <v>1</v>
      </c>
      <c r="P3146" s="357">
        <v>114</v>
      </c>
      <c r="Q3146" s="357">
        <v>38696.800000000003</v>
      </c>
      <c r="R3146" s="357">
        <v>19574.59</v>
      </c>
      <c r="S3146" s="357">
        <f t="shared" si="100"/>
        <v>19122.210000000003</v>
      </c>
      <c r="T3146" s="359">
        <f t="shared" si="101"/>
        <v>0.4941548138347357</v>
      </c>
      <c r="U3146" s="357"/>
    </row>
    <row r="3147" spans="1:21" x14ac:dyDescent="0.25">
      <c r="A3147" s="357" t="s">
        <v>483</v>
      </c>
      <c r="B3147" s="357" t="s">
        <v>1830</v>
      </c>
      <c r="C3147" s="357" t="s">
        <v>1274</v>
      </c>
      <c r="D3147" s="357" t="s">
        <v>1787</v>
      </c>
      <c r="E3147" s="357" t="s">
        <v>1024</v>
      </c>
      <c r="F3147" s="357">
        <v>4623122</v>
      </c>
      <c r="G3147" s="357" t="s">
        <v>1026</v>
      </c>
      <c r="H3147" s="357">
        <v>462312205</v>
      </c>
      <c r="I3147" s="357" t="s">
        <v>5302</v>
      </c>
      <c r="J3147" s="357">
        <v>29767486</v>
      </c>
      <c r="K3147" s="357">
        <v>100</v>
      </c>
      <c r="L3147" s="357" t="s">
        <v>1077</v>
      </c>
      <c r="M3147" s="357" t="s">
        <v>1078</v>
      </c>
      <c r="N3147" s="357" t="s">
        <v>5025</v>
      </c>
      <c r="O3147" s="358">
        <v>1</v>
      </c>
      <c r="P3147" s="357">
        <v>97</v>
      </c>
      <c r="Q3147" s="357">
        <v>41566.400000000001</v>
      </c>
      <c r="R3147" s="357">
        <v>21579.91</v>
      </c>
      <c r="S3147" s="357">
        <f t="shared" si="100"/>
        <v>19986.490000000002</v>
      </c>
      <c r="T3147" s="359">
        <f t="shared" si="101"/>
        <v>0.48083283613687983</v>
      </c>
      <c r="U3147" s="357"/>
    </row>
    <row r="3148" spans="1:21" x14ac:dyDescent="0.25">
      <c r="A3148" s="357" t="s">
        <v>483</v>
      </c>
      <c r="B3148" s="357" t="s">
        <v>1830</v>
      </c>
      <c r="C3148" s="357" t="s">
        <v>1274</v>
      </c>
      <c r="D3148" s="357" t="s">
        <v>1787</v>
      </c>
      <c r="E3148" s="357" t="s">
        <v>1698</v>
      </c>
      <c r="F3148" s="357">
        <v>4623144</v>
      </c>
      <c r="G3148" s="357" t="s">
        <v>1028</v>
      </c>
      <c r="H3148" s="357">
        <v>462314404</v>
      </c>
      <c r="I3148" s="357" t="s">
        <v>4737</v>
      </c>
      <c r="J3148" s="357">
        <v>24831734</v>
      </c>
      <c r="K3148" s="357">
        <v>100</v>
      </c>
      <c r="L3148" s="357" t="s">
        <v>1077</v>
      </c>
      <c r="M3148" s="357" t="s">
        <v>1078</v>
      </c>
      <c r="N3148" s="357" t="s">
        <v>5025</v>
      </c>
      <c r="O3148" s="358">
        <v>1</v>
      </c>
      <c r="P3148" s="357">
        <v>28</v>
      </c>
      <c r="Q3148" s="357">
        <v>39669.199999999997</v>
      </c>
      <c r="R3148" s="357">
        <v>34852.89</v>
      </c>
      <c r="S3148" s="357">
        <f t="shared" si="100"/>
        <v>4816.3099999999977</v>
      </c>
      <c r="T3148" s="359">
        <f t="shared" si="101"/>
        <v>0.12141182579936066</v>
      </c>
      <c r="U3148" s="357"/>
    </row>
    <row r="3149" spans="1:21" x14ac:dyDescent="0.25">
      <c r="A3149" s="357" t="s">
        <v>483</v>
      </c>
      <c r="B3149" s="357" t="s">
        <v>1830</v>
      </c>
      <c r="C3149" s="357" t="s">
        <v>1274</v>
      </c>
      <c r="D3149" s="357" t="s">
        <v>1787</v>
      </c>
      <c r="E3149" s="357" t="s">
        <v>1699</v>
      </c>
      <c r="F3149" s="357">
        <v>4623147</v>
      </c>
      <c r="G3149" s="357" t="s">
        <v>1033</v>
      </c>
      <c r="H3149" s="357">
        <v>462314702</v>
      </c>
      <c r="I3149" s="357" t="s">
        <v>5303</v>
      </c>
      <c r="J3149" s="357">
        <v>29767956</v>
      </c>
      <c r="K3149" s="357">
        <v>100</v>
      </c>
      <c r="L3149" s="357" t="s">
        <v>1077</v>
      </c>
      <c r="M3149" s="357" t="s">
        <v>1078</v>
      </c>
      <c r="N3149" s="357" t="s">
        <v>5025</v>
      </c>
      <c r="O3149" s="358">
        <v>1</v>
      </c>
      <c r="P3149" s="357">
        <v>32</v>
      </c>
      <c r="Q3149" s="357">
        <v>26104.399999999998</v>
      </c>
      <c r="R3149" s="357">
        <v>13523.24</v>
      </c>
      <c r="S3149" s="357">
        <f t="shared" si="100"/>
        <v>12581.159999999998</v>
      </c>
      <c r="T3149" s="359">
        <f t="shared" si="101"/>
        <v>0.48195553240066807</v>
      </c>
      <c r="U3149" s="357"/>
    </row>
    <row r="3150" spans="1:21" x14ac:dyDescent="0.25">
      <c r="A3150" s="357" t="s">
        <v>483</v>
      </c>
      <c r="B3150" s="357" t="s">
        <v>1830</v>
      </c>
      <c r="C3150" s="357" t="s">
        <v>1274</v>
      </c>
      <c r="D3150" s="357" t="s">
        <v>1787</v>
      </c>
      <c r="E3150" s="357" t="s">
        <v>1698</v>
      </c>
      <c r="F3150" s="357">
        <v>4623144</v>
      </c>
      <c r="G3150" s="357" t="s">
        <v>1942</v>
      </c>
      <c r="H3150" s="357">
        <v>462314405</v>
      </c>
      <c r="I3150" s="357" t="s">
        <v>5304</v>
      </c>
      <c r="J3150" s="357">
        <v>29768020</v>
      </c>
      <c r="K3150" s="357">
        <v>100</v>
      </c>
      <c r="L3150" s="357" t="s">
        <v>1077</v>
      </c>
      <c r="M3150" s="357" t="s">
        <v>1078</v>
      </c>
      <c r="N3150" s="357" t="s">
        <v>5025</v>
      </c>
      <c r="O3150" s="358">
        <v>1</v>
      </c>
      <c r="P3150" s="357">
        <v>63</v>
      </c>
      <c r="Q3150" s="357">
        <v>25886.400000000001</v>
      </c>
      <c r="R3150" s="357">
        <v>13125.869999999999</v>
      </c>
      <c r="S3150" s="357">
        <f t="shared" si="100"/>
        <v>12760.530000000002</v>
      </c>
      <c r="T3150" s="359">
        <f t="shared" si="101"/>
        <v>0.49294339885036165</v>
      </c>
      <c r="U3150" s="357"/>
    </row>
    <row r="3151" spans="1:21" x14ac:dyDescent="0.25">
      <c r="A3151" s="357" t="s">
        <v>483</v>
      </c>
      <c r="B3151" s="357" t="s">
        <v>1830</v>
      </c>
      <c r="C3151" s="357" t="s">
        <v>1274</v>
      </c>
      <c r="D3151" s="357" t="s">
        <v>1787</v>
      </c>
      <c r="E3151" s="357" t="s">
        <v>1698</v>
      </c>
      <c r="F3151" s="357">
        <v>4623144</v>
      </c>
      <c r="G3151" s="357" t="s">
        <v>1028</v>
      </c>
      <c r="H3151" s="357">
        <v>462314404</v>
      </c>
      <c r="I3151" s="357" t="s">
        <v>4738</v>
      </c>
      <c r="J3151" s="357">
        <v>24831840</v>
      </c>
      <c r="K3151" s="357">
        <v>100</v>
      </c>
      <c r="L3151" s="357" t="s">
        <v>1077</v>
      </c>
      <c r="M3151" s="357" t="s">
        <v>1078</v>
      </c>
      <c r="N3151" s="357" t="s">
        <v>5025</v>
      </c>
      <c r="O3151" s="358">
        <v>1</v>
      </c>
      <c r="P3151" s="357">
        <v>81</v>
      </c>
      <c r="Q3151" s="357">
        <v>45122</v>
      </c>
      <c r="R3151" s="357">
        <v>27526.370000000003</v>
      </c>
      <c r="S3151" s="357">
        <f t="shared" si="100"/>
        <v>17595.629999999997</v>
      </c>
      <c r="T3151" s="359">
        <f t="shared" si="101"/>
        <v>0.38995678383050392</v>
      </c>
      <c r="U3151" s="357"/>
    </row>
    <row r="3152" spans="1:21" x14ac:dyDescent="0.25">
      <c r="A3152" s="357" t="s">
        <v>483</v>
      </c>
      <c r="B3152" s="357" t="s">
        <v>1830</v>
      </c>
      <c r="C3152" s="357" t="s">
        <v>1274</v>
      </c>
      <c r="D3152" s="357" t="s">
        <v>1787</v>
      </c>
      <c r="E3152" s="357" t="s">
        <v>1699</v>
      </c>
      <c r="F3152" s="357">
        <v>4623147</v>
      </c>
      <c r="G3152" s="357" t="s">
        <v>1032</v>
      </c>
      <c r="H3152" s="357">
        <v>462314703</v>
      </c>
      <c r="I3152" s="357" t="s">
        <v>4739</v>
      </c>
      <c r="J3152" s="357">
        <v>28032905</v>
      </c>
      <c r="K3152" s="357">
        <v>100</v>
      </c>
      <c r="L3152" s="357" t="s">
        <v>1077</v>
      </c>
      <c r="M3152" s="357" t="s">
        <v>1078</v>
      </c>
      <c r="N3152" s="357" t="s">
        <v>5025</v>
      </c>
      <c r="O3152" s="358">
        <v>1</v>
      </c>
      <c r="P3152" s="357">
        <v>37</v>
      </c>
      <c r="Q3152" s="357">
        <v>35834</v>
      </c>
      <c r="R3152" s="357">
        <v>25074.32</v>
      </c>
      <c r="S3152" s="357">
        <f t="shared" si="100"/>
        <v>10759.68</v>
      </c>
      <c r="T3152" s="359">
        <f t="shared" si="101"/>
        <v>0.30026455321761458</v>
      </c>
      <c r="U3152" s="357"/>
    </row>
    <row r="3153" spans="1:21" x14ac:dyDescent="0.25">
      <c r="A3153" s="357" t="s">
        <v>483</v>
      </c>
      <c r="B3153" s="357" t="s">
        <v>1830</v>
      </c>
      <c r="C3153" s="357" t="s">
        <v>1274</v>
      </c>
      <c r="D3153" s="357" t="s">
        <v>1787</v>
      </c>
      <c r="E3153" s="357" t="s">
        <v>1697</v>
      </c>
      <c r="F3153" s="357">
        <v>4623133</v>
      </c>
      <c r="G3153" s="357" t="s">
        <v>1030</v>
      </c>
      <c r="H3153" s="357">
        <v>462313301</v>
      </c>
      <c r="I3153" s="357" t="s">
        <v>4740</v>
      </c>
      <c r="J3153" s="357">
        <v>28032967</v>
      </c>
      <c r="K3153" s="357">
        <v>100</v>
      </c>
      <c r="L3153" s="357" t="s">
        <v>1077</v>
      </c>
      <c r="M3153" s="357" t="s">
        <v>1078</v>
      </c>
      <c r="N3153" s="357" t="s">
        <v>5025</v>
      </c>
      <c r="O3153" s="358">
        <v>1</v>
      </c>
      <c r="P3153" s="357">
        <v>123</v>
      </c>
      <c r="Q3153" s="357">
        <v>64512.799999999996</v>
      </c>
      <c r="R3153" s="357">
        <v>38139.93</v>
      </c>
      <c r="S3153" s="357">
        <f t="shared" si="100"/>
        <v>26372.869999999995</v>
      </c>
      <c r="T3153" s="359">
        <f t="shared" si="101"/>
        <v>0.40880057910988205</v>
      </c>
      <c r="U3153" s="357"/>
    </row>
    <row r="3154" spans="1:21" x14ac:dyDescent="0.25">
      <c r="A3154" s="357" t="s">
        <v>483</v>
      </c>
      <c r="B3154" s="357" t="s">
        <v>1830</v>
      </c>
      <c r="C3154" s="357" t="s">
        <v>1274</v>
      </c>
      <c r="D3154" s="357" t="s">
        <v>1789</v>
      </c>
      <c r="E3154" s="357" t="s">
        <v>1706</v>
      </c>
      <c r="F3154" s="357">
        <v>4623313</v>
      </c>
      <c r="G3154" s="357" t="s">
        <v>1046</v>
      </c>
      <c r="H3154" s="357">
        <v>462331304</v>
      </c>
      <c r="I3154" s="357" t="s">
        <v>4741</v>
      </c>
      <c r="J3154" s="357">
        <v>28033035</v>
      </c>
      <c r="K3154" s="357">
        <v>100</v>
      </c>
      <c r="L3154" s="357" t="s">
        <v>1077</v>
      </c>
      <c r="M3154" s="357" t="s">
        <v>1078</v>
      </c>
      <c r="N3154" s="357" t="s">
        <v>5025</v>
      </c>
      <c r="O3154" s="358">
        <v>1</v>
      </c>
      <c r="P3154" s="357">
        <v>46</v>
      </c>
      <c r="Q3154" s="357">
        <v>14203.599999999999</v>
      </c>
      <c r="R3154" s="357">
        <v>11226.81</v>
      </c>
      <c r="S3154" s="357">
        <f t="shared" si="100"/>
        <v>2976.7899999999991</v>
      </c>
      <c r="T3154" s="359">
        <f t="shared" si="101"/>
        <v>0.20957996564251313</v>
      </c>
      <c r="U3154" s="357"/>
    </row>
    <row r="3155" spans="1:21" x14ac:dyDescent="0.25">
      <c r="A3155" s="357" t="s">
        <v>483</v>
      </c>
      <c r="B3155" s="357" t="s">
        <v>1830</v>
      </c>
      <c r="C3155" s="357" t="s">
        <v>1274</v>
      </c>
      <c r="D3155" s="357" t="s">
        <v>1789</v>
      </c>
      <c r="E3155" s="357" t="s">
        <v>1706</v>
      </c>
      <c r="F3155" s="357">
        <v>4623313</v>
      </c>
      <c r="G3155" s="357" t="s">
        <v>1048</v>
      </c>
      <c r="H3155" s="357">
        <v>462331301</v>
      </c>
      <c r="I3155" s="357" t="s">
        <v>4742</v>
      </c>
      <c r="J3155" s="357">
        <v>28033081</v>
      </c>
      <c r="K3155" s="357">
        <v>100</v>
      </c>
      <c r="L3155" s="357" t="s">
        <v>1077</v>
      </c>
      <c r="M3155" s="357" t="s">
        <v>1078</v>
      </c>
      <c r="N3155" s="357" t="s">
        <v>5025</v>
      </c>
      <c r="O3155" s="358">
        <v>1</v>
      </c>
      <c r="P3155" s="357">
        <v>127</v>
      </c>
      <c r="Q3155" s="357">
        <v>42823.199999999997</v>
      </c>
      <c r="R3155" s="357">
        <v>39446.050000000003</v>
      </c>
      <c r="S3155" s="357">
        <f t="shared" si="100"/>
        <v>3377.1499999999942</v>
      </c>
      <c r="T3155" s="359">
        <f t="shared" si="101"/>
        <v>7.886262586635269E-2</v>
      </c>
      <c r="U3155" s="357"/>
    </row>
    <row r="3156" spans="1:21" x14ac:dyDescent="0.25">
      <c r="A3156" s="357" t="s">
        <v>483</v>
      </c>
      <c r="B3156" s="357" t="s">
        <v>1830</v>
      </c>
      <c r="C3156" s="357" t="s">
        <v>1274</v>
      </c>
      <c r="D3156" s="357" t="s">
        <v>1789</v>
      </c>
      <c r="E3156" s="357" t="s">
        <v>1706</v>
      </c>
      <c r="F3156" s="357">
        <v>4623313</v>
      </c>
      <c r="G3156" s="357" t="s">
        <v>1046</v>
      </c>
      <c r="H3156" s="357">
        <v>462331304</v>
      </c>
      <c r="I3156" s="357" t="s">
        <v>4743</v>
      </c>
      <c r="J3156" s="357">
        <v>28777701</v>
      </c>
      <c r="K3156" s="357">
        <v>100</v>
      </c>
      <c r="L3156" s="357" t="s">
        <v>1077</v>
      </c>
      <c r="M3156" s="357" t="s">
        <v>1078</v>
      </c>
      <c r="N3156" s="357" t="s">
        <v>5025</v>
      </c>
      <c r="O3156" s="358">
        <v>1</v>
      </c>
      <c r="P3156" s="357">
        <v>151</v>
      </c>
      <c r="Q3156" s="357">
        <v>26712.000000000004</v>
      </c>
      <c r="R3156" s="357">
        <v>20721.690000000002</v>
      </c>
      <c r="S3156" s="357">
        <f t="shared" si="100"/>
        <v>5990.3100000000013</v>
      </c>
      <c r="T3156" s="359">
        <f t="shared" si="101"/>
        <v>0.22425539083557952</v>
      </c>
      <c r="U3156" s="357"/>
    </row>
    <row r="3157" spans="1:21" x14ac:dyDescent="0.25">
      <c r="A3157" s="357" t="s">
        <v>483</v>
      </c>
      <c r="B3157" s="357" t="s">
        <v>1830</v>
      </c>
      <c r="C3157" s="357" t="s">
        <v>1274</v>
      </c>
      <c r="D3157" s="357" t="s">
        <v>1787</v>
      </c>
      <c r="E3157" s="357" t="s">
        <v>963</v>
      </c>
      <c r="F3157" s="357">
        <v>4623111</v>
      </c>
      <c r="G3157" s="357" t="s">
        <v>1695</v>
      </c>
      <c r="H3157" s="357">
        <v>462311102</v>
      </c>
      <c r="I3157" s="357" t="s">
        <v>4744</v>
      </c>
      <c r="J3157" s="357">
        <v>28777837</v>
      </c>
      <c r="K3157" s="357">
        <v>100</v>
      </c>
      <c r="L3157" s="357" t="s">
        <v>1077</v>
      </c>
      <c r="M3157" s="357" t="s">
        <v>1078</v>
      </c>
      <c r="N3157" s="357" t="s">
        <v>5025</v>
      </c>
      <c r="O3157" s="358">
        <v>1</v>
      </c>
      <c r="P3157" s="357">
        <v>51</v>
      </c>
      <c r="Q3157" s="357">
        <v>54748.800000000003</v>
      </c>
      <c r="R3157" s="357">
        <v>38620.6</v>
      </c>
      <c r="S3157" s="357">
        <f t="shared" si="100"/>
        <v>16128.200000000004</v>
      </c>
      <c r="T3157" s="359">
        <f t="shared" si="101"/>
        <v>0.29458545210123332</v>
      </c>
      <c r="U3157" s="357"/>
    </row>
    <row r="3158" spans="1:21" x14ac:dyDescent="0.25">
      <c r="A3158" s="357" t="s">
        <v>483</v>
      </c>
      <c r="B3158" s="357" t="s">
        <v>1830</v>
      </c>
      <c r="C3158" s="357" t="s">
        <v>1274</v>
      </c>
      <c r="D3158" s="357" t="s">
        <v>1787</v>
      </c>
      <c r="E3158" s="357" t="s">
        <v>1024</v>
      </c>
      <c r="F3158" s="357">
        <v>4623122</v>
      </c>
      <c r="G3158" s="357" t="s">
        <v>1027</v>
      </c>
      <c r="H3158" s="357">
        <v>462312204</v>
      </c>
      <c r="I3158" s="357" t="s">
        <v>4745</v>
      </c>
      <c r="J3158" s="357">
        <v>28777849</v>
      </c>
      <c r="K3158" s="357">
        <v>100</v>
      </c>
      <c r="L3158" s="357" t="s">
        <v>1077</v>
      </c>
      <c r="M3158" s="357" t="s">
        <v>1078</v>
      </c>
      <c r="N3158" s="357" t="s">
        <v>5025</v>
      </c>
      <c r="O3158" s="358">
        <v>1</v>
      </c>
      <c r="P3158" s="357">
        <v>51</v>
      </c>
      <c r="Q3158" s="357">
        <v>78422.8</v>
      </c>
      <c r="R3158" s="357">
        <v>53625.22</v>
      </c>
      <c r="S3158" s="357">
        <f t="shared" si="100"/>
        <v>24797.58</v>
      </c>
      <c r="T3158" s="359">
        <f t="shared" si="101"/>
        <v>0.31620370606507292</v>
      </c>
      <c r="U3158" s="357"/>
    </row>
    <row r="3159" spans="1:21" x14ac:dyDescent="0.25">
      <c r="A3159" s="357" t="s">
        <v>483</v>
      </c>
      <c r="B3159" s="357" t="s">
        <v>1830</v>
      </c>
      <c r="C3159" s="357" t="s">
        <v>1273</v>
      </c>
      <c r="D3159" s="357" t="s">
        <v>1785</v>
      </c>
      <c r="E3159" s="357" t="s">
        <v>1052</v>
      </c>
      <c r="F3159" s="357">
        <v>4622233</v>
      </c>
      <c r="G3159" s="357" t="s">
        <v>1053</v>
      </c>
      <c r="H3159" s="357">
        <v>462223303</v>
      </c>
      <c r="I3159" s="357" t="s">
        <v>4746</v>
      </c>
      <c r="J3159" s="357">
        <v>23754001</v>
      </c>
      <c r="K3159" s="357">
        <v>100</v>
      </c>
      <c r="L3159" s="357" t="s">
        <v>1077</v>
      </c>
      <c r="M3159" s="357" t="s">
        <v>1078</v>
      </c>
      <c r="N3159" s="357" t="s">
        <v>5025</v>
      </c>
      <c r="O3159" s="358">
        <v>1</v>
      </c>
      <c r="P3159" s="357">
        <v>33</v>
      </c>
      <c r="Q3159" s="357">
        <v>3631.6</v>
      </c>
      <c r="R3159" s="357">
        <v>2763.3</v>
      </c>
      <c r="S3159" s="357">
        <f t="shared" si="100"/>
        <v>868.29999999999973</v>
      </c>
      <c r="T3159" s="359">
        <f t="shared" si="101"/>
        <v>0.2390957153871571</v>
      </c>
      <c r="U3159" s="357"/>
    </row>
    <row r="3160" spans="1:21" x14ac:dyDescent="0.25">
      <c r="A3160" s="357" t="s">
        <v>483</v>
      </c>
      <c r="B3160" s="357" t="s">
        <v>1830</v>
      </c>
      <c r="C3160" s="357" t="s">
        <v>1261</v>
      </c>
      <c r="D3160" s="357" t="s">
        <v>1763</v>
      </c>
      <c r="E3160" s="357" t="s">
        <v>5057</v>
      </c>
      <c r="F3160" s="357">
        <v>4521339</v>
      </c>
      <c r="G3160" s="357" t="s">
        <v>1615</v>
      </c>
      <c r="H3160" s="357">
        <v>452133901</v>
      </c>
      <c r="I3160" s="357" t="s">
        <v>4747</v>
      </c>
      <c r="J3160" s="357">
        <v>23754649</v>
      </c>
      <c r="K3160" s="357">
        <v>100</v>
      </c>
      <c r="L3160" s="357" t="s">
        <v>1077</v>
      </c>
      <c r="M3160" s="357" t="s">
        <v>1078</v>
      </c>
      <c r="N3160" s="357" t="s">
        <v>5025</v>
      </c>
      <c r="O3160" s="358">
        <v>1</v>
      </c>
      <c r="P3160" s="357">
        <v>111</v>
      </c>
      <c r="Q3160" s="357">
        <v>7133.1999999999989</v>
      </c>
      <c r="R3160" s="357">
        <v>4273.5</v>
      </c>
      <c r="S3160" s="357">
        <f t="shared" si="100"/>
        <v>2859.6999999999989</v>
      </c>
      <c r="T3160" s="359">
        <f t="shared" si="101"/>
        <v>0.40090001682274423</v>
      </c>
      <c r="U3160" s="357"/>
    </row>
    <row r="3161" spans="1:21" ht="30" x14ac:dyDescent="0.25">
      <c r="A3161" s="357" t="s">
        <v>483</v>
      </c>
      <c r="B3161" s="357" t="s">
        <v>1830</v>
      </c>
      <c r="C3161" s="357" t="s">
        <v>1273</v>
      </c>
      <c r="D3161" s="357" t="s">
        <v>1784</v>
      </c>
      <c r="E3161" s="357" t="s">
        <v>1685</v>
      </c>
      <c r="F3161" s="357">
        <v>4622111</v>
      </c>
      <c r="G3161" s="357" t="s">
        <v>1185</v>
      </c>
      <c r="H3161" s="357">
        <v>462211103</v>
      </c>
      <c r="I3161" s="357" t="s">
        <v>4748</v>
      </c>
      <c r="J3161" s="357">
        <v>15411460</v>
      </c>
      <c r="K3161" s="357">
        <v>100</v>
      </c>
      <c r="L3161" s="357" t="s">
        <v>1077</v>
      </c>
      <c r="M3161" s="357" t="s">
        <v>1078</v>
      </c>
      <c r="N3161" s="357" t="s">
        <v>5025</v>
      </c>
      <c r="O3161" s="358">
        <v>1</v>
      </c>
      <c r="P3161" s="357">
        <v>80</v>
      </c>
      <c r="Q3161" s="357">
        <v>92449.599999999991</v>
      </c>
      <c r="R3161" s="357">
        <v>81282.260000000009</v>
      </c>
      <c r="S3161" s="357">
        <f t="shared" si="100"/>
        <v>11167.339999999982</v>
      </c>
      <c r="T3161" s="359">
        <f t="shared" si="101"/>
        <v>0.12079381630639811</v>
      </c>
      <c r="U3161" s="357"/>
    </row>
    <row r="3162" spans="1:21" ht="30" x14ac:dyDescent="0.25">
      <c r="A3162" s="357" t="s">
        <v>483</v>
      </c>
      <c r="B3162" s="357" t="s">
        <v>1830</v>
      </c>
      <c r="C3162" s="357" t="s">
        <v>1273</v>
      </c>
      <c r="D3162" s="357" t="s">
        <v>1784</v>
      </c>
      <c r="E3162" s="357" t="s">
        <v>1685</v>
      </c>
      <c r="F3162" s="357">
        <v>4622111</v>
      </c>
      <c r="G3162" s="357" t="s">
        <v>1193</v>
      </c>
      <c r="H3162" s="357">
        <v>462211101</v>
      </c>
      <c r="I3162" s="357" t="s">
        <v>4749</v>
      </c>
      <c r="J3162" s="357">
        <v>15411474</v>
      </c>
      <c r="K3162" s="357">
        <v>100</v>
      </c>
      <c r="L3162" s="357" t="s">
        <v>1077</v>
      </c>
      <c r="M3162" s="357" t="s">
        <v>1078</v>
      </c>
      <c r="N3162" s="357" t="s">
        <v>5025</v>
      </c>
      <c r="O3162" s="358">
        <v>1</v>
      </c>
      <c r="P3162" s="357">
        <v>139</v>
      </c>
      <c r="Q3162" s="357">
        <v>62409.999999999993</v>
      </c>
      <c r="R3162" s="357">
        <v>42454.17</v>
      </c>
      <c r="S3162" s="357">
        <f t="shared" si="100"/>
        <v>19955.829999999994</v>
      </c>
      <c r="T3162" s="359">
        <f t="shared" si="101"/>
        <v>0.31975372536452484</v>
      </c>
      <c r="U3162" s="357"/>
    </row>
    <row r="3163" spans="1:21" ht="30" x14ac:dyDescent="0.25">
      <c r="A3163" s="357" t="s">
        <v>483</v>
      </c>
      <c r="B3163" s="357" t="s">
        <v>1830</v>
      </c>
      <c r="C3163" s="357" t="s">
        <v>1273</v>
      </c>
      <c r="D3163" s="357" t="s">
        <v>1784</v>
      </c>
      <c r="E3163" s="357" t="s">
        <v>1685</v>
      </c>
      <c r="F3163" s="357">
        <v>4622111</v>
      </c>
      <c r="G3163" s="357" t="s">
        <v>1185</v>
      </c>
      <c r="H3163" s="357">
        <v>462211103</v>
      </c>
      <c r="I3163" s="357" t="s">
        <v>4750</v>
      </c>
      <c r="J3163" s="357">
        <v>15411496</v>
      </c>
      <c r="K3163" s="357">
        <v>100</v>
      </c>
      <c r="L3163" s="357" t="s">
        <v>1077</v>
      </c>
      <c r="M3163" s="357" t="s">
        <v>1078</v>
      </c>
      <c r="N3163" s="357" t="s">
        <v>5025</v>
      </c>
      <c r="O3163" s="358">
        <v>1</v>
      </c>
      <c r="P3163" s="357">
        <v>52</v>
      </c>
      <c r="Q3163" s="357">
        <v>44621.2</v>
      </c>
      <c r="R3163" s="357">
        <v>29613.969999999998</v>
      </c>
      <c r="S3163" s="357">
        <f t="shared" si="100"/>
        <v>15007.23</v>
      </c>
      <c r="T3163" s="359">
        <f t="shared" si="101"/>
        <v>0.33632511003738136</v>
      </c>
      <c r="U3163" s="357"/>
    </row>
    <row r="3164" spans="1:21" x14ac:dyDescent="0.25">
      <c r="A3164" s="357" t="s">
        <v>483</v>
      </c>
      <c r="B3164" s="357" t="s">
        <v>1830</v>
      </c>
      <c r="C3164" s="357" t="s">
        <v>1274</v>
      </c>
      <c r="D3164" s="357" t="s">
        <v>1787</v>
      </c>
      <c r="E3164" s="357" t="s">
        <v>1697</v>
      </c>
      <c r="F3164" s="357">
        <v>4623133</v>
      </c>
      <c r="G3164" s="357" t="s">
        <v>1030</v>
      </c>
      <c r="H3164" s="357">
        <v>462313301</v>
      </c>
      <c r="I3164" s="357" t="s">
        <v>5305</v>
      </c>
      <c r="J3164" s="357">
        <v>25799278</v>
      </c>
      <c r="K3164" s="357">
        <v>200</v>
      </c>
      <c r="L3164" s="357" t="s">
        <v>1077</v>
      </c>
      <c r="M3164" s="357" t="s">
        <v>1078</v>
      </c>
      <c r="N3164" s="357" t="s">
        <v>5025</v>
      </c>
      <c r="O3164" s="358">
        <v>1</v>
      </c>
      <c r="P3164" s="357">
        <v>290</v>
      </c>
      <c r="Q3164" s="357">
        <v>149401.59999999998</v>
      </c>
      <c r="R3164" s="357">
        <v>78530.820000000007</v>
      </c>
      <c r="S3164" s="357">
        <f t="shared" si="100"/>
        <v>70870.77999999997</v>
      </c>
      <c r="T3164" s="359">
        <f t="shared" si="101"/>
        <v>0.47436426383653174</v>
      </c>
      <c r="U3164" s="357"/>
    </row>
    <row r="3165" spans="1:21" ht="30" x14ac:dyDescent="0.25">
      <c r="A3165" s="357" t="s">
        <v>483</v>
      </c>
      <c r="B3165" s="357" t="s">
        <v>1830</v>
      </c>
      <c r="C3165" s="357" t="s">
        <v>1273</v>
      </c>
      <c r="D3165" s="357" t="s">
        <v>1784</v>
      </c>
      <c r="E3165" s="357" t="s">
        <v>1685</v>
      </c>
      <c r="F3165" s="357">
        <v>4622111</v>
      </c>
      <c r="G3165" s="357" t="s">
        <v>1185</v>
      </c>
      <c r="H3165" s="357">
        <v>462211103</v>
      </c>
      <c r="I3165" s="357" t="s">
        <v>4751</v>
      </c>
      <c r="J3165" s="357">
        <v>15411548</v>
      </c>
      <c r="K3165" s="357">
        <v>100</v>
      </c>
      <c r="L3165" s="357" t="s">
        <v>1077</v>
      </c>
      <c r="M3165" s="357" t="s">
        <v>1078</v>
      </c>
      <c r="N3165" s="357" t="s">
        <v>5025</v>
      </c>
      <c r="O3165" s="358">
        <v>1</v>
      </c>
      <c r="P3165" s="357">
        <v>72</v>
      </c>
      <c r="Q3165" s="357">
        <v>62563.600000000006</v>
      </c>
      <c r="R3165" s="357">
        <v>53491.14</v>
      </c>
      <c r="S3165" s="357">
        <f t="shared" si="100"/>
        <v>9072.4600000000064</v>
      </c>
      <c r="T3165" s="359">
        <f t="shared" si="101"/>
        <v>0.14501179599639416</v>
      </c>
      <c r="U3165" s="357"/>
    </row>
    <row r="3166" spans="1:21" ht="30" x14ac:dyDescent="0.25">
      <c r="A3166" s="357" t="s">
        <v>483</v>
      </c>
      <c r="B3166" s="357" t="s">
        <v>1830</v>
      </c>
      <c r="C3166" s="357" t="s">
        <v>1273</v>
      </c>
      <c r="D3166" s="357" t="s">
        <v>1784</v>
      </c>
      <c r="E3166" s="357" t="s">
        <v>1685</v>
      </c>
      <c r="F3166" s="357">
        <v>4622111</v>
      </c>
      <c r="G3166" s="357" t="s">
        <v>1185</v>
      </c>
      <c r="H3166" s="357">
        <v>462211103</v>
      </c>
      <c r="I3166" s="357" t="s">
        <v>4752</v>
      </c>
      <c r="J3166" s="357">
        <v>15411568</v>
      </c>
      <c r="K3166" s="357">
        <v>100</v>
      </c>
      <c r="L3166" s="357" t="s">
        <v>1077</v>
      </c>
      <c r="M3166" s="357" t="s">
        <v>1078</v>
      </c>
      <c r="N3166" s="357" t="s">
        <v>5025</v>
      </c>
      <c r="O3166" s="358">
        <v>1</v>
      </c>
      <c r="P3166" s="357">
        <v>92</v>
      </c>
      <c r="Q3166" s="357">
        <v>87400.8</v>
      </c>
      <c r="R3166" s="357">
        <v>67053.62</v>
      </c>
      <c r="S3166" s="357">
        <f t="shared" si="100"/>
        <v>20347.180000000008</v>
      </c>
      <c r="T3166" s="359">
        <f t="shared" si="101"/>
        <v>0.23280313223677596</v>
      </c>
      <c r="U3166" s="357"/>
    </row>
    <row r="3167" spans="1:21" ht="30" x14ac:dyDescent="0.25">
      <c r="A3167" s="357" t="s">
        <v>483</v>
      </c>
      <c r="B3167" s="357" t="s">
        <v>1830</v>
      </c>
      <c r="C3167" s="357" t="s">
        <v>1273</v>
      </c>
      <c r="D3167" s="357" t="s">
        <v>1784</v>
      </c>
      <c r="E3167" s="357" t="s">
        <v>1685</v>
      </c>
      <c r="F3167" s="357">
        <v>4622111</v>
      </c>
      <c r="G3167" s="357" t="s">
        <v>1193</v>
      </c>
      <c r="H3167" s="357">
        <v>462211101</v>
      </c>
      <c r="I3167" s="357" t="s">
        <v>4753</v>
      </c>
      <c r="J3167" s="357">
        <v>15411588</v>
      </c>
      <c r="K3167" s="357">
        <v>500</v>
      </c>
      <c r="L3167" s="357" t="s">
        <v>1077</v>
      </c>
      <c r="M3167" s="357" t="s">
        <v>1078</v>
      </c>
      <c r="N3167" s="357" t="s">
        <v>5025</v>
      </c>
      <c r="O3167" s="358">
        <v>1</v>
      </c>
      <c r="P3167" s="357">
        <v>274</v>
      </c>
      <c r="Q3167" s="357">
        <v>293153.59999999998</v>
      </c>
      <c r="R3167" s="357">
        <v>207844.25</v>
      </c>
      <c r="S3167" s="357">
        <f t="shared" si="100"/>
        <v>85309.349999999977</v>
      </c>
      <c r="T3167" s="359">
        <f t="shared" si="101"/>
        <v>0.29100563663553847</v>
      </c>
      <c r="U3167" s="357"/>
    </row>
    <row r="3168" spans="1:21" ht="30" x14ac:dyDescent="0.25">
      <c r="A3168" s="357" t="s">
        <v>483</v>
      </c>
      <c r="B3168" s="357" t="s">
        <v>1830</v>
      </c>
      <c r="C3168" s="357" t="s">
        <v>1273</v>
      </c>
      <c r="D3168" s="357" t="s">
        <v>1784</v>
      </c>
      <c r="E3168" s="357" t="s">
        <v>1685</v>
      </c>
      <c r="F3168" s="357">
        <v>4622111</v>
      </c>
      <c r="G3168" s="357" t="s">
        <v>1193</v>
      </c>
      <c r="H3168" s="357">
        <v>462211101</v>
      </c>
      <c r="I3168" s="357" t="s">
        <v>4754</v>
      </c>
      <c r="J3168" s="357">
        <v>15411598</v>
      </c>
      <c r="K3168" s="357">
        <v>100</v>
      </c>
      <c r="L3168" s="357" t="s">
        <v>1077</v>
      </c>
      <c r="M3168" s="357" t="s">
        <v>1078</v>
      </c>
      <c r="N3168" s="357" t="s">
        <v>5025</v>
      </c>
      <c r="O3168" s="358">
        <v>1</v>
      </c>
      <c r="P3168" s="357">
        <v>29</v>
      </c>
      <c r="Q3168" s="357">
        <v>17698.400000000001</v>
      </c>
      <c r="R3168" s="357">
        <v>11260.3</v>
      </c>
      <c r="S3168" s="357">
        <f t="shared" si="100"/>
        <v>6438.1000000000022</v>
      </c>
      <c r="T3168" s="359">
        <f t="shared" si="101"/>
        <v>0.3637673462007866</v>
      </c>
      <c r="U3168" s="357"/>
    </row>
    <row r="3169" spans="1:21" x14ac:dyDescent="0.25">
      <c r="A3169" s="357" t="s">
        <v>483</v>
      </c>
      <c r="B3169" s="357" t="s">
        <v>1830</v>
      </c>
      <c r="C3169" s="357" t="s">
        <v>1247</v>
      </c>
      <c r="D3169" s="357" t="s">
        <v>1753</v>
      </c>
      <c r="E3169" s="357" t="s">
        <v>1514</v>
      </c>
      <c r="F3169" s="357">
        <v>4421132</v>
      </c>
      <c r="G3169" s="357" t="s">
        <v>1248</v>
      </c>
      <c r="H3169" s="357">
        <v>442113202</v>
      </c>
      <c r="I3169" s="357" t="s">
        <v>5306</v>
      </c>
      <c r="J3169" s="357">
        <v>26481367</v>
      </c>
      <c r="K3169" s="357">
        <v>100</v>
      </c>
      <c r="L3169" s="357" t="s">
        <v>1077</v>
      </c>
      <c r="M3169" s="357" t="s">
        <v>1078</v>
      </c>
      <c r="N3169" s="357" t="s">
        <v>5025</v>
      </c>
      <c r="O3169" s="358">
        <v>1</v>
      </c>
      <c r="P3169" s="357">
        <v>72</v>
      </c>
      <c r="Q3169" s="357">
        <v>52401.2</v>
      </c>
      <c r="R3169" s="357">
        <v>27228.11</v>
      </c>
      <c r="S3169" s="357">
        <f t="shared" si="100"/>
        <v>25173.089999999997</v>
      </c>
      <c r="T3169" s="359">
        <f t="shared" si="101"/>
        <v>0.48039147958443695</v>
      </c>
      <c r="U3169" s="357"/>
    </row>
    <row r="3170" spans="1:21" ht="30" x14ac:dyDescent="0.25">
      <c r="A3170" s="357" t="s">
        <v>483</v>
      </c>
      <c r="B3170" s="357" t="s">
        <v>1830</v>
      </c>
      <c r="C3170" s="357" t="s">
        <v>1273</v>
      </c>
      <c r="D3170" s="357" t="s">
        <v>1784</v>
      </c>
      <c r="E3170" s="357" t="s">
        <v>1685</v>
      </c>
      <c r="F3170" s="357">
        <v>4622111</v>
      </c>
      <c r="G3170" s="357" t="s">
        <v>1193</v>
      </c>
      <c r="H3170" s="357">
        <v>462211101</v>
      </c>
      <c r="I3170" s="357" t="s">
        <v>4755</v>
      </c>
      <c r="J3170" s="357">
        <v>15411612</v>
      </c>
      <c r="K3170" s="357">
        <v>100</v>
      </c>
      <c r="L3170" s="357" t="s">
        <v>1077</v>
      </c>
      <c r="M3170" s="357" t="s">
        <v>1078</v>
      </c>
      <c r="N3170" s="357" t="s">
        <v>5025</v>
      </c>
      <c r="O3170" s="358">
        <v>1</v>
      </c>
      <c r="P3170" s="357">
        <v>65</v>
      </c>
      <c r="Q3170" s="357">
        <v>66760.399999999994</v>
      </c>
      <c r="R3170" s="357">
        <v>52083.28</v>
      </c>
      <c r="S3170" s="357">
        <f t="shared" si="100"/>
        <v>14677.119999999995</v>
      </c>
      <c r="T3170" s="359">
        <f t="shared" si="101"/>
        <v>0.21984769414203625</v>
      </c>
      <c r="U3170" s="357"/>
    </row>
    <row r="3171" spans="1:21" ht="30" x14ac:dyDescent="0.25">
      <c r="A3171" s="357" t="s">
        <v>483</v>
      </c>
      <c r="B3171" s="357" t="s">
        <v>1830</v>
      </c>
      <c r="C3171" s="357" t="s">
        <v>1273</v>
      </c>
      <c r="D3171" s="357" t="s">
        <v>1784</v>
      </c>
      <c r="E3171" s="357" t="s">
        <v>1685</v>
      </c>
      <c r="F3171" s="357">
        <v>4622111</v>
      </c>
      <c r="G3171" s="357" t="s">
        <v>1193</v>
      </c>
      <c r="H3171" s="357">
        <v>462211101</v>
      </c>
      <c r="I3171" s="357" t="s">
        <v>4756</v>
      </c>
      <c r="J3171" s="357">
        <v>15411630</v>
      </c>
      <c r="K3171" s="357">
        <v>100</v>
      </c>
      <c r="L3171" s="357" t="s">
        <v>1077</v>
      </c>
      <c r="M3171" s="357" t="s">
        <v>1078</v>
      </c>
      <c r="N3171" s="357" t="s">
        <v>5025</v>
      </c>
      <c r="O3171" s="358">
        <v>1</v>
      </c>
      <c r="P3171" s="357">
        <v>80</v>
      </c>
      <c r="Q3171" s="357">
        <v>65434.399999999994</v>
      </c>
      <c r="R3171" s="357">
        <v>47714.92</v>
      </c>
      <c r="S3171" s="357">
        <f t="shared" si="100"/>
        <v>17719.479999999996</v>
      </c>
      <c r="T3171" s="359">
        <f t="shared" si="101"/>
        <v>0.27079762326849482</v>
      </c>
      <c r="U3171" s="357"/>
    </row>
    <row r="3172" spans="1:21" ht="30" x14ac:dyDescent="0.25">
      <c r="A3172" s="357" t="s">
        <v>483</v>
      </c>
      <c r="B3172" s="357" t="s">
        <v>1830</v>
      </c>
      <c r="C3172" s="357" t="s">
        <v>1273</v>
      </c>
      <c r="D3172" s="357" t="s">
        <v>1784</v>
      </c>
      <c r="E3172" s="357" t="s">
        <v>1685</v>
      </c>
      <c r="F3172" s="357">
        <v>4622111</v>
      </c>
      <c r="G3172" s="357" t="s">
        <v>1193</v>
      </c>
      <c r="H3172" s="357">
        <v>462211101</v>
      </c>
      <c r="I3172" s="357" t="s">
        <v>4757</v>
      </c>
      <c r="J3172" s="357">
        <v>15411708</v>
      </c>
      <c r="K3172" s="357">
        <v>100</v>
      </c>
      <c r="L3172" s="357" t="s">
        <v>1077</v>
      </c>
      <c r="M3172" s="357" t="s">
        <v>1078</v>
      </c>
      <c r="N3172" s="357" t="s">
        <v>5025</v>
      </c>
      <c r="O3172" s="358">
        <v>1</v>
      </c>
      <c r="P3172" s="357">
        <v>66</v>
      </c>
      <c r="Q3172" s="357">
        <v>87477.6</v>
      </c>
      <c r="R3172" s="357">
        <v>49591.520000000004</v>
      </c>
      <c r="S3172" s="357">
        <f t="shared" si="100"/>
        <v>37886.080000000002</v>
      </c>
      <c r="T3172" s="359">
        <f t="shared" si="101"/>
        <v>0.43309464365734768</v>
      </c>
      <c r="U3172" s="357"/>
    </row>
    <row r="3173" spans="1:21" ht="30" x14ac:dyDescent="0.25">
      <c r="A3173" s="357" t="s">
        <v>483</v>
      </c>
      <c r="B3173" s="357" t="s">
        <v>1830</v>
      </c>
      <c r="C3173" s="357" t="s">
        <v>1273</v>
      </c>
      <c r="D3173" s="357" t="s">
        <v>1784</v>
      </c>
      <c r="E3173" s="357" t="s">
        <v>1685</v>
      </c>
      <c r="F3173" s="357">
        <v>4622111</v>
      </c>
      <c r="G3173" s="357" t="s">
        <v>1193</v>
      </c>
      <c r="H3173" s="357">
        <v>462211101</v>
      </c>
      <c r="I3173" s="357" t="s">
        <v>4758</v>
      </c>
      <c r="J3173" s="357">
        <v>15411754</v>
      </c>
      <c r="K3173" s="357">
        <v>100</v>
      </c>
      <c r="L3173" s="357" t="s">
        <v>1077</v>
      </c>
      <c r="M3173" s="357" t="s">
        <v>1078</v>
      </c>
      <c r="N3173" s="357" t="s">
        <v>5025</v>
      </c>
      <c r="O3173" s="358">
        <v>1</v>
      </c>
      <c r="P3173" s="357">
        <v>47</v>
      </c>
      <c r="Q3173" s="357">
        <v>57003.6</v>
      </c>
      <c r="R3173" s="357">
        <v>42291.14</v>
      </c>
      <c r="S3173" s="357">
        <f t="shared" si="100"/>
        <v>14712.46</v>
      </c>
      <c r="T3173" s="359">
        <f t="shared" si="101"/>
        <v>0.25809703246812482</v>
      </c>
      <c r="U3173" s="357"/>
    </row>
    <row r="3174" spans="1:21" ht="30" x14ac:dyDescent="0.25">
      <c r="A3174" s="357" t="s">
        <v>483</v>
      </c>
      <c r="B3174" s="357" t="s">
        <v>1830</v>
      </c>
      <c r="C3174" s="357" t="s">
        <v>1273</v>
      </c>
      <c r="D3174" s="357" t="s">
        <v>1784</v>
      </c>
      <c r="E3174" s="357" t="s">
        <v>1685</v>
      </c>
      <c r="F3174" s="357">
        <v>4622111</v>
      </c>
      <c r="G3174" s="357" t="s">
        <v>1193</v>
      </c>
      <c r="H3174" s="357">
        <v>462211101</v>
      </c>
      <c r="I3174" s="357" t="s">
        <v>4759</v>
      </c>
      <c r="J3174" s="357">
        <v>15411770</v>
      </c>
      <c r="K3174" s="357">
        <v>100</v>
      </c>
      <c r="L3174" s="357" t="s">
        <v>1077</v>
      </c>
      <c r="M3174" s="357" t="s">
        <v>1078</v>
      </c>
      <c r="N3174" s="357" t="s">
        <v>5025</v>
      </c>
      <c r="O3174" s="358">
        <v>1</v>
      </c>
      <c r="P3174" s="357">
        <v>109</v>
      </c>
      <c r="Q3174" s="357">
        <v>77812</v>
      </c>
      <c r="R3174" s="357">
        <v>64684.39</v>
      </c>
      <c r="S3174" s="357">
        <f t="shared" si="100"/>
        <v>13127.61</v>
      </c>
      <c r="T3174" s="359">
        <f t="shared" si="101"/>
        <v>0.16870932503983962</v>
      </c>
      <c r="U3174" s="357"/>
    </row>
    <row r="3175" spans="1:21" ht="30" x14ac:dyDescent="0.25">
      <c r="A3175" s="357" t="s">
        <v>483</v>
      </c>
      <c r="B3175" s="357" t="s">
        <v>1830</v>
      </c>
      <c r="C3175" s="357" t="s">
        <v>1273</v>
      </c>
      <c r="D3175" s="357" t="s">
        <v>1784</v>
      </c>
      <c r="E3175" s="357" t="s">
        <v>1685</v>
      </c>
      <c r="F3175" s="357">
        <v>4622111</v>
      </c>
      <c r="G3175" s="357" t="s">
        <v>1193</v>
      </c>
      <c r="H3175" s="357">
        <v>462211101</v>
      </c>
      <c r="I3175" s="357" t="s">
        <v>4760</v>
      </c>
      <c r="J3175" s="357">
        <v>15411814</v>
      </c>
      <c r="K3175" s="357">
        <v>100</v>
      </c>
      <c r="L3175" s="357" t="s">
        <v>1077</v>
      </c>
      <c r="M3175" s="357" t="s">
        <v>1078</v>
      </c>
      <c r="N3175" s="357" t="s">
        <v>5025</v>
      </c>
      <c r="O3175" s="358">
        <v>1</v>
      </c>
      <c r="P3175" s="357">
        <v>52</v>
      </c>
      <c r="Q3175" s="357">
        <v>59441.599999999999</v>
      </c>
      <c r="R3175" s="357">
        <v>51583.18</v>
      </c>
      <c r="S3175" s="357">
        <f t="shared" si="100"/>
        <v>7858.4199999999983</v>
      </c>
      <c r="T3175" s="359">
        <f t="shared" si="101"/>
        <v>0.13220404565153021</v>
      </c>
      <c r="U3175" s="357"/>
    </row>
    <row r="3176" spans="1:21" ht="30" x14ac:dyDescent="0.25">
      <c r="A3176" s="357" t="s">
        <v>483</v>
      </c>
      <c r="B3176" s="357" t="s">
        <v>1830</v>
      </c>
      <c r="C3176" s="357" t="s">
        <v>1273</v>
      </c>
      <c r="D3176" s="357" t="s">
        <v>1784</v>
      </c>
      <c r="E3176" s="357" t="s">
        <v>1685</v>
      </c>
      <c r="F3176" s="357">
        <v>4622111</v>
      </c>
      <c r="G3176" s="357" t="s">
        <v>1193</v>
      </c>
      <c r="H3176" s="357">
        <v>462211101</v>
      </c>
      <c r="I3176" s="357" t="s">
        <v>4761</v>
      </c>
      <c r="J3176" s="357">
        <v>15411868</v>
      </c>
      <c r="K3176" s="357">
        <v>250</v>
      </c>
      <c r="L3176" s="357" t="s">
        <v>1077</v>
      </c>
      <c r="M3176" s="357" t="s">
        <v>1078</v>
      </c>
      <c r="N3176" s="357" t="s">
        <v>5025</v>
      </c>
      <c r="O3176" s="358">
        <v>1</v>
      </c>
      <c r="P3176" s="357">
        <v>81</v>
      </c>
      <c r="Q3176" s="357">
        <v>107244</v>
      </c>
      <c r="R3176" s="357">
        <v>96336.17</v>
      </c>
      <c r="S3176" s="357">
        <f t="shared" si="100"/>
        <v>10907.830000000002</v>
      </c>
      <c r="T3176" s="359">
        <f t="shared" si="101"/>
        <v>0.10171039871694455</v>
      </c>
      <c r="U3176" s="357"/>
    </row>
    <row r="3177" spans="1:21" ht="30" x14ac:dyDescent="0.25">
      <c r="A3177" s="357" t="s">
        <v>483</v>
      </c>
      <c r="B3177" s="357" t="s">
        <v>1830</v>
      </c>
      <c r="C3177" s="357" t="s">
        <v>1273</v>
      </c>
      <c r="D3177" s="357" t="s">
        <v>1784</v>
      </c>
      <c r="E3177" s="357" t="s">
        <v>1685</v>
      </c>
      <c r="F3177" s="357">
        <v>4622111</v>
      </c>
      <c r="G3177" s="357" t="s">
        <v>1193</v>
      </c>
      <c r="H3177" s="357">
        <v>462211101</v>
      </c>
      <c r="I3177" s="357" t="s">
        <v>4762</v>
      </c>
      <c r="J3177" s="357">
        <v>15411928</v>
      </c>
      <c r="K3177" s="357">
        <v>100</v>
      </c>
      <c r="L3177" s="357" t="s">
        <v>1077</v>
      </c>
      <c r="M3177" s="357" t="s">
        <v>1078</v>
      </c>
      <c r="N3177" s="357" t="s">
        <v>5025</v>
      </c>
      <c r="O3177" s="358">
        <v>1</v>
      </c>
      <c r="P3177" s="357">
        <v>60</v>
      </c>
      <c r="Q3177" s="357">
        <v>88564.94</v>
      </c>
      <c r="R3177" s="357">
        <v>77802.720000000001</v>
      </c>
      <c r="S3177" s="357">
        <f t="shared" si="100"/>
        <v>10762.220000000001</v>
      </c>
      <c r="T3177" s="359">
        <f t="shared" si="101"/>
        <v>0.12151783764546106</v>
      </c>
      <c r="U3177" s="357"/>
    </row>
    <row r="3178" spans="1:21" ht="30" x14ac:dyDescent="0.25">
      <c r="A3178" s="357" t="s">
        <v>483</v>
      </c>
      <c r="B3178" s="357" t="s">
        <v>1830</v>
      </c>
      <c r="C3178" s="357" t="s">
        <v>1273</v>
      </c>
      <c r="D3178" s="357" t="s">
        <v>1784</v>
      </c>
      <c r="E3178" s="357" t="s">
        <v>1685</v>
      </c>
      <c r="F3178" s="357">
        <v>4622111</v>
      </c>
      <c r="G3178" s="357" t="s">
        <v>1193</v>
      </c>
      <c r="H3178" s="357">
        <v>462211101</v>
      </c>
      <c r="I3178" s="357" t="s">
        <v>4763</v>
      </c>
      <c r="J3178" s="357">
        <v>15411932</v>
      </c>
      <c r="K3178" s="357">
        <v>250</v>
      </c>
      <c r="L3178" s="357" t="s">
        <v>1077</v>
      </c>
      <c r="M3178" s="357" t="s">
        <v>1078</v>
      </c>
      <c r="N3178" s="357" t="s">
        <v>5025</v>
      </c>
      <c r="O3178" s="358">
        <v>1</v>
      </c>
      <c r="P3178" s="357">
        <v>111</v>
      </c>
      <c r="Q3178" s="357">
        <v>55193.600000000006</v>
      </c>
      <c r="R3178" s="357">
        <v>42809.48</v>
      </c>
      <c r="S3178" s="357">
        <f t="shared" si="100"/>
        <v>12384.120000000003</v>
      </c>
      <c r="T3178" s="359">
        <f t="shared" si="101"/>
        <v>0.22437601461038964</v>
      </c>
      <c r="U3178" s="357"/>
    </row>
    <row r="3179" spans="1:21" ht="30" x14ac:dyDescent="0.25">
      <c r="A3179" s="357" t="s">
        <v>483</v>
      </c>
      <c r="B3179" s="357" t="s">
        <v>1830</v>
      </c>
      <c r="C3179" s="357" t="s">
        <v>1273</v>
      </c>
      <c r="D3179" s="357" t="s">
        <v>1784</v>
      </c>
      <c r="E3179" s="357" t="s">
        <v>1685</v>
      </c>
      <c r="F3179" s="357">
        <v>4622111</v>
      </c>
      <c r="G3179" s="357" t="s">
        <v>1193</v>
      </c>
      <c r="H3179" s="357">
        <v>462211101</v>
      </c>
      <c r="I3179" s="357" t="s">
        <v>4764</v>
      </c>
      <c r="J3179" s="357">
        <v>15411936</v>
      </c>
      <c r="K3179" s="357">
        <v>100</v>
      </c>
      <c r="L3179" s="357" t="s">
        <v>1077</v>
      </c>
      <c r="M3179" s="357" t="s">
        <v>1078</v>
      </c>
      <c r="N3179" s="357" t="s">
        <v>5025</v>
      </c>
      <c r="O3179" s="358">
        <v>1</v>
      </c>
      <c r="P3179" s="357">
        <v>52</v>
      </c>
      <c r="Q3179" s="357">
        <v>30987.599999999999</v>
      </c>
      <c r="R3179" s="357">
        <v>23127.05</v>
      </c>
      <c r="S3179" s="357">
        <f t="shared" si="100"/>
        <v>7860.5499999999993</v>
      </c>
      <c r="T3179" s="359">
        <f t="shared" si="101"/>
        <v>0.25366759607068634</v>
      </c>
      <c r="U3179" s="357"/>
    </row>
    <row r="3180" spans="1:21" ht="30" x14ac:dyDescent="0.25">
      <c r="A3180" s="357" t="s">
        <v>483</v>
      </c>
      <c r="B3180" s="357" t="s">
        <v>1830</v>
      </c>
      <c r="C3180" s="357" t="s">
        <v>1273</v>
      </c>
      <c r="D3180" s="357" t="s">
        <v>1784</v>
      </c>
      <c r="E3180" s="357" t="s">
        <v>1685</v>
      </c>
      <c r="F3180" s="357">
        <v>4622111</v>
      </c>
      <c r="G3180" s="357" t="s">
        <v>1062</v>
      </c>
      <c r="H3180" s="357">
        <v>462211102</v>
      </c>
      <c r="I3180" s="357" t="s">
        <v>4765</v>
      </c>
      <c r="J3180" s="357">
        <v>15412240</v>
      </c>
      <c r="K3180" s="357">
        <v>100</v>
      </c>
      <c r="L3180" s="357" t="s">
        <v>1077</v>
      </c>
      <c r="M3180" s="357" t="s">
        <v>1078</v>
      </c>
      <c r="N3180" s="357" t="s">
        <v>5025</v>
      </c>
      <c r="O3180" s="358">
        <v>1</v>
      </c>
      <c r="P3180" s="357">
        <v>5</v>
      </c>
      <c r="Q3180" s="357">
        <v>10176</v>
      </c>
      <c r="R3180" s="357">
        <v>9114.15</v>
      </c>
      <c r="S3180" s="357">
        <f t="shared" si="100"/>
        <v>1061.8500000000004</v>
      </c>
      <c r="T3180" s="359">
        <f t="shared" si="101"/>
        <v>0.10434846698113211</v>
      </c>
      <c r="U3180" s="357"/>
    </row>
    <row r="3181" spans="1:21" x14ac:dyDescent="0.25">
      <c r="A3181" s="357" t="s">
        <v>483</v>
      </c>
      <c r="B3181" s="357" t="s">
        <v>1830</v>
      </c>
      <c r="C3181" s="357" t="s">
        <v>1273</v>
      </c>
      <c r="D3181" s="357" t="s">
        <v>1784</v>
      </c>
      <c r="E3181" s="357" t="s">
        <v>1686</v>
      </c>
      <c r="F3181" s="357">
        <v>4622122</v>
      </c>
      <c r="G3181" s="357" t="s">
        <v>1192</v>
      </c>
      <c r="H3181" s="357">
        <v>462212201</v>
      </c>
      <c r="I3181" s="357" t="s">
        <v>4766</v>
      </c>
      <c r="J3181" s="357">
        <v>30214848</v>
      </c>
      <c r="K3181" s="357">
        <v>250</v>
      </c>
      <c r="L3181" s="357" t="s">
        <v>1077</v>
      </c>
      <c r="M3181" s="357" t="s">
        <v>1078</v>
      </c>
      <c r="N3181" s="357" t="s">
        <v>5025</v>
      </c>
      <c r="O3181" s="358">
        <v>1</v>
      </c>
      <c r="P3181" s="357">
        <v>63</v>
      </c>
      <c r="Q3181" s="357">
        <v>27381.599999999999</v>
      </c>
      <c r="R3181" s="357">
        <v>20362.75</v>
      </c>
      <c r="S3181" s="357">
        <f t="shared" si="100"/>
        <v>7018.8499999999985</v>
      </c>
      <c r="T3181" s="359">
        <f t="shared" si="101"/>
        <v>0.25633454582639431</v>
      </c>
      <c r="U3181" s="357"/>
    </row>
    <row r="3182" spans="1:21" x14ac:dyDescent="0.25">
      <c r="A3182" s="357" t="s">
        <v>483</v>
      </c>
      <c r="B3182" s="357" t="s">
        <v>1830</v>
      </c>
      <c r="C3182" s="357" t="s">
        <v>1273</v>
      </c>
      <c r="D3182" s="357" t="s">
        <v>1784</v>
      </c>
      <c r="E3182" s="357" t="s">
        <v>1686</v>
      </c>
      <c r="F3182" s="357">
        <v>4622122</v>
      </c>
      <c r="G3182" s="357" t="s">
        <v>1192</v>
      </c>
      <c r="H3182" s="357">
        <v>462212201</v>
      </c>
      <c r="I3182" s="357" t="s">
        <v>4767</v>
      </c>
      <c r="J3182" s="357">
        <v>30215044</v>
      </c>
      <c r="K3182" s="357">
        <v>100</v>
      </c>
      <c r="L3182" s="357" t="s">
        <v>1077</v>
      </c>
      <c r="M3182" s="357" t="s">
        <v>1078</v>
      </c>
      <c r="N3182" s="357" t="s">
        <v>5025</v>
      </c>
      <c r="O3182" s="358">
        <v>1</v>
      </c>
      <c r="P3182" s="357">
        <v>127</v>
      </c>
      <c r="Q3182" s="357">
        <v>45983.6</v>
      </c>
      <c r="R3182" s="357">
        <v>36013.979999999996</v>
      </c>
      <c r="S3182" s="357">
        <f t="shared" si="100"/>
        <v>9969.6200000000026</v>
      </c>
      <c r="T3182" s="359">
        <f t="shared" si="101"/>
        <v>0.21680816638975642</v>
      </c>
      <c r="U3182" s="357"/>
    </row>
    <row r="3183" spans="1:21" x14ac:dyDescent="0.25">
      <c r="A3183" s="357" t="s">
        <v>483</v>
      </c>
      <c r="B3183" s="357" t="s">
        <v>921</v>
      </c>
      <c r="C3183" s="357" t="s">
        <v>1239</v>
      </c>
      <c r="D3183" s="357" t="s">
        <v>1751</v>
      </c>
      <c r="E3183" s="357" t="s">
        <v>1510</v>
      </c>
      <c r="F3183" s="357">
        <v>4325333</v>
      </c>
      <c r="G3183" s="357" t="s">
        <v>1378</v>
      </c>
      <c r="H3183" s="357">
        <v>432533301</v>
      </c>
      <c r="I3183" s="357" t="s">
        <v>5307</v>
      </c>
      <c r="J3183" s="357">
        <v>12087905</v>
      </c>
      <c r="K3183" s="357">
        <v>63</v>
      </c>
      <c r="L3183" s="357" t="s">
        <v>1077</v>
      </c>
      <c r="M3183" s="357" t="s">
        <v>1078</v>
      </c>
      <c r="N3183" s="357" t="s">
        <v>5025</v>
      </c>
      <c r="O3183" s="358">
        <v>1</v>
      </c>
      <c r="P3183" s="357">
        <v>45</v>
      </c>
      <c r="Q3183" s="357">
        <v>14401.6</v>
      </c>
      <c r="R3183" s="357">
        <v>7692.8099999999995</v>
      </c>
      <c r="S3183" s="357">
        <f t="shared" si="100"/>
        <v>6708.7900000000009</v>
      </c>
      <c r="T3183" s="359">
        <f t="shared" si="101"/>
        <v>0.4658364348405733</v>
      </c>
      <c r="U3183" s="357"/>
    </row>
    <row r="3184" spans="1:21" x14ac:dyDescent="0.25">
      <c r="A3184" s="357" t="s">
        <v>483</v>
      </c>
      <c r="B3184" s="357" t="s">
        <v>1830</v>
      </c>
      <c r="C3184" s="357" t="s">
        <v>1273</v>
      </c>
      <c r="D3184" s="357" t="s">
        <v>1784</v>
      </c>
      <c r="E3184" s="357" t="s">
        <v>1686</v>
      </c>
      <c r="F3184" s="357">
        <v>4622122</v>
      </c>
      <c r="G3184" s="357" t="s">
        <v>1184</v>
      </c>
      <c r="H3184" s="357">
        <v>462212202</v>
      </c>
      <c r="I3184" s="357" t="s">
        <v>4768</v>
      </c>
      <c r="J3184" s="357">
        <v>30215512</v>
      </c>
      <c r="K3184" s="357">
        <v>100</v>
      </c>
      <c r="L3184" s="357" t="s">
        <v>1077</v>
      </c>
      <c r="M3184" s="357" t="s">
        <v>1078</v>
      </c>
      <c r="N3184" s="357" t="s">
        <v>5025</v>
      </c>
      <c r="O3184" s="358">
        <v>1</v>
      </c>
      <c r="P3184" s="357">
        <v>12</v>
      </c>
      <c r="Q3184" s="357">
        <v>45638.8</v>
      </c>
      <c r="R3184" s="357">
        <v>28103.58</v>
      </c>
      <c r="S3184" s="357">
        <f t="shared" si="100"/>
        <v>17535.22</v>
      </c>
      <c r="T3184" s="359">
        <f t="shared" si="101"/>
        <v>0.38421737644285126</v>
      </c>
      <c r="U3184" s="357"/>
    </row>
    <row r="3185" spans="1:21" x14ac:dyDescent="0.25">
      <c r="A3185" s="357" t="s">
        <v>483</v>
      </c>
      <c r="B3185" s="357" t="s">
        <v>1830</v>
      </c>
      <c r="C3185" s="357" t="s">
        <v>1273</v>
      </c>
      <c r="D3185" s="357" t="s">
        <v>1784</v>
      </c>
      <c r="E3185" s="357" t="s">
        <v>1686</v>
      </c>
      <c r="F3185" s="357">
        <v>4622122</v>
      </c>
      <c r="G3185" s="357" t="s">
        <v>1184</v>
      </c>
      <c r="H3185" s="357">
        <v>462212202</v>
      </c>
      <c r="I3185" s="357" t="s">
        <v>4769</v>
      </c>
      <c r="J3185" s="357">
        <v>30215624</v>
      </c>
      <c r="K3185" s="357">
        <v>100</v>
      </c>
      <c r="L3185" s="357" t="s">
        <v>1077</v>
      </c>
      <c r="M3185" s="357" t="s">
        <v>1078</v>
      </c>
      <c r="N3185" s="357" t="s">
        <v>5025</v>
      </c>
      <c r="O3185" s="358">
        <v>1</v>
      </c>
      <c r="P3185" s="357">
        <v>41</v>
      </c>
      <c r="Q3185" s="357">
        <v>31120</v>
      </c>
      <c r="R3185" s="357">
        <v>20119.86</v>
      </c>
      <c r="S3185" s="357">
        <f t="shared" si="100"/>
        <v>11000.14</v>
      </c>
      <c r="T3185" s="359">
        <f t="shared" si="101"/>
        <v>0.35347493573264782</v>
      </c>
      <c r="U3185" s="357"/>
    </row>
    <row r="3186" spans="1:21" x14ac:dyDescent="0.25">
      <c r="A3186" s="357" t="s">
        <v>483</v>
      </c>
      <c r="B3186" s="357" t="s">
        <v>1830</v>
      </c>
      <c r="C3186" s="357" t="s">
        <v>1273</v>
      </c>
      <c r="D3186" s="357" t="s">
        <v>1784</v>
      </c>
      <c r="E3186" s="357" t="s">
        <v>1686</v>
      </c>
      <c r="F3186" s="357">
        <v>4622122</v>
      </c>
      <c r="G3186" s="357" t="s">
        <v>1184</v>
      </c>
      <c r="H3186" s="357">
        <v>462212202</v>
      </c>
      <c r="I3186" s="357" t="s">
        <v>4770</v>
      </c>
      <c r="J3186" s="357">
        <v>30215652</v>
      </c>
      <c r="K3186" s="357">
        <v>100</v>
      </c>
      <c r="L3186" s="357" t="s">
        <v>1077</v>
      </c>
      <c r="M3186" s="357" t="s">
        <v>1078</v>
      </c>
      <c r="N3186" s="357" t="s">
        <v>5025</v>
      </c>
      <c r="O3186" s="358">
        <v>1</v>
      </c>
      <c r="P3186" s="357">
        <v>33</v>
      </c>
      <c r="Q3186" s="357">
        <v>32193.200000000001</v>
      </c>
      <c r="R3186" s="357">
        <v>18871.519999999997</v>
      </c>
      <c r="S3186" s="357">
        <f t="shared" si="100"/>
        <v>13321.680000000004</v>
      </c>
      <c r="T3186" s="359">
        <f t="shared" si="101"/>
        <v>0.41380415739969945</v>
      </c>
      <c r="U3186" s="357"/>
    </row>
    <row r="3187" spans="1:21" x14ac:dyDescent="0.25">
      <c r="A3187" s="357" t="s">
        <v>483</v>
      </c>
      <c r="B3187" s="357" t="s">
        <v>1830</v>
      </c>
      <c r="C3187" s="357" t="s">
        <v>1273</v>
      </c>
      <c r="D3187" s="357" t="s">
        <v>1785</v>
      </c>
      <c r="E3187" s="357" t="s">
        <v>1939</v>
      </c>
      <c r="F3187" s="357">
        <v>4622224</v>
      </c>
      <c r="G3187" s="357" t="s">
        <v>1055</v>
      </c>
      <c r="H3187" s="357">
        <v>462222402</v>
      </c>
      <c r="I3187" s="357" t="s">
        <v>4771</v>
      </c>
      <c r="J3187" s="357">
        <v>18866831</v>
      </c>
      <c r="K3187" s="357">
        <v>100</v>
      </c>
      <c r="L3187" s="357" t="s">
        <v>1077</v>
      </c>
      <c r="M3187" s="357" t="s">
        <v>1078</v>
      </c>
      <c r="N3187" s="357" t="s">
        <v>5025</v>
      </c>
      <c r="O3187" s="358">
        <v>1</v>
      </c>
      <c r="P3187" s="357">
        <v>32</v>
      </c>
      <c r="Q3187" s="357">
        <v>6709.6</v>
      </c>
      <c r="R3187" s="357">
        <v>5876.83</v>
      </c>
      <c r="S3187" s="357">
        <f t="shared" si="100"/>
        <v>832.77000000000044</v>
      </c>
      <c r="T3187" s="359">
        <f t="shared" si="101"/>
        <v>0.12411619172528919</v>
      </c>
      <c r="U3187" s="357"/>
    </row>
    <row r="3188" spans="1:21" x14ac:dyDescent="0.25">
      <c r="A3188" s="357" t="s">
        <v>483</v>
      </c>
      <c r="B3188" s="357" t="s">
        <v>1830</v>
      </c>
      <c r="C3188" s="357" t="s">
        <v>1273</v>
      </c>
      <c r="D3188" s="357" t="s">
        <v>1785</v>
      </c>
      <c r="E3188" s="357" t="s">
        <v>1690</v>
      </c>
      <c r="F3188" s="357">
        <v>4622216</v>
      </c>
      <c r="G3188" s="357" t="s">
        <v>1059</v>
      </c>
      <c r="H3188" s="357">
        <v>462221604</v>
      </c>
      <c r="I3188" s="357" t="s">
        <v>4772</v>
      </c>
      <c r="J3188" s="357">
        <v>20444835</v>
      </c>
      <c r="K3188" s="357">
        <v>100</v>
      </c>
      <c r="L3188" s="357" t="s">
        <v>1077</v>
      </c>
      <c r="M3188" s="357" t="s">
        <v>1078</v>
      </c>
      <c r="N3188" s="357" t="s">
        <v>5025</v>
      </c>
      <c r="O3188" s="358">
        <v>1</v>
      </c>
      <c r="P3188" s="357">
        <v>56</v>
      </c>
      <c r="Q3188" s="357">
        <v>7194.4</v>
      </c>
      <c r="R3188" s="357">
        <v>4023.0699999999997</v>
      </c>
      <c r="S3188" s="357">
        <f t="shared" si="100"/>
        <v>3171.33</v>
      </c>
      <c r="T3188" s="359">
        <f t="shared" si="101"/>
        <v>0.44080534860447018</v>
      </c>
      <c r="U3188" s="357"/>
    </row>
    <row r="3189" spans="1:21" x14ac:dyDescent="0.25">
      <c r="A3189" s="357" t="s">
        <v>483</v>
      </c>
      <c r="B3189" s="357" t="s">
        <v>1830</v>
      </c>
      <c r="C3189" s="357" t="s">
        <v>1273</v>
      </c>
      <c r="D3189" s="357" t="s">
        <v>1785</v>
      </c>
      <c r="E3189" s="357" t="s">
        <v>1690</v>
      </c>
      <c r="F3189" s="357">
        <v>4622216</v>
      </c>
      <c r="G3189" s="357" t="s">
        <v>1059</v>
      </c>
      <c r="H3189" s="357">
        <v>462221604</v>
      </c>
      <c r="I3189" s="357" t="s">
        <v>4773</v>
      </c>
      <c r="J3189" s="357">
        <v>20444861</v>
      </c>
      <c r="K3189" s="357">
        <v>100</v>
      </c>
      <c r="L3189" s="357" t="s">
        <v>1077</v>
      </c>
      <c r="M3189" s="357" t="s">
        <v>1078</v>
      </c>
      <c r="N3189" s="357" t="s">
        <v>5025</v>
      </c>
      <c r="O3189" s="358">
        <v>1</v>
      </c>
      <c r="P3189" s="357">
        <v>95</v>
      </c>
      <c r="Q3189" s="357">
        <v>20417.599999999999</v>
      </c>
      <c r="R3189" s="357">
        <v>12017.95</v>
      </c>
      <c r="S3189" s="357">
        <f t="shared" si="100"/>
        <v>8399.6499999999978</v>
      </c>
      <c r="T3189" s="359">
        <f t="shared" si="101"/>
        <v>0.41139262205156329</v>
      </c>
      <c r="U3189" s="357"/>
    </row>
    <row r="3190" spans="1:21" x14ac:dyDescent="0.25">
      <c r="A3190" s="357" t="s">
        <v>483</v>
      </c>
      <c r="B3190" s="357" t="s">
        <v>1830</v>
      </c>
      <c r="C3190" s="357" t="s">
        <v>1273</v>
      </c>
      <c r="D3190" s="357" t="s">
        <v>1785</v>
      </c>
      <c r="E3190" s="357" t="s">
        <v>1690</v>
      </c>
      <c r="F3190" s="357">
        <v>4622216</v>
      </c>
      <c r="G3190" s="357" t="s">
        <v>1060</v>
      </c>
      <c r="H3190" s="357">
        <v>462221602</v>
      </c>
      <c r="I3190" s="357" t="s">
        <v>4774</v>
      </c>
      <c r="J3190" s="357">
        <v>20445181</v>
      </c>
      <c r="K3190" s="357">
        <v>100</v>
      </c>
      <c r="L3190" s="357" t="s">
        <v>1077</v>
      </c>
      <c r="M3190" s="357" t="s">
        <v>1078</v>
      </c>
      <c r="N3190" s="357" t="s">
        <v>5025</v>
      </c>
      <c r="O3190" s="358">
        <v>1</v>
      </c>
      <c r="P3190" s="357">
        <v>73</v>
      </c>
      <c r="Q3190" s="357">
        <v>10135.599999999999</v>
      </c>
      <c r="R3190" s="357">
        <v>6424.02</v>
      </c>
      <c r="S3190" s="357">
        <f t="shared" si="100"/>
        <v>3711.5799999999981</v>
      </c>
      <c r="T3190" s="359">
        <f t="shared" si="101"/>
        <v>0.36619243064051449</v>
      </c>
      <c r="U3190" s="357"/>
    </row>
    <row r="3191" spans="1:21" x14ac:dyDescent="0.25">
      <c r="A3191" s="357" t="s">
        <v>483</v>
      </c>
      <c r="B3191" s="357" t="s">
        <v>1830</v>
      </c>
      <c r="C3191" s="357" t="s">
        <v>1273</v>
      </c>
      <c r="D3191" s="357" t="s">
        <v>1785</v>
      </c>
      <c r="E3191" s="357" t="s">
        <v>1690</v>
      </c>
      <c r="F3191" s="357">
        <v>4622216</v>
      </c>
      <c r="G3191" s="357" t="s">
        <v>1060</v>
      </c>
      <c r="H3191" s="357">
        <v>462221602</v>
      </c>
      <c r="I3191" s="357" t="s">
        <v>1893</v>
      </c>
      <c r="J3191" s="357">
        <v>20445251</v>
      </c>
      <c r="K3191" s="357">
        <v>100</v>
      </c>
      <c r="L3191" s="357" t="s">
        <v>1077</v>
      </c>
      <c r="M3191" s="357" t="s">
        <v>1078</v>
      </c>
      <c r="N3191" s="357" t="s">
        <v>5025</v>
      </c>
      <c r="O3191" s="358">
        <v>1</v>
      </c>
      <c r="P3191" s="357">
        <v>109</v>
      </c>
      <c r="Q3191" s="357">
        <v>25911.199999999997</v>
      </c>
      <c r="R3191" s="357">
        <v>14372.960000000001</v>
      </c>
      <c r="S3191" s="357">
        <f t="shared" si="100"/>
        <v>11538.239999999996</v>
      </c>
      <c r="T3191" s="359">
        <f t="shared" si="101"/>
        <v>0.44529933001945093</v>
      </c>
      <c r="U3191" s="357"/>
    </row>
    <row r="3192" spans="1:21" x14ac:dyDescent="0.25">
      <c r="A3192" s="357" t="s">
        <v>483</v>
      </c>
      <c r="B3192" s="357" t="s">
        <v>1830</v>
      </c>
      <c r="C3192" s="357" t="s">
        <v>1273</v>
      </c>
      <c r="D3192" s="357" t="s">
        <v>1785</v>
      </c>
      <c r="E3192" s="357" t="s">
        <v>1690</v>
      </c>
      <c r="F3192" s="357">
        <v>4622216</v>
      </c>
      <c r="G3192" s="357" t="s">
        <v>1060</v>
      </c>
      <c r="H3192" s="357">
        <v>462221602</v>
      </c>
      <c r="I3192" s="357" t="s">
        <v>4775</v>
      </c>
      <c r="J3192" s="357">
        <v>20445255</v>
      </c>
      <c r="K3192" s="357">
        <v>100</v>
      </c>
      <c r="L3192" s="357" t="s">
        <v>1077</v>
      </c>
      <c r="M3192" s="357" t="s">
        <v>1078</v>
      </c>
      <c r="N3192" s="357" t="s">
        <v>5025</v>
      </c>
      <c r="O3192" s="358">
        <v>1</v>
      </c>
      <c r="P3192" s="357">
        <v>114</v>
      </c>
      <c r="Q3192" s="357">
        <v>15662.000000000002</v>
      </c>
      <c r="R3192" s="357">
        <v>14165.33</v>
      </c>
      <c r="S3192" s="357">
        <f t="shared" ref="S3192:S3255" si="102">Q3192-R3192</f>
        <v>1496.6700000000019</v>
      </c>
      <c r="T3192" s="359">
        <f t="shared" ref="T3192:T3255" si="103">S3192/Q3192</f>
        <v>9.5560592516920048E-2</v>
      </c>
      <c r="U3192" s="357"/>
    </row>
    <row r="3193" spans="1:21" x14ac:dyDescent="0.25">
      <c r="A3193" s="357" t="s">
        <v>483</v>
      </c>
      <c r="B3193" s="357" t="s">
        <v>972</v>
      </c>
      <c r="C3193" s="357" t="s">
        <v>1271</v>
      </c>
      <c r="D3193" s="357" t="s">
        <v>1778</v>
      </c>
      <c r="E3193" s="357" t="s">
        <v>1021</v>
      </c>
      <c r="F3193" s="357">
        <v>4615124</v>
      </c>
      <c r="G3193" s="357" t="s">
        <v>1178</v>
      </c>
      <c r="H3193" s="357">
        <v>461512403</v>
      </c>
      <c r="I3193" s="357" t="s">
        <v>5308</v>
      </c>
      <c r="J3193" s="357">
        <v>1401454</v>
      </c>
      <c r="K3193" s="357">
        <v>63</v>
      </c>
      <c r="L3193" s="357" t="s">
        <v>1077</v>
      </c>
      <c r="M3193" s="357" t="s">
        <v>1078</v>
      </c>
      <c r="N3193" s="357" t="s">
        <v>5025</v>
      </c>
      <c r="O3193" s="358">
        <v>1</v>
      </c>
      <c r="P3193" s="357">
        <v>117</v>
      </c>
      <c r="Q3193" s="357">
        <v>61520.399999999994</v>
      </c>
      <c r="R3193" s="357">
        <v>32733.49</v>
      </c>
      <c r="S3193" s="357">
        <f t="shared" si="102"/>
        <v>28786.909999999993</v>
      </c>
      <c r="T3193" s="359">
        <f t="shared" si="103"/>
        <v>0.46792462337696106</v>
      </c>
      <c r="U3193" s="357"/>
    </row>
    <row r="3194" spans="1:21" x14ac:dyDescent="0.25">
      <c r="A3194" s="357" t="s">
        <v>483</v>
      </c>
      <c r="B3194" s="357" t="s">
        <v>1830</v>
      </c>
      <c r="C3194" s="357" t="s">
        <v>1273</v>
      </c>
      <c r="D3194" s="357" t="s">
        <v>1785</v>
      </c>
      <c r="E3194" s="357" t="s">
        <v>1690</v>
      </c>
      <c r="F3194" s="357">
        <v>4622216</v>
      </c>
      <c r="G3194" s="357" t="s">
        <v>1060</v>
      </c>
      <c r="H3194" s="357">
        <v>462221602</v>
      </c>
      <c r="I3194" s="357" t="s">
        <v>4776</v>
      </c>
      <c r="J3194" s="357">
        <v>20445259</v>
      </c>
      <c r="K3194" s="357">
        <v>100</v>
      </c>
      <c r="L3194" s="357" t="s">
        <v>1077</v>
      </c>
      <c r="M3194" s="357" t="s">
        <v>1078</v>
      </c>
      <c r="N3194" s="357" t="s">
        <v>5025</v>
      </c>
      <c r="O3194" s="358">
        <v>1</v>
      </c>
      <c r="P3194" s="357">
        <v>150</v>
      </c>
      <c r="Q3194" s="357">
        <v>18208.400000000001</v>
      </c>
      <c r="R3194" s="357">
        <v>17162.95</v>
      </c>
      <c r="S3194" s="357">
        <f t="shared" si="102"/>
        <v>1045.4500000000007</v>
      </c>
      <c r="T3194" s="359">
        <f t="shared" si="103"/>
        <v>5.7415808088574542E-2</v>
      </c>
      <c r="U3194" s="357"/>
    </row>
    <row r="3195" spans="1:21" x14ac:dyDescent="0.25">
      <c r="A3195" s="357" t="s">
        <v>483</v>
      </c>
      <c r="B3195" s="357" t="s">
        <v>1830</v>
      </c>
      <c r="C3195" s="357" t="s">
        <v>1273</v>
      </c>
      <c r="D3195" s="357" t="s">
        <v>1785</v>
      </c>
      <c r="E3195" s="357" t="s">
        <v>1689</v>
      </c>
      <c r="F3195" s="357">
        <v>4622215</v>
      </c>
      <c r="G3195" s="357" t="s">
        <v>1058</v>
      </c>
      <c r="H3195" s="357">
        <v>462221501</v>
      </c>
      <c r="I3195" s="357" t="s">
        <v>4777</v>
      </c>
      <c r="J3195" s="357">
        <v>20445305</v>
      </c>
      <c r="K3195" s="357">
        <v>100</v>
      </c>
      <c r="L3195" s="357" t="s">
        <v>1077</v>
      </c>
      <c r="M3195" s="357" t="s">
        <v>1078</v>
      </c>
      <c r="N3195" s="357" t="s">
        <v>5025</v>
      </c>
      <c r="O3195" s="358">
        <v>1</v>
      </c>
      <c r="P3195" s="357">
        <v>111</v>
      </c>
      <c r="Q3195" s="357">
        <v>23400.800000000003</v>
      </c>
      <c r="R3195" s="357">
        <v>17316.53</v>
      </c>
      <c r="S3195" s="357">
        <f t="shared" si="102"/>
        <v>6084.2700000000041</v>
      </c>
      <c r="T3195" s="359">
        <f t="shared" si="103"/>
        <v>0.26000264948206914</v>
      </c>
      <c r="U3195" s="357"/>
    </row>
    <row r="3196" spans="1:21" x14ac:dyDescent="0.25">
      <c r="A3196" s="357" t="s">
        <v>483</v>
      </c>
      <c r="B3196" s="357" t="s">
        <v>1830</v>
      </c>
      <c r="C3196" s="357" t="s">
        <v>1273</v>
      </c>
      <c r="D3196" s="357" t="s">
        <v>1785</v>
      </c>
      <c r="E3196" s="357" t="s">
        <v>1689</v>
      </c>
      <c r="F3196" s="357">
        <v>4622215</v>
      </c>
      <c r="G3196" s="357" t="s">
        <v>1058</v>
      </c>
      <c r="H3196" s="357">
        <v>462221501</v>
      </c>
      <c r="I3196" s="357" t="s">
        <v>4778</v>
      </c>
      <c r="J3196" s="357">
        <v>20445325</v>
      </c>
      <c r="K3196" s="357">
        <v>100</v>
      </c>
      <c r="L3196" s="357" t="s">
        <v>1077</v>
      </c>
      <c r="M3196" s="357" t="s">
        <v>1078</v>
      </c>
      <c r="N3196" s="357" t="s">
        <v>5025</v>
      </c>
      <c r="O3196" s="358">
        <v>1</v>
      </c>
      <c r="P3196" s="357">
        <v>168</v>
      </c>
      <c r="Q3196" s="357">
        <v>56630.400000000001</v>
      </c>
      <c r="R3196" s="357">
        <v>35331.949999999997</v>
      </c>
      <c r="S3196" s="357">
        <f t="shared" si="102"/>
        <v>21298.450000000004</v>
      </c>
      <c r="T3196" s="359">
        <f t="shared" si="103"/>
        <v>0.37609570124879932</v>
      </c>
      <c r="U3196" s="357"/>
    </row>
    <row r="3197" spans="1:21" x14ac:dyDescent="0.25">
      <c r="A3197" s="357" t="s">
        <v>483</v>
      </c>
      <c r="B3197" s="357" t="s">
        <v>1830</v>
      </c>
      <c r="C3197" s="357" t="s">
        <v>1273</v>
      </c>
      <c r="D3197" s="357" t="s">
        <v>1785</v>
      </c>
      <c r="E3197" s="357" t="s">
        <v>1690</v>
      </c>
      <c r="F3197" s="357">
        <v>4622216</v>
      </c>
      <c r="G3197" s="357" t="s">
        <v>1183</v>
      </c>
      <c r="H3197" s="357">
        <v>462221603</v>
      </c>
      <c r="I3197" s="357" t="s">
        <v>4779</v>
      </c>
      <c r="J3197" s="357">
        <v>21495003</v>
      </c>
      <c r="K3197" s="357">
        <v>100</v>
      </c>
      <c r="L3197" s="357" t="s">
        <v>1077</v>
      </c>
      <c r="M3197" s="357" t="s">
        <v>1078</v>
      </c>
      <c r="N3197" s="357" t="s">
        <v>5025</v>
      </c>
      <c r="O3197" s="358">
        <v>1</v>
      </c>
      <c r="P3197" s="357">
        <v>24</v>
      </c>
      <c r="Q3197" s="357">
        <v>6123.2</v>
      </c>
      <c r="R3197" s="357">
        <v>3747.71</v>
      </c>
      <c r="S3197" s="357">
        <f t="shared" si="102"/>
        <v>2375.4899999999998</v>
      </c>
      <c r="T3197" s="359">
        <f t="shared" si="103"/>
        <v>0.38794911157564671</v>
      </c>
      <c r="U3197" s="357"/>
    </row>
    <row r="3198" spans="1:21" x14ac:dyDescent="0.25">
      <c r="A3198" s="357" t="s">
        <v>483</v>
      </c>
      <c r="B3198" s="357" t="s">
        <v>1830</v>
      </c>
      <c r="C3198" s="357" t="s">
        <v>1273</v>
      </c>
      <c r="D3198" s="357" t="s">
        <v>1785</v>
      </c>
      <c r="E3198" s="357" t="s">
        <v>1687</v>
      </c>
      <c r="F3198" s="357">
        <v>4622211</v>
      </c>
      <c r="G3198" s="357" t="s">
        <v>922</v>
      </c>
      <c r="H3198" s="357">
        <v>462221101</v>
      </c>
      <c r="I3198" s="357" t="s">
        <v>4780</v>
      </c>
      <c r="J3198" s="357">
        <v>21495289</v>
      </c>
      <c r="K3198" s="357">
        <v>100</v>
      </c>
      <c r="L3198" s="357" t="s">
        <v>1077</v>
      </c>
      <c r="M3198" s="357" t="s">
        <v>1078</v>
      </c>
      <c r="N3198" s="357" t="s">
        <v>5025</v>
      </c>
      <c r="O3198" s="358">
        <v>1</v>
      </c>
      <c r="P3198" s="357">
        <v>28</v>
      </c>
      <c r="Q3198" s="357">
        <v>7317.6</v>
      </c>
      <c r="R3198" s="357">
        <v>5471.9800000000005</v>
      </c>
      <c r="S3198" s="357">
        <f t="shared" si="102"/>
        <v>1845.62</v>
      </c>
      <c r="T3198" s="359">
        <f t="shared" si="103"/>
        <v>0.25221657374002404</v>
      </c>
      <c r="U3198" s="357"/>
    </row>
    <row r="3199" spans="1:21" x14ac:dyDescent="0.25">
      <c r="A3199" s="357" t="s">
        <v>483</v>
      </c>
      <c r="B3199" s="357" t="s">
        <v>1830</v>
      </c>
      <c r="C3199" s="357" t="s">
        <v>1273</v>
      </c>
      <c r="D3199" s="357" t="s">
        <v>1785</v>
      </c>
      <c r="E3199" s="357" t="s">
        <v>1687</v>
      </c>
      <c r="F3199" s="357">
        <v>4622211</v>
      </c>
      <c r="G3199" s="357" t="s">
        <v>922</v>
      </c>
      <c r="H3199" s="357">
        <v>462221101</v>
      </c>
      <c r="I3199" s="357" t="s">
        <v>4781</v>
      </c>
      <c r="J3199" s="357">
        <v>21495325</v>
      </c>
      <c r="K3199" s="357">
        <v>100</v>
      </c>
      <c r="L3199" s="357" t="s">
        <v>1077</v>
      </c>
      <c r="M3199" s="357" t="s">
        <v>1078</v>
      </c>
      <c r="N3199" s="357" t="s">
        <v>5025</v>
      </c>
      <c r="O3199" s="358">
        <v>1</v>
      </c>
      <c r="P3199" s="357">
        <v>20</v>
      </c>
      <c r="Q3199" s="357">
        <v>1765.6</v>
      </c>
      <c r="R3199" s="357">
        <v>1600.3899999999999</v>
      </c>
      <c r="S3199" s="357">
        <f t="shared" si="102"/>
        <v>165.21000000000004</v>
      </c>
      <c r="T3199" s="359">
        <f t="shared" si="103"/>
        <v>9.3571590394200294E-2</v>
      </c>
      <c r="U3199" s="357"/>
    </row>
    <row r="3200" spans="1:21" x14ac:dyDescent="0.25">
      <c r="A3200" s="357" t="s">
        <v>483</v>
      </c>
      <c r="B3200" s="357" t="s">
        <v>1830</v>
      </c>
      <c r="C3200" s="357" t="s">
        <v>1273</v>
      </c>
      <c r="D3200" s="357" t="s">
        <v>1785</v>
      </c>
      <c r="E3200" s="357" t="s">
        <v>1689</v>
      </c>
      <c r="F3200" s="357">
        <v>4622215</v>
      </c>
      <c r="G3200" s="357" t="s">
        <v>1057</v>
      </c>
      <c r="H3200" s="357">
        <v>462221504</v>
      </c>
      <c r="I3200" s="357" t="s">
        <v>4782</v>
      </c>
      <c r="J3200" s="357">
        <v>21495355</v>
      </c>
      <c r="K3200" s="357">
        <v>100</v>
      </c>
      <c r="L3200" s="357" t="s">
        <v>1077</v>
      </c>
      <c r="M3200" s="357" t="s">
        <v>1078</v>
      </c>
      <c r="N3200" s="357" t="s">
        <v>5025</v>
      </c>
      <c r="O3200" s="358">
        <v>1</v>
      </c>
      <c r="P3200" s="357">
        <v>18</v>
      </c>
      <c r="Q3200" s="357">
        <v>5043.2</v>
      </c>
      <c r="R3200" s="357">
        <v>4434.41</v>
      </c>
      <c r="S3200" s="357">
        <f t="shared" si="102"/>
        <v>608.79</v>
      </c>
      <c r="T3200" s="359">
        <f t="shared" si="103"/>
        <v>0.12071502220812183</v>
      </c>
      <c r="U3200" s="357"/>
    </row>
    <row r="3201" spans="1:21" x14ac:dyDescent="0.25">
      <c r="A3201" s="357" t="s">
        <v>483</v>
      </c>
      <c r="B3201" s="357" t="s">
        <v>1830</v>
      </c>
      <c r="C3201" s="357" t="s">
        <v>1273</v>
      </c>
      <c r="D3201" s="357" t="s">
        <v>1785</v>
      </c>
      <c r="E3201" s="357" t="s">
        <v>1689</v>
      </c>
      <c r="F3201" s="357">
        <v>4622215</v>
      </c>
      <c r="G3201" s="357" t="s">
        <v>1057</v>
      </c>
      <c r="H3201" s="357">
        <v>462221504</v>
      </c>
      <c r="I3201" s="357" t="s">
        <v>4783</v>
      </c>
      <c r="J3201" s="357">
        <v>21495429</v>
      </c>
      <c r="K3201" s="357">
        <v>100</v>
      </c>
      <c r="L3201" s="357" t="s">
        <v>1077</v>
      </c>
      <c r="M3201" s="357" t="s">
        <v>1078</v>
      </c>
      <c r="N3201" s="357" t="s">
        <v>5025</v>
      </c>
      <c r="O3201" s="358">
        <v>1</v>
      </c>
      <c r="P3201" s="357">
        <v>143</v>
      </c>
      <c r="Q3201" s="357">
        <v>49964</v>
      </c>
      <c r="R3201" s="357">
        <v>39247.39</v>
      </c>
      <c r="S3201" s="357">
        <f t="shared" si="102"/>
        <v>10716.61</v>
      </c>
      <c r="T3201" s="359">
        <f t="shared" si="103"/>
        <v>0.2144866303738692</v>
      </c>
      <c r="U3201" s="357"/>
    </row>
    <row r="3202" spans="1:21" x14ac:dyDescent="0.25">
      <c r="A3202" s="357" t="s">
        <v>483</v>
      </c>
      <c r="B3202" s="357" t="s">
        <v>1830</v>
      </c>
      <c r="C3202" s="357" t="s">
        <v>1273</v>
      </c>
      <c r="D3202" s="357" t="s">
        <v>1785</v>
      </c>
      <c r="E3202" s="357" t="s">
        <v>1689</v>
      </c>
      <c r="F3202" s="357">
        <v>4622215</v>
      </c>
      <c r="G3202" s="357" t="s">
        <v>1190</v>
      </c>
      <c r="H3202" s="357">
        <v>462221505</v>
      </c>
      <c r="I3202" s="357" t="s">
        <v>4784</v>
      </c>
      <c r="J3202" s="357">
        <v>25103257</v>
      </c>
      <c r="K3202" s="357">
        <v>100</v>
      </c>
      <c r="L3202" s="357" t="s">
        <v>1077</v>
      </c>
      <c r="M3202" s="357" t="s">
        <v>1078</v>
      </c>
      <c r="N3202" s="357" t="s">
        <v>5025</v>
      </c>
      <c r="O3202" s="358">
        <v>1</v>
      </c>
      <c r="P3202" s="357">
        <v>113</v>
      </c>
      <c r="Q3202" s="357">
        <v>21240.400000000001</v>
      </c>
      <c r="R3202" s="357">
        <v>14145.09</v>
      </c>
      <c r="S3202" s="357">
        <f t="shared" si="102"/>
        <v>7095.3100000000013</v>
      </c>
      <c r="T3202" s="359">
        <f t="shared" si="103"/>
        <v>0.33404785220617317</v>
      </c>
      <c r="U3202" s="357"/>
    </row>
    <row r="3203" spans="1:21" x14ac:dyDescent="0.25">
      <c r="A3203" s="357" t="s">
        <v>483</v>
      </c>
      <c r="B3203" s="357" t="s">
        <v>972</v>
      </c>
      <c r="C3203" s="357" t="s">
        <v>1269</v>
      </c>
      <c r="D3203" s="357" t="s">
        <v>1776</v>
      </c>
      <c r="E3203" s="357" t="s">
        <v>1922</v>
      </c>
      <c r="F3203" s="357">
        <v>4612294</v>
      </c>
      <c r="G3203" s="357" t="s">
        <v>1796</v>
      </c>
      <c r="H3203" s="357">
        <v>461229403</v>
      </c>
      <c r="I3203" s="357" t="s">
        <v>5309</v>
      </c>
      <c r="J3203" s="357">
        <v>14189417</v>
      </c>
      <c r="K3203" s="357">
        <v>63</v>
      </c>
      <c r="L3203" s="357" t="s">
        <v>1077</v>
      </c>
      <c r="M3203" s="357" t="s">
        <v>1078</v>
      </c>
      <c r="N3203" s="357" t="s">
        <v>5025</v>
      </c>
      <c r="O3203" s="358">
        <v>1</v>
      </c>
      <c r="P3203" s="357">
        <v>64</v>
      </c>
      <c r="Q3203" s="357">
        <v>14618</v>
      </c>
      <c r="R3203" s="357">
        <v>7948.8</v>
      </c>
      <c r="S3203" s="357">
        <f t="shared" si="102"/>
        <v>6669.2</v>
      </c>
      <c r="T3203" s="359">
        <f t="shared" si="103"/>
        <v>0.4562320426870981</v>
      </c>
      <c r="U3203" s="357"/>
    </row>
    <row r="3204" spans="1:21" x14ac:dyDescent="0.25">
      <c r="A3204" s="357" t="s">
        <v>483</v>
      </c>
      <c r="B3204" s="357" t="s">
        <v>1830</v>
      </c>
      <c r="C3204" s="357" t="s">
        <v>1273</v>
      </c>
      <c r="D3204" s="357" t="s">
        <v>1785</v>
      </c>
      <c r="E3204" s="357" t="s">
        <v>1689</v>
      </c>
      <c r="F3204" s="357">
        <v>4622215</v>
      </c>
      <c r="G3204" s="357" t="s">
        <v>1190</v>
      </c>
      <c r="H3204" s="357">
        <v>462221505</v>
      </c>
      <c r="I3204" s="357" t="s">
        <v>4785</v>
      </c>
      <c r="J3204" s="357">
        <v>25103263</v>
      </c>
      <c r="K3204" s="357">
        <v>100</v>
      </c>
      <c r="L3204" s="357" t="s">
        <v>1077</v>
      </c>
      <c r="M3204" s="357" t="s">
        <v>1078</v>
      </c>
      <c r="N3204" s="357" t="s">
        <v>5025</v>
      </c>
      <c r="O3204" s="358">
        <v>1</v>
      </c>
      <c r="P3204" s="357">
        <v>119</v>
      </c>
      <c r="Q3204" s="357">
        <v>14359.2</v>
      </c>
      <c r="R3204" s="357">
        <v>11332.08</v>
      </c>
      <c r="S3204" s="357">
        <f t="shared" si="102"/>
        <v>3027.1200000000008</v>
      </c>
      <c r="T3204" s="359">
        <f t="shared" si="103"/>
        <v>0.21081397292328269</v>
      </c>
      <c r="U3204" s="357"/>
    </row>
    <row r="3205" spans="1:21" x14ac:dyDescent="0.25">
      <c r="A3205" s="357" t="s">
        <v>483</v>
      </c>
      <c r="B3205" s="357" t="s">
        <v>1830</v>
      </c>
      <c r="C3205" s="357" t="s">
        <v>1273</v>
      </c>
      <c r="D3205" s="357" t="s">
        <v>1785</v>
      </c>
      <c r="E3205" s="357" t="s">
        <v>1689</v>
      </c>
      <c r="F3205" s="357">
        <v>4622215</v>
      </c>
      <c r="G3205" s="357" t="s">
        <v>1190</v>
      </c>
      <c r="H3205" s="357">
        <v>462221505</v>
      </c>
      <c r="I3205" s="357" t="s">
        <v>4786</v>
      </c>
      <c r="J3205" s="357">
        <v>25103269</v>
      </c>
      <c r="K3205" s="357">
        <v>100</v>
      </c>
      <c r="L3205" s="357" t="s">
        <v>1077</v>
      </c>
      <c r="M3205" s="357" t="s">
        <v>1078</v>
      </c>
      <c r="N3205" s="357" t="s">
        <v>5025</v>
      </c>
      <c r="O3205" s="358">
        <v>1</v>
      </c>
      <c r="P3205" s="357">
        <v>58</v>
      </c>
      <c r="Q3205" s="357">
        <v>8649.2000000000007</v>
      </c>
      <c r="R3205" s="357">
        <v>6079.09</v>
      </c>
      <c r="S3205" s="357">
        <f t="shared" si="102"/>
        <v>2570.1100000000006</v>
      </c>
      <c r="T3205" s="359">
        <f t="shared" si="103"/>
        <v>0.29715002543587848</v>
      </c>
      <c r="U3205" s="357"/>
    </row>
    <row r="3206" spans="1:21" x14ac:dyDescent="0.25">
      <c r="A3206" s="357" t="s">
        <v>483</v>
      </c>
      <c r="B3206" s="357" t="s">
        <v>1830</v>
      </c>
      <c r="C3206" s="357" t="s">
        <v>1273</v>
      </c>
      <c r="D3206" s="357" t="s">
        <v>1785</v>
      </c>
      <c r="E3206" s="357" t="s">
        <v>1689</v>
      </c>
      <c r="F3206" s="357">
        <v>4622215</v>
      </c>
      <c r="G3206" s="357" t="s">
        <v>1190</v>
      </c>
      <c r="H3206" s="357">
        <v>462221505</v>
      </c>
      <c r="I3206" s="357" t="s">
        <v>4787</v>
      </c>
      <c r="J3206" s="357">
        <v>25103335</v>
      </c>
      <c r="K3206" s="357">
        <v>100</v>
      </c>
      <c r="L3206" s="357" t="s">
        <v>1077</v>
      </c>
      <c r="M3206" s="357" t="s">
        <v>1078</v>
      </c>
      <c r="N3206" s="357" t="s">
        <v>5025</v>
      </c>
      <c r="O3206" s="358">
        <v>1</v>
      </c>
      <c r="P3206" s="357">
        <v>184</v>
      </c>
      <c r="Q3206" s="357">
        <v>43708.4</v>
      </c>
      <c r="R3206" s="357">
        <v>33661.03</v>
      </c>
      <c r="S3206" s="357">
        <f t="shared" si="102"/>
        <v>10047.370000000003</v>
      </c>
      <c r="T3206" s="359">
        <f t="shared" si="103"/>
        <v>0.22987274757254902</v>
      </c>
      <c r="U3206" s="357"/>
    </row>
    <row r="3207" spans="1:21" x14ac:dyDescent="0.25">
      <c r="A3207" s="357" t="s">
        <v>483</v>
      </c>
      <c r="B3207" s="357" t="s">
        <v>1830</v>
      </c>
      <c r="C3207" s="357" t="s">
        <v>1273</v>
      </c>
      <c r="D3207" s="357" t="s">
        <v>1785</v>
      </c>
      <c r="E3207" s="357" t="s">
        <v>1689</v>
      </c>
      <c r="F3207" s="357">
        <v>4622215</v>
      </c>
      <c r="G3207" s="357" t="s">
        <v>1056</v>
      </c>
      <c r="H3207" s="357">
        <v>462221503</v>
      </c>
      <c r="I3207" s="357" t="s">
        <v>4788</v>
      </c>
      <c r="J3207" s="357">
        <v>25103679</v>
      </c>
      <c r="K3207" s="357">
        <v>100</v>
      </c>
      <c r="L3207" s="357" t="s">
        <v>1077</v>
      </c>
      <c r="M3207" s="357" t="s">
        <v>1078</v>
      </c>
      <c r="N3207" s="357" t="s">
        <v>5025</v>
      </c>
      <c r="O3207" s="358">
        <v>1</v>
      </c>
      <c r="P3207" s="357">
        <v>57</v>
      </c>
      <c r="Q3207" s="357">
        <v>27314.799999999999</v>
      </c>
      <c r="R3207" s="357">
        <v>15282.48</v>
      </c>
      <c r="S3207" s="357">
        <f t="shared" si="102"/>
        <v>12032.32</v>
      </c>
      <c r="T3207" s="359">
        <f t="shared" si="103"/>
        <v>0.44050551349451578</v>
      </c>
      <c r="U3207" s="357"/>
    </row>
    <row r="3208" spans="1:21" x14ac:dyDescent="0.25">
      <c r="A3208" s="357" t="s">
        <v>483</v>
      </c>
      <c r="B3208" s="357" t="s">
        <v>1830</v>
      </c>
      <c r="C3208" s="357" t="s">
        <v>1273</v>
      </c>
      <c r="D3208" s="357" t="s">
        <v>1785</v>
      </c>
      <c r="E3208" s="357" t="s">
        <v>1689</v>
      </c>
      <c r="F3208" s="357">
        <v>4622215</v>
      </c>
      <c r="G3208" s="357" t="s">
        <v>1056</v>
      </c>
      <c r="H3208" s="357">
        <v>462221503</v>
      </c>
      <c r="I3208" s="357" t="s">
        <v>4789</v>
      </c>
      <c r="J3208" s="357">
        <v>25103683</v>
      </c>
      <c r="K3208" s="357">
        <v>100</v>
      </c>
      <c r="L3208" s="357" t="s">
        <v>1077</v>
      </c>
      <c r="M3208" s="357" t="s">
        <v>1078</v>
      </c>
      <c r="N3208" s="357" t="s">
        <v>5025</v>
      </c>
      <c r="O3208" s="358">
        <v>1</v>
      </c>
      <c r="P3208" s="357">
        <v>130</v>
      </c>
      <c r="Q3208" s="357">
        <v>12821.599999999999</v>
      </c>
      <c r="R3208" s="357">
        <v>11986.82</v>
      </c>
      <c r="S3208" s="357">
        <f t="shared" si="102"/>
        <v>834.77999999999884</v>
      </c>
      <c r="T3208" s="359">
        <f t="shared" si="103"/>
        <v>6.5107318899357253E-2</v>
      </c>
      <c r="U3208" s="357"/>
    </row>
    <row r="3209" spans="1:21" x14ac:dyDescent="0.25">
      <c r="A3209" s="357" t="s">
        <v>483</v>
      </c>
      <c r="B3209" s="357" t="s">
        <v>1830</v>
      </c>
      <c r="C3209" s="357" t="s">
        <v>1273</v>
      </c>
      <c r="D3209" s="357" t="s">
        <v>1785</v>
      </c>
      <c r="E3209" s="357" t="s">
        <v>1689</v>
      </c>
      <c r="F3209" s="357">
        <v>4622215</v>
      </c>
      <c r="G3209" s="357" t="s">
        <v>1056</v>
      </c>
      <c r="H3209" s="357">
        <v>462221503</v>
      </c>
      <c r="I3209" s="357" t="s">
        <v>4790</v>
      </c>
      <c r="J3209" s="357">
        <v>25103719</v>
      </c>
      <c r="K3209" s="357">
        <v>100</v>
      </c>
      <c r="L3209" s="357" t="s">
        <v>1077</v>
      </c>
      <c r="M3209" s="357" t="s">
        <v>1078</v>
      </c>
      <c r="N3209" s="357" t="s">
        <v>5025</v>
      </c>
      <c r="O3209" s="358">
        <v>1</v>
      </c>
      <c r="P3209" s="357">
        <v>22</v>
      </c>
      <c r="Q3209" s="357">
        <v>5738</v>
      </c>
      <c r="R3209" s="357">
        <v>4792.26</v>
      </c>
      <c r="S3209" s="357">
        <f t="shared" si="102"/>
        <v>945.73999999999978</v>
      </c>
      <c r="T3209" s="359">
        <f t="shared" si="103"/>
        <v>0.16482049494597417</v>
      </c>
      <c r="U3209" s="357"/>
    </row>
    <row r="3210" spans="1:21" x14ac:dyDescent="0.25">
      <c r="A3210" s="357" t="s">
        <v>483</v>
      </c>
      <c r="B3210" s="357" t="s">
        <v>1830</v>
      </c>
      <c r="C3210" s="357" t="s">
        <v>1273</v>
      </c>
      <c r="D3210" s="357" t="s">
        <v>1785</v>
      </c>
      <c r="E3210" s="357" t="s">
        <v>1689</v>
      </c>
      <c r="F3210" s="357">
        <v>4622215</v>
      </c>
      <c r="G3210" s="357" t="s">
        <v>1056</v>
      </c>
      <c r="H3210" s="357">
        <v>462221503</v>
      </c>
      <c r="I3210" s="357" t="s">
        <v>4791</v>
      </c>
      <c r="J3210" s="357">
        <v>25103739</v>
      </c>
      <c r="K3210" s="357">
        <v>100</v>
      </c>
      <c r="L3210" s="357" t="s">
        <v>1077</v>
      </c>
      <c r="M3210" s="357" t="s">
        <v>1078</v>
      </c>
      <c r="N3210" s="357" t="s">
        <v>5025</v>
      </c>
      <c r="O3210" s="358">
        <v>1</v>
      </c>
      <c r="P3210" s="357">
        <v>70</v>
      </c>
      <c r="Q3210" s="357">
        <v>21824</v>
      </c>
      <c r="R3210" s="357">
        <v>15356.509999999998</v>
      </c>
      <c r="S3210" s="357">
        <f t="shared" si="102"/>
        <v>6467.4900000000016</v>
      </c>
      <c r="T3210" s="359">
        <f t="shared" si="103"/>
        <v>0.29634759897360713</v>
      </c>
      <c r="U3210" s="357"/>
    </row>
    <row r="3211" spans="1:21" x14ac:dyDescent="0.25">
      <c r="A3211" s="357" t="s">
        <v>483</v>
      </c>
      <c r="B3211" s="357" t="s">
        <v>1830</v>
      </c>
      <c r="C3211" s="357" t="s">
        <v>1273</v>
      </c>
      <c r="D3211" s="357" t="s">
        <v>1785</v>
      </c>
      <c r="E3211" s="357" t="s">
        <v>1689</v>
      </c>
      <c r="F3211" s="357">
        <v>4622215</v>
      </c>
      <c r="G3211" s="357" t="s">
        <v>1056</v>
      </c>
      <c r="H3211" s="357">
        <v>462221503</v>
      </c>
      <c r="I3211" s="357" t="s">
        <v>4792</v>
      </c>
      <c r="J3211" s="357">
        <v>25103747</v>
      </c>
      <c r="K3211" s="357">
        <v>100</v>
      </c>
      <c r="L3211" s="357" t="s">
        <v>1077</v>
      </c>
      <c r="M3211" s="357" t="s">
        <v>1078</v>
      </c>
      <c r="N3211" s="357" t="s">
        <v>5025</v>
      </c>
      <c r="O3211" s="358">
        <v>1</v>
      </c>
      <c r="P3211" s="357">
        <v>87</v>
      </c>
      <c r="Q3211" s="357">
        <v>43449.2</v>
      </c>
      <c r="R3211" s="357">
        <v>30466.370000000003</v>
      </c>
      <c r="S3211" s="357">
        <f t="shared" si="102"/>
        <v>12982.829999999994</v>
      </c>
      <c r="T3211" s="359">
        <f t="shared" si="103"/>
        <v>0.29880481113576302</v>
      </c>
      <c r="U3211" s="357"/>
    </row>
    <row r="3212" spans="1:21" x14ac:dyDescent="0.25">
      <c r="A3212" s="357" t="s">
        <v>483</v>
      </c>
      <c r="B3212" s="357" t="s">
        <v>1830</v>
      </c>
      <c r="C3212" s="357" t="s">
        <v>1273</v>
      </c>
      <c r="D3212" s="357" t="s">
        <v>1785</v>
      </c>
      <c r="E3212" s="357" t="s">
        <v>1689</v>
      </c>
      <c r="F3212" s="357">
        <v>4622215</v>
      </c>
      <c r="G3212" s="357" t="s">
        <v>1058</v>
      </c>
      <c r="H3212" s="357">
        <v>462221501</v>
      </c>
      <c r="I3212" s="357" t="s">
        <v>4793</v>
      </c>
      <c r="J3212" s="357">
        <v>25103759</v>
      </c>
      <c r="K3212" s="357">
        <v>100</v>
      </c>
      <c r="L3212" s="357" t="s">
        <v>1077</v>
      </c>
      <c r="M3212" s="357" t="s">
        <v>1078</v>
      </c>
      <c r="N3212" s="357" t="s">
        <v>5025</v>
      </c>
      <c r="O3212" s="358">
        <v>1</v>
      </c>
      <c r="P3212" s="357">
        <v>51</v>
      </c>
      <c r="Q3212" s="357">
        <v>20616.800000000003</v>
      </c>
      <c r="R3212" s="357">
        <v>11391.439999999999</v>
      </c>
      <c r="S3212" s="357">
        <f t="shared" si="102"/>
        <v>9225.3600000000042</v>
      </c>
      <c r="T3212" s="359">
        <f t="shared" si="103"/>
        <v>0.44746808428078089</v>
      </c>
      <c r="U3212" s="357"/>
    </row>
    <row r="3213" spans="1:21" x14ac:dyDescent="0.25">
      <c r="A3213" s="357" t="s">
        <v>483</v>
      </c>
      <c r="B3213" s="357" t="s">
        <v>1830</v>
      </c>
      <c r="C3213" s="357" t="s">
        <v>1273</v>
      </c>
      <c r="D3213" s="357" t="s">
        <v>1785</v>
      </c>
      <c r="E3213" s="357" t="s">
        <v>1689</v>
      </c>
      <c r="F3213" s="357">
        <v>4622215</v>
      </c>
      <c r="G3213" s="357" t="s">
        <v>1056</v>
      </c>
      <c r="H3213" s="357">
        <v>462221503</v>
      </c>
      <c r="I3213" s="357" t="s">
        <v>4794</v>
      </c>
      <c r="J3213" s="357">
        <v>25103803</v>
      </c>
      <c r="K3213" s="357">
        <v>100</v>
      </c>
      <c r="L3213" s="357" t="s">
        <v>1077</v>
      </c>
      <c r="M3213" s="357" t="s">
        <v>1078</v>
      </c>
      <c r="N3213" s="357" t="s">
        <v>5025</v>
      </c>
      <c r="O3213" s="358">
        <v>1</v>
      </c>
      <c r="P3213" s="357">
        <v>105</v>
      </c>
      <c r="Q3213" s="357">
        <v>35831.599999999999</v>
      </c>
      <c r="R3213" s="357">
        <v>24820.730000000003</v>
      </c>
      <c r="S3213" s="357">
        <f t="shared" si="102"/>
        <v>11010.869999999995</v>
      </c>
      <c r="T3213" s="359">
        <f t="shared" si="103"/>
        <v>0.30729495752352659</v>
      </c>
      <c r="U3213" s="357"/>
    </row>
    <row r="3214" spans="1:21" x14ac:dyDescent="0.25">
      <c r="A3214" s="357" t="s">
        <v>483</v>
      </c>
      <c r="B3214" s="357" t="s">
        <v>1830</v>
      </c>
      <c r="C3214" s="357" t="s">
        <v>1273</v>
      </c>
      <c r="D3214" s="357" t="s">
        <v>1785</v>
      </c>
      <c r="E3214" s="357" t="s">
        <v>1689</v>
      </c>
      <c r="F3214" s="357">
        <v>4622215</v>
      </c>
      <c r="G3214" s="357" t="s">
        <v>1056</v>
      </c>
      <c r="H3214" s="357">
        <v>462221503</v>
      </c>
      <c r="I3214" s="357" t="s">
        <v>4795</v>
      </c>
      <c r="J3214" s="357">
        <v>25103827</v>
      </c>
      <c r="K3214" s="357">
        <v>100</v>
      </c>
      <c r="L3214" s="357" t="s">
        <v>1077</v>
      </c>
      <c r="M3214" s="357" t="s">
        <v>1078</v>
      </c>
      <c r="N3214" s="357" t="s">
        <v>5025</v>
      </c>
      <c r="O3214" s="358">
        <v>1</v>
      </c>
      <c r="P3214" s="357">
        <v>82</v>
      </c>
      <c r="Q3214" s="357">
        <v>20977.200000000001</v>
      </c>
      <c r="R3214" s="357">
        <v>16683.599999999999</v>
      </c>
      <c r="S3214" s="357">
        <f t="shared" si="102"/>
        <v>4293.6000000000022</v>
      </c>
      <c r="T3214" s="359">
        <f t="shared" si="103"/>
        <v>0.20467936616898358</v>
      </c>
      <c r="U3214" s="357"/>
    </row>
    <row r="3215" spans="1:21" x14ac:dyDescent="0.25">
      <c r="A3215" s="357" t="s">
        <v>483</v>
      </c>
      <c r="B3215" s="357" t="s">
        <v>972</v>
      </c>
      <c r="C3215" s="357" t="s">
        <v>1269</v>
      </c>
      <c r="D3215" s="357" t="s">
        <v>1777</v>
      </c>
      <c r="E3215" s="357" t="s">
        <v>1649</v>
      </c>
      <c r="F3215" s="357">
        <v>4612433</v>
      </c>
      <c r="G3215" s="357" t="s">
        <v>1407</v>
      </c>
      <c r="H3215" s="357">
        <v>461243302</v>
      </c>
      <c r="I3215" s="357" t="s">
        <v>5310</v>
      </c>
      <c r="J3215" s="357">
        <v>14493243</v>
      </c>
      <c r="K3215" s="357">
        <v>63</v>
      </c>
      <c r="L3215" s="357" t="s">
        <v>1077</v>
      </c>
      <c r="M3215" s="357" t="s">
        <v>1078</v>
      </c>
      <c r="N3215" s="357" t="s">
        <v>5025</v>
      </c>
      <c r="O3215" s="358">
        <v>1</v>
      </c>
      <c r="P3215" s="357">
        <v>71</v>
      </c>
      <c r="Q3215" s="357">
        <v>13441.6</v>
      </c>
      <c r="R3215" s="357">
        <v>7169.4</v>
      </c>
      <c r="S3215" s="357">
        <f t="shared" si="102"/>
        <v>6272.2000000000007</v>
      </c>
      <c r="T3215" s="359">
        <f t="shared" si="103"/>
        <v>0.4666259969051304</v>
      </c>
      <c r="U3215" s="357"/>
    </row>
    <row r="3216" spans="1:21" x14ac:dyDescent="0.25">
      <c r="A3216" s="357" t="s">
        <v>483</v>
      </c>
      <c r="B3216" s="357" t="s">
        <v>1830</v>
      </c>
      <c r="C3216" s="357" t="s">
        <v>1273</v>
      </c>
      <c r="D3216" s="357" t="s">
        <v>1785</v>
      </c>
      <c r="E3216" s="357" t="s">
        <v>1689</v>
      </c>
      <c r="F3216" s="357">
        <v>4622215</v>
      </c>
      <c r="G3216" s="357" t="s">
        <v>1056</v>
      </c>
      <c r="H3216" s="357">
        <v>462221503</v>
      </c>
      <c r="I3216" s="357" t="s">
        <v>4796</v>
      </c>
      <c r="J3216" s="357">
        <v>25103849</v>
      </c>
      <c r="K3216" s="357">
        <v>100</v>
      </c>
      <c r="L3216" s="357" t="s">
        <v>1077</v>
      </c>
      <c r="M3216" s="357" t="s">
        <v>1078</v>
      </c>
      <c r="N3216" s="357" t="s">
        <v>5025</v>
      </c>
      <c r="O3216" s="358">
        <v>1</v>
      </c>
      <c r="P3216" s="357">
        <v>44</v>
      </c>
      <c r="Q3216" s="357">
        <v>15364</v>
      </c>
      <c r="R3216" s="357">
        <v>10995.84</v>
      </c>
      <c r="S3216" s="357">
        <f t="shared" si="102"/>
        <v>4368.16</v>
      </c>
      <c r="T3216" s="359">
        <f t="shared" si="103"/>
        <v>0.28431137724550898</v>
      </c>
      <c r="U3216" s="357"/>
    </row>
    <row r="3217" spans="1:21" x14ac:dyDescent="0.25">
      <c r="A3217" s="357" t="s">
        <v>483</v>
      </c>
      <c r="B3217" s="357" t="s">
        <v>1830</v>
      </c>
      <c r="C3217" s="357" t="s">
        <v>1273</v>
      </c>
      <c r="D3217" s="357" t="s">
        <v>1785</v>
      </c>
      <c r="E3217" s="357" t="s">
        <v>1690</v>
      </c>
      <c r="F3217" s="357">
        <v>4622216</v>
      </c>
      <c r="G3217" s="357" t="s">
        <v>1691</v>
      </c>
      <c r="H3217" s="357">
        <v>462221601</v>
      </c>
      <c r="I3217" s="357" t="s">
        <v>4797</v>
      </c>
      <c r="J3217" s="357">
        <v>34538548</v>
      </c>
      <c r="K3217" s="357">
        <v>100</v>
      </c>
      <c r="L3217" s="357" t="s">
        <v>1077</v>
      </c>
      <c r="M3217" s="357" t="s">
        <v>1078</v>
      </c>
      <c r="N3217" s="357" t="s">
        <v>5025</v>
      </c>
      <c r="O3217" s="358">
        <v>1</v>
      </c>
      <c r="P3217" s="357">
        <v>54</v>
      </c>
      <c r="Q3217" s="357">
        <v>22168</v>
      </c>
      <c r="R3217" s="357">
        <v>17704.84</v>
      </c>
      <c r="S3217" s="357">
        <f t="shared" si="102"/>
        <v>4463.16</v>
      </c>
      <c r="T3217" s="359">
        <f t="shared" si="103"/>
        <v>0.20133345362684951</v>
      </c>
      <c r="U3217" s="357"/>
    </row>
    <row r="3218" spans="1:21" x14ac:dyDescent="0.25">
      <c r="A3218" s="357" t="s">
        <v>483</v>
      </c>
      <c r="B3218" s="357" t="s">
        <v>1830</v>
      </c>
      <c r="C3218" s="357" t="s">
        <v>1273</v>
      </c>
      <c r="D3218" s="357" t="s">
        <v>1785</v>
      </c>
      <c r="E3218" s="357" t="s">
        <v>1690</v>
      </c>
      <c r="F3218" s="357">
        <v>4622216</v>
      </c>
      <c r="G3218" s="357" t="s">
        <v>1691</v>
      </c>
      <c r="H3218" s="357">
        <v>462221601</v>
      </c>
      <c r="I3218" s="357" t="s">
        <v>4798</v>
      </c>
      <c r="J3218" s="357">
        <v>34538556</v>
      </c>
      <c r="K3218" s="357">
        <v>100</v>
      </c>
      <c r="L3218" s="357" t="s">
        <v>1077</v>
      </c>
      <c r="M3218" s="357" t="s">
        <v>1078</v>
      </c>
      <c r="N3218" s="357" t="s">
        <v>5025</v>
      </c>
      <c r="O3218" s="358">
        <v>1</v>
      </c>
      <c r="P3218" s="357">
        <v>83</v>
      </c>
      <c r="Q3218" s="357">
        <v>57159.199999999997</v>
      </c>
      <c r="R3218" s="357">
        <v>36900.550000000003</v>
      </c>
      <c r="S3218" s="357">
        <f t="shared" si="102"/>
        <v>20258.649999999994</v>
      </c>
      <c r="T3218" s="359">
        <f t="shared" si="103"/>
        <v>0.35442500944729799</v>
      </c>
      <c r="U3218" s="357"/>
    </row>
    <row r="3219" spans="1:21" x14ac:dyDescent="0.25">
      <c r="A3219" s="357" t="s">
        <v>483</v>
      </c>
      <c r="B3219" s="357" t="s">
        <v>972</v>
      </c>
      <c r="C3219" s="357" t="s">
        <v>1269</v>
      </c>
      <c r="D3219" s="357" t="s">
        <v>1777</v>
      </c>
      <c r="E3219" s="357" t="s">
        <v>1649</v>
      </c>
      <c r="F3219" s="357">
        <v>4612433</v>
      </c>
      <c r="G3219" s="357" t="s">
        <v>1408</v>
      </c>
      <c r="H3219" s="357">
        <v>461243301</v>
      </c>
      <c r="I3219" s="357" t="s">
        <v>5311</v>
      </c>
      <c r="J3219" s="357">
        <v>14526658</v>
      </c>
      <c r="K3219" s="357">
        <v>63</v>
      </c>
      <c r="L3219" s="357" t="s">
        <v>1077</v>
      </c>
      <c r="M3219" s="357" t="s">
        <v>1078</v>
      </c>
      <c r="N3219" s="357" t="s">
        <v>5025</v>
      </c>
      <c r="O3219" s="358">
        <v>1</v>
      </c>
      <c r="P3219" s="357">
        <v>13</v>
      </c>
      <c r="Q3219" s="357">
        <v>13326</v>
      </c>
      <c r="R3219" s="357">
        <v>6874.6399999999994</v>
      </c>
      <c r="S3219" s="357">
        <f t="shared" si="102"/>
        <v>6451.3600000000006</v>
      </c>
      <c r="T3219" s="359">
        <f t="shared" si="103"/>
        <v>0.48411826504577521</v>
      </c>
      <c r="U3219" s="357"/>
    </row>
    <row r="3220" spans="1:21" x14ac:dyDescent="0.25">
      <c r="A3220" s="357" t="s">
        <v>483</v>
      </c>
      <c r="B3220" s="357" t="s">
        <v>1830</v>
      </c>
      <c r="C3220" s="357" t="s">
        <v>1273</v>
      </c>
      <c r="D3220" s="357" t="s">
        <v>1785</v>
      </c>
      <c r="E3220" s="357" t="s">
        <v>1938</v>
      </c>
      <c r="F3220" s="357">
        <v>4622222</v>
      </c>
      <c r="G3220" s="357" t="s">
        <v>1196</v>
      </c>
      <c r="H3220" s="357">
        <v>462222205</v>
      </c>
      <c r="I3220" s="357" t="s">
        <v>4799</v>
      </c>
      <c r="J3220" s="357">
        <v>18634758</v>
      </c>
      <c r="K3220" s="357">
        <v>100</v>
      </c>
      <c r="L3220" s="357" t="s">
        <v>1077</v>
      </c>
      <c r="M3220" s="357" t="s">
        <v>1078</v>
      </c>
      <c r="N3220" s="357" t="s">
        <v>5025</v>
      </c>
      <c r="O3220" s="358">
        <v>1</v>
      </c>
      <c r="P3220" s="357">
        <v>71</v>
      </c>
      <c r="Q3220" s="357">
        <v>74217.2</v>
      </c>
      <c r="R3220" s="357">
        <v>56352.28</v>
      </c>
      <c r="S3220" s="357">
        <f t="shared" si="102"/>
        <v>17864.919999999998</v>
      </c>
      <c r="T3220" s="359">
        <f t="shared" si="103"/>
        <v>0.24071131759214845</v>
      </c>
      <c r="U3220" s="357"/>
    </row>
    <row r="3221" spans="1:21" x14ac:dyDescent="0.25">
      <c r="A3221" s="357" t="s">
        <v>483</v>
      </c>
      <c r="B3221" s="357" t="s">
        <v>1830</v>
      </c>
      <c r="C3221" s="357" t="s">
        <v>1273</v>
      </c>
      <c r="D3221" s="357" t="s">
        <v>1785</v>
      </c>
      <c r="E3221" s="357" t="s">
        <v>1938</v>
      </c>
      <c r="F3221" s="357">
        <v>4622222</v>
      </c>
      <c r="G3221" s="357" t="s">
        <v>1196</v>
      </c>
      <c r="H3221" s="357">
        <v>462222205</v>
      </c>
      <c r="I3221" s="357" t="s">
        <v>4800</v>
      </c>
      <c r="J3221" s="357">
        <v>18634770</v>
      </c>
      <c r="K3221" s="357">
        <v>100</v>
      </c>
      <c r="L3221" s="357" t="s">
        <v>1077</v>
      </c>
      <c r="M3221" s="357" t="s">
        <v>1078</v>
      </c>
      <c r="N3221" s="357" t="s">
        <v>5025</v>
      </c>
      <c r="O3221" s="358">
        <v>1</v>
      </c>
      <c r="P3221" s="357">
        <v>11</v>
      </c>
      <c r="Q3221" s="357">
        <v>9200.7999999999993</v>
      </c>
      <c r="R3221" s="357">
        <v>7761.5999999999995</v>
      </c>
      <c r="S3221" s="357">
        <f t="shared" si="102"/>
        <v>1439.1999999999998</v>
      </c>
      <c r="T3221" s="359">
        <f t="shared" si="103"/>
        <v>0.15642118076688982</v>
      </c>
      <c r="U3221" s="357"/>
    </row>
    <row r="3222" spans="1:21" x14ac:dyDescent="0.25">
      <c r="A3222" s="357" t="s">
        <v>483</v>
      </c>
      <c r="B3222" s="357" t="s">
        <v>1830</v>
      </c>
      <c r="C3222" s="357" t="s">
        <v>1273</v>
      </c>
      <c r="D3222" s="357" t="s">
        <v>1785</v>
      </c>
      <c r="E3222" s="357" t="s">
        <v>1938</v>
      </c>
      <c r="F3222" s="357">
        <v>4622222</v>
      </c>
      <c r="G3222" s="357" t="s">
        <v>1196</v>
      </c>
      <c r="H3222" s="357">
        <v>462222205</v>
      </c>
      <c r="I3222" s="357" t="s">
        <v>4801</v>
      </c>
      <c r="J3222" s="357">
        <v>18634782</v>
      </c>
      <c r="K3222" s="357">
        <v>100</v>
      </c>
      <c r="L3222" s="357" t="s">
        <v>1077</v>
      </c>
      <c r="M3222" s="357" t="s">
        <v>1078</v>
      </c>
      <c r="N3222" s="357" t="s">
        <v>5025</v>
      </c>
      <c r="O3222" s="358">
        <v>1</v>
      </c>
      <c r="P3222" s="357">
        <v>74</v>
      </c>
      <c r="Q3222" s="357">
        <v>32294</v>
      </c>
      <c r="R3222" s="357">
        <v>26726.22</v>
      </c>
      <c r="S3222" s="357">
        <f t="shared" si="102"/>
        <v>5567.7799999999988</v>
      </c>
      <c r="T3222" s="359">
        <f t="shared" si="103"/>
        <v>0.17240911624450359</v>
      </c>
      <c r="U3222" s="357"/>
    </row>
    <row r="3223" spans="1:21" x14ac:dyDescent="0.25">
      <c r="A3223" s="357" t="s">
        <v>483</v>
      </c>
      <c r="B3223" s="357" t="s">
        <v>1830</v>
      </c>
      <c r="C3223" s="357" t="s">
        <v>1273</v>
      </c>
      <c r="D3223" s="357" t="s">
        <v>1785</v>
      </c>
      <c r="E3223" s="357" t="s">
        <v>1938</v>
      </c>
      <c r="F3223" s="357">
        <v>4622222</v>
      </c>
      <c r="G3223" s="357" t="s">
        <v>1196</v>
      </c>
      <c r="H3223" s="357">
        <v>462222205</v>
      </c>
      <c r="I3223" s="357" t="s">
        <v>4802</v>
      </c>
      <c r="J3223" s="357">
        <v>18634788</v>
      </c>
      <c r="K3223" s="357">
        <v>100</v>
      </c>
      <c r="L3223" s="357" t="s">
        <v>1077</v>
      </c>
      <c r="M3223" s="357" t="s">
        <v>1078</v>
      </c>
      <c r="N3223" s="357" t="s">
        <v>5025</v>
      </c>
      <c r="O3223" s="358">
        <v>1</v>
      </c>
      <c r="P3223" s="357">
        <v>37</v>
      </c>
      <c r="Q3223" s="357">
        <v>25574.400000000001</v>
      </c>
      <c r="R3223" s="357">
        <v>15156.84</v>
      </c>
      <c r="S3223" s="357">
        <f t="shared" si="102"/>
        <v>10417.560000000001</v>
      </c>
      <c r="T3223" s="359">
        <f t="shared" si="103"/>
        <v>0.4073432807807808</v>
      </c>
      <c r="U3223" s="357"/>
    </row>
    <row r="3224" spans="1:21" x14ac:dyDescent="0.25">
      <c r="A3224" s="357" t="s">
        <v>483</v>
      </c>
      <c r="B3224" s="357" t="s">
        <v>1830</v>
      </c>
      <c r="C3224" s="357" t="s">
        <v>1273</v>
      </c>
      <c r="D3224" s="357" t="s">
        <v>1785</v>
      </c>
      <c r="E3224" s="357" t="s">
        <v>1938</v>
      </c>
      <c r="F3224" s="357">
        <v>4622222</v>
      </c>
      <c r="G3224" s="357" t="s">
        <v>1196</v>
      </c>
      <c r="H3224" s="357">
        <v>462222205</v>
      </c>
      <c r="I3224" s="357" t="s">
        <v>4803</v>
      </c>
      <c r="J3224" s="357">
        <v>18634790</v>
      </c>
      <c r="K3224" s="357">
        <v>100</v>
      </c>
      <c r="L3224" s="357" t="s">
        <v>1077</v>
      </c>
      <c r="M3224" s="357" t="s">
        <v>1078</v>
      </c>
      <c r="N3224" s="357" t="s">
        <v>5025</v>
      </c>
      <c r="O3224" s="358">
        <v>1</v>
      </c>
      <c r="P3224" s="357">
        <v>93</v>
      </c>
      <c r="Q3224" s="357">
        <v>47334</v>
      </c>
      <c r="R3224" s="357">
        <v>41154.28</v>
      </c>
      <c r="S3224" s="357">
        <f t="shared" si="102"/>
        <v>6179.7200000000012</v>
      </c>
      <c r="T3224" s="359">
        <f t="shared" si="103"/>
        <v>0.13055562597709894</v>
      </c>
      <c r="U3224" s="357"/>
    </row>
    <row r="3225" spans="1:21" x14ac:dyDescent="0.25">
      <c r="A3225" s="357" t="s">
        <v>483</v>
      </c>
      <c r="B3225" s="357" t="s">
        <v>921</v>
      </c>
      <c r="C3225" s="357" t="s">
        <v>1247</v>
      </c>
      <c r="D3225" s="357" t="s">
        <v>1753</v>
      </c>
      <c r="E3225" s="357" t="s">
        <v>1322</v>
      </c>
      <c r="F3225" s="357">
        <v>4421111</v>
      </c>
      <c r="G3225" s="357" t="s">
        <v>1021</v>
      </c>
      <c r="H3225" s="357">
        <v>442111101</v>
      </c>
      <c r="I3225" s="357" t="s">
        <v>5312</v>
      </c>
      <c r="J3225" s="357">
        <v>15491543</v>
      </c>
      <c r="K3225" s="357">
        <v>100</v>
      </c>
      <c r="L3225" s="357" t="s">
        <v>1077</v>
      </c>
      <c r="M3225" s="357" t="s">
        <v>1078</v>
      </c>
      <c r="N3225" s="357" t="s">
        <v>5025</v>
      </c>
      <c r="O3225" s="358">
        <v>1</v>
      </c>
      <c r="P3225" s="357">
        <v>55</v>
      </c>
      <c r="Q3225" s="357">
        <v>58636.800000000003</v>
      </c>
      <c r="R3225" s="357">
        <v>31347.870000000003</v>
      </c>
      <c r="S3225" s="357">
        <f t="shared" si="102"/>
        <v>27288.93</v>
      </c>
      <c r="T3225" s="359">
        <f t="shared" si="103"/>
        <v>0.46538914129011133</v>
      </c>
      <c r="U3225" s="357"/>
    </row>
    <row r="3226" spans="1:21" x14ac:dyDescent="0.25">
      <c r="A3226" s="357" t="s">
        <v>483</v>
      </c>
      <c r="B3226" s="357" t="s">
        <v>1830</v>
      </c>
      <c r="C3226" s="357" t="s">
        <v>1273</v>
      </c>
      <c r="D3226" s="357" t="s">
        <v>1785</v>
      </c>
      <c r="E3226" s="357" t="s">
        <v>1938</v>
      </c>
      <c r="F3226" s="357">
        <v>4622222</v>
      </c>
      <c r="G3226" s="357" t="s">
        <v>1196</v>
      </c>
      <c r="H3226" s="357">
        <v>462222205</v>
      </c>
      <c r="I3226" s="357" t="s">
        <v>4804</v>
      </c>
      <c r="J3226" s="357">
        <v>18634792</v>
      </c>
      <c r="K3226" s="357">
        <v>100</v>
      </c>
      <c r="L3226" s="357" t="s">
        <v>1077</v>
      </c>
      <c r="M3226" s="357" t="s">
        <v>1078</v>
      </c>
      <c r="N3226" s="357" t="s">
        <v>5025</v>
      </c>
      <c r="O3226" s="358">
        <v>1</v>
      </c>
      <c r="P3226" s="357">
        <v>42</v>
      </c>
      <c r="Q3226" s="357">
        <v>24344.800000000003</v>
      </c>
      <c r="R3226" s="357">
        <v>17180.18</v>
      </c>
      <c r="S3226" s="357">
        <f t="shared" si="102"/>
        <v>7164.6200000000026</v>
      </c>
      <c r="T3226" s="359">
        <f t="shared" si="103"/>
        <v>0.29429775557819338</v>
      </c>
      <c r="U3226" s="357"/>
    </row>
    <row r="3227" spans="1:21" x14ac:dyDescent="0.25">
      <c r="A3227" s="357" t="s">
        <v>483</v>
      </c>
      <c r="B3227" s="357" t="s">
        <v>1830</v>
      </c>
      <c r="C3227" s="357" t="s">
        <v>1273</v>
      </c>
      <c r="D3227" s="357" t="s">
        <v>1785</v>
      </c>
      <c r="E3227" s="357" t="s">
        <v>1938</v>
      </c>
      <c r="F3227" s="357">
        <v>4622222</v>
      </c>
      <c r="G3227" s="357" t="s">
        <v>1196</v>
      </c>
      <c r="H3227" s="357">
        <v>462222205</v>
      </c>
      <c r="I3227" s="357" t="s">
        <v>4805</v>
      </c>
      <c r="J3227" s="357">
        <v>18634814</v>
      </c>
      <c r="K3227" s="357">
        <v>250</v>
      </c>
      <c r="L3227" s="357" t="s">
        <v>1077</v>
      </c>
      <c r="M3227" s="357" t="s">
        <v>1078</v>
      </c>
      <c r="N3227" s="357" t="s">
        <v>5025</v>
      </c>
      <c r="O3227" s="358">
        <v>1</v>
      </c>
      <c r="P3227" s="357">
        <v>123</v>
      </c>
      <c r="Q3227" s="357">
        <v>78325.600000000006</v>
      </c>
      <c r="R3227" s="357">
        <v>67973.429999999993</v>
      </c>
      <c r="S3227" s="357">
        <f t="shared" si="102"/>
        <v>10352.170000000013</v>
      </c>
      <c r="T3227" s="359">
        <f t="shared" si="103"/>
        <v>0.13216840981748001</v>
      </c>
      <c r="U3227" s="357"/>
    </row>
    <row r="3228" spans="1:21" x14ac:dyDescent="0.25">
      <c r="A3228" s="357" t="s">
        <v>483</v>
      </c>
      <c r="B3228" s="357" t="s">
        <v>1830</v>
      </c>
      <c r="C3228" s="357" t="s">
        <v>1273</v>
      </c>
      <c r="D3228" s="357" t="s">
        <v>1785</v>
      </c>
      <c r="E3228" s="357" t="s">
        <v>1938</v>
      </c>
      <c r="F3228" s="357">
        <v>4622222</v>
      </c>
      <c r="G3228" s="357" t="s">
        <v>1189</v>
      </c>
      <c r="H3228" s="357">
        <v>462222201</v>
      </c>
      <c r="I3228" s="357" t="s">
        <v>4806</v>
      </c>
      <c r="J3228" s="357">
        <v>18634830</v>
      </c>
      <c r="K3228" s="357">
        <v>100</v>
      </c>
      <c r="L3228" s="357" t="s">
        <v>1077</v>
      </c>
      <c r="M3228" s="357" t="s">
        <v>1078</v>
      </c>
      <c r="N3228" s="357" t="s">
        <v>5025</v>
      </c>
      <c r="O3228" s="358">
        <v>1</v>
      </c>
      <c r="P3228" s="357">
        <v>84</v>
      </c>
      <c r="Q3228" s="357">
        <v>26092.799999999999</v>
      </c>
      <c r="R3228" s="357">
        <v>20615.689999999999</v>
      </c>
      <c r="S3228" s="357">
        <f t="shared" si="102"/>
        <v>5477.1100000000006</v>
      </c>
      <c r="T3228" s="359">
        <f t="shared" si="103"/>
        <v>0.20990886374785384</v>
      </c>
      <c r="U3228" s="357"/>
    </row>
    <row r="3229" spans="1:21" x14ac:dyDescent="0.25">
      <c r="A3229" s="357" t="s">
        <v>483</v>
      </c>
      <c r="B3229" s="357" t="s">
        <v>1830</v>
      </c>
      <c r="C3229" s="357" t="s">
        <v>1273</v>
      </c>
      <c r="D3229" s="357" t="s">
        <v>1785</v>
      </c>
      <c r="E3229" s="357" t="s">
        <v>1938</v>
      </c>
      <c r="F3229" s="357">
        <v>4622222</v>
      </c>
      <c r="G3229" s="357" t="s">
        <v>1189</v>
      </c>
      <c r="H3229" s="357">
        <v>462222201</v>
      </c>
      <c r="I3229" s="357" t="s">
        <v>4807</v>
      </c>
      <c r="J3229" s="357">
        <v>18634846</v>
      </c>
      <c r="K3229" s="357">
        <v>100</v>
      </c>
      <c r="L3229" s="357" t="s">
        <v>1077</v>
      </c>
      <c r="M3229" s="357" t="s">
        <v>1078</v>
      </c>
      <c r="N3229" s="357" t="s">
        <v>5025</v>
      </c>
      <c r="O3229" s="358">
        <v>1</v>
      </c>
      <c r="P3229" s="357">
        <v>161</v>
      </c>
      <c r="Q3229" s="357">
        <v>83646.399999999994</v>
      </c>
      <c r="R3229" s="357">
        <v>79001.990000000005</v>
      </c>
      <c r="S3229" s="357">
        <f t="shared" si="102"/>
        <v>4644.4099999999889</v>
      </c>
      <c r="T3229" s="359">
        <f t="shared" si="103"/>
        <v>5.5524326211289297E-2</v>
      </c>
      <c r="U3229" s="357"/>
    </row>
    <row r="3230" spans="1:21" x14ac:dyDescent="0.25">
      <c r="A3230" s="357" t="s">
        <v>483</v>
      </c>
      <c r="B3230" s="357" t="s">
        <v>1830</v>
      </c>
      <c r="C3230" s="357" t="s">
        <v>1273</v>
      </c>
      <c r="D3230" s="357" t="s">
        <v>1785</v>
      </c>
      <c r="E3230" s="357" t="s">
        <v>1938</v>
      </c>
      <c r="F3230" s="357">
        <v>4622222</v>
      </c>
      <c r="G3230" s="357" t="s">
        <v>1189</v>
      </c>
      <c r="H3230" s="357">
        <v>462222201</v>
      </c>
      <c r="I3230" s="357" t="s">
        <v>4808</v>
      </c>
      <c r="J3230" s="357">
        <v>18634848</v>
      </c>
      <c r="K3230" s="357">
        <v>100</v>
      </c>
      <c r="L3230" s="357" t="s">
        <v>1077</v>
      </c>
      <c r="M3230" s="357" t="s">
        <v>1078</v>
      </c>
      <c r="N3230" s="357" t="s">
        <v>5025</v>
      </c>
      <c r="O3230" s="358">
        <v>1</v>
      </c>
      <c r="P3230" s="357">
        <v>93</v>
      </c>
      <c r="Q3230" s="357">
        <v>83581.200000000012</v>
      </c>
      <c r="R3230" s="357">
        <v>61690.51</v>
      </c>
      <c r="S3230" s="357">
        <f t="shared" si="102"/>
        <v>21890.69000000001</v>
      </c>
      <c r="T3230" s="359">
        <f t="shared" si="103"/>
        <v>0.26190925710566498</v>
      </c>
      <c r="U3230" s="357"/>
    </row>
    <row r="3231" spans="1:21" x14ac:dyDescent="0.25">
      <c r="A3231" s="357" t="s">
        <v>483</v>
      </c>
      <c r="B3231" s="357" t="s">
        <v>1830</v>
      </c>
      <c r="C3231" s="357" t="s">
        <v>1273</v>
      </c>
      <c r="D3231" s="357" t="s">
        <v>1785</v>
      </c>
      <c r="E3231" s="357" t="s">
        <v>1938</v>
      </c>
      <c r="F3231" s="357">
        <v>4622222</v>
      </c>
      <c r="G3231" s="357" t="s">
        <v>1189</v>
      </c>
      <c r="H3231" s="357">
        <v>462222201</v>
      </c>
      <c r="I3231" s="357" t="s">
        <v>3259</v>
      </c>
      <c r="J3231" s="357">
        <v>18634870</v>
      </c>
      <c r="K3231" s="357">
        <v>250</v>
      </c>
      <c r="L3231" s="357" t="s">
        <v>1077</v>
      </c>
      <c r="M3231" s="357" t="s">
        <v>1078</v>
      </c>
      <c r="N3231" s="357" t="s">
        <v>5025</v>
      </c>
      <c r="O3231" s="358">
        <v>1</v>
      </c>
      <c r="P3231" s="357">
        <v>60</v>
      </c>
      <c r="Q3231" s="357">
        <v>66289.600000000006</v>
      </c>
      <c r="R3231" s="357">
        <v>47016.23</v>
      </c>
      <c r="S3231" s="357">
        <f t="shared" si="102"/>
        <v>19273.370000000003</v>
      </c>
      <c r="T3231" s="359">
        <f t="shared" si="103"/>
        <v>0.29074500374116002</v>
      </c>
      <c r="U3231" s="357"/>
    </row>
    <row r="3232" spans="1:21" x14ac:dyDescent="0.25">
      <c r="A3232" s="357" t="s">
        <v>483</v>
      </c>
      <c r="B3232" s="357" t="s">
        <v>1830</v>
      </c>
      <c r="C3232" s="357" t="s">
        <v>1273</v>
      </c>
      <c r="D3232" s="357" t="s">
        <v>1785</v>
      </c>
      <c r="E3232" s="357" t="s">
        <v>1938</v>
      </c>
      <c r="F3232" s="357">
        <v>4622222</v>
      </c>
      <c r="G3232" s="357" t="s">
        <v>1189</v>
      </c>
      <c r="H3232" s="357">
        <v>462222201</v>
      </c>
      <c r="I3232" s="357" t="s">
        <v>4809</v>
      </c>
      <c r="J3232" s="357">
        <v>18634878</v>
      </c>
      <c r="K3232" s="357">
        <v>100</v>
      </c>
      <c r="L3232" s="357" t="s">
        <v>1077</v>
      </c>
      <c r="M3232" s="357" t="s">
        <v>1078</v>
      </c>
      <c r="N3232" s="357" t="s">
        <v>5025</v>
      </c>
      <c r="O3232" s="358">
        <v>1</v>
      </c>
      <c r="P3232" s="357">
        <v>57</v>
      </c>
      <c r="Q3232" s="357">
        <v>47780.800000000003</v>
      </c>
      <c r="R3232" s="357">
        <v>28770.01</v>
      </c>
      <c r="S3232" s="357">
        <f t="shared" si="102"/>
        <v>19010.790000000005</v>
      </c>
      <c r="T3232" s="359">
        <f t="shared" si="103"/>
        <v>0.39787508790141651</v>
      </c>
      <c r="U3232" s="357"/>
    </row>
    <row r="3233" spans="1:21" x14ac:dyDescent="0.25">
      <c r="A3233" s="357" t="s">
        <v>483</v>
      </c>
      <c r="B3233" s="357" t="s">
        <v>1830</v>
      </c>
      <c r="C3233" s="357" t="s">
        <v>1273</v>
      </c>
      <c r="D3233" s="357" t="s">
        <v>1785</v>
      </c>
      <c r="E3233" s="357" t="s">
        <v>1938</v>
      </c>
      <c r="F3233" s="357">
        <v>4622222</v>
      </c>
      <c r="G3233" s="357" t="s">
        <v>1189</v>
      </c>
      <c r="H3233" s="357">
        <v>462222201</v>
      </c>
      <c r="I3233" s="357" t="s">
        <v>4810</v>
      </c>
      <c r="J3233" s="357">
        <v>18634880</v>
      </c>
      <c r="K3233" s="357">
        <v>100</v>
      </c>
      <c r="L3233" s="357" t="s">
        <v>1077</v>
      </c>
      <c r="M3233" s="357" t="s">
        <v>1078</v>
      </c>
      <c r="N3233" s="357" t="s">
        <v>5025</v>
      </c>
      <c r="O3233" s="358">
        <v>1</v>
      </c>
      <c r="P3233" s="357">
        <v>35</v>
      </c>
      <c r="Q3233" s="357">
        <v>44241.599999999999</v>
      </c>
      <c r="R3233" s="357">
        <v>25706.04</v>
      </c>
      <c r="S3233" s="357">
        <f t="shared" si="102"/>
        <v>18535.559999999998</v>
      </c>
      <c r="T3233" s="359">
        <f t="shared" si="103"/>
        <v>0.41896224368015622</v>
      </c>
      <c r="U3233" s="357"/>
    </row>
    <row r="3234" spans="1:21" x14ac:dyDescent="0.25">
      <c r="A3234" s="357" t="s">
        <v>483</v>
      </c>
      <c r="B3234" s="357" t="s">
        <v>1830</v>
      </c>
      <c r="C3234" s="357" t="s">
        <v>1273</v>
      </c>
      <c r="D3234" s="357" t="s">
        <v>1785</v>
      </c>
      <c r="E3234" s="357" t="s">
        <v>1938</v>
      </c>
      <c r="F3234" s="357">
        <v>4622222</v>
      </c>
      <c r="G3234" s="357" t="s">
        <v>1189</v>
      </c>
      <c r="H3234" s="357">
        <v>462222201</v>
      </c>
      <c r="I3234" s="357" t="s">
        <v>4811</v>
      </c>
      <c r="J3234" s="357">
        <v>18634910</v>
      </c>
      <c r="K3234" s="357">
        <v>100</v>
      </c>
      <c r="L3234" s="357" t="s">
        <v>1077</v>
      </c>
      <c r="M3234" s="357" t="s">
        <v>1078</v>
      </c>
      <c r="N3234" s="357" t="s">
        <v>5025</v>
      </c>
      <c r="O3234" s="358">
        <v>1</v>
      </c>
      <c r="P3234" s="357">
        <v>32</v>
      </c>
      <c r="Q3234" s="357">
        <v>24500</v>
      </c>
      <c r="R3234" s="357">
        <v>18990.560000000001</v>
      </c>
      <c r="S3234" s="357">
        <f t="shared" si="102"/>
        <v>5509.4399999999987</v>
      </c>
      <c r="T3234" s="359">
        <f t="shared" si="103"/>
        <v>0.22487510204081626</v>
      </c>
      <c r="U3234" s="357"/>
    </row>
    <row r="3235" spans="1:21" x14ac:dyDescent="0.25">
      <c r="A3235" s="357" t="s">
        <v>483</v>
      </c>
      <c r="B3235" s="357" t="s">
        <v>1830</v>
      </c>
      <c r="C3235" s="357" t="s">
        <v>1273</v>
      </c>
      <c r="D3235" s="357" t="s">
        <v>1785</v>
      </c>
      <c r="E3235" s="357" t="s">
        <v>1938</v>
      </c>
      <c r="F3235" s="357">
        <v>4622222</v>
      </c>
      <c r="G3235" s="357" t="s">
        <v>1189</v>
      </c>
      <c r="H3235" s="357">
        <v>462222201</v>
      </c>
      <c r="I3235" s="357" t="s">
        <v>4812</v>
      </c>
      <c r="J3235" s="357">
        <v>18634912</v>
      </c>
      <c r="K3235" s="357">
        <v>100</v>
      </c>
      <c r="L3235" s="357" t="s">
        <v>1077</v>
      </c>
      <c r="M3235" s="357" t="s">
        <v>1078</v>
      </c>
      <c r="N3235" s="357" t="s">
        <v>5025</v>
      </c>
      <c r="O3235" s="358">
        <v>1</v>
      </c>
      <c r="P3235" s="357">
        <v>56</v>
      </c>
      <c r="Q3235" s="357">
        <v>31350</v>
      </c>
      <c r="R3235" s="357">
        <v>28755.450000000004</v>
      </c>
      <c r="S3235" s="357">
        <f t="shared" si="102"/>
        <v>2594.5499999999956</v>
      </c>
      <c r="T3235" s="359">
        <f t="shared" si="103"/>
        <v>8.276076555023909E-2</v>
      </c>
      <c r="U3235" s="357"/>
    </row>
    <row r="3236" spans="1:21" x14ac:dyDescent="0.25">
      <c r="A3236" s="357" t="s">
        <v>483</v>
      </c>
      <c r="B3236" s="357" t="s">
        <v>1830</v>
      </c>
      <c r="C3236" s="357" t="s">
        <v>1273</v>
      </c>
      <c r="D3236" s="357" t="s">
        <v>1785</v>
      </c>
      <c r="E3236" s="357" t="s">
        <v>1938</v>
      </c>
      <c r="F3236" s="357">
        <v>4622222</v>
      </c>
      <c r="G3236" s="357" t="s">
        <v>1189</v>
      </c>
      <c r="H3236" s="357">
        <v>462222201</v>
      </c>
      <c r="I3236" s="357" t="s">
        <v>4813</v>
      </c>
      <c r="J3236" s="357">
        <v>18634944</v>
      </c>
      <c r="K3236" s="357">
        <v>250</v>
      </c>
      <c r="L3236" s="357" t="s">
        <v>1077</v>
      </c>
      <c r="M3236" s="357" t="s">
        <v>1078</v>
      </c>
      <c r="N3236" s="357" t="s">
        <v>5025</v>
      </c>
      <c r="O3236" s="358">
        <v>1</v>
      </c>
      <c r="P3236" s="357">
        <v>175</v>
      </c>
      <c r="Q3236" s="357">
        <v>192436</v>
      </c>
      <c r="R3236" s="357">
        <v>146678.62</v>
      </c>
      <c r="S3236" s="357">
        <f t="shared" si="102"/>
        <v>45757.380000000005</v>
      </c>
      <c r="T3236" s="359">
        <f t="shared" si="103"/>
        <v>0.23777972936456798</v>
      </c>
      <c r="U3236" s="357"/>
    </row>
    <row r="3237" spans="1:21" x14ac:dyDescent="0.25">
      <c r="A3237" s="357" t="s">
        <v>483</v>
      </c>
      <c r="B3237" s="357" t="s">
        <v>1830</v>
      </c>
      <c r="C3237" s="357" t="s">
        <v>1273</v>
      </c>
      <c r="D3237" s="357" t="s">
        <v>1785</v>
      </c>
      <c r="E3237" s="357" t="s">
        <v>1938</v>
      </c>
      <c r="F3237" s="357">
        <v>4622222</v>
      </c>
      <c r="G3237" s="357" t="s">
        <v>1189</v>
      </c>
      <c r="H3237" s="357">
        <v>462222201</v>
      </c>
      <c r="I3237" s="357" t="s">
        <v>4814</v>
      </c>
      <c r="J3237" s="357">
        <v>18634952</v>
      </c>
      <c r="K3237" s="357">
        <v>100</v>
      </c>
      <c r="L3237" s="357" t="s">
        <v>1077</v>
      </c>
      <c r="M3237" s="357" t="s">
        <v>1078</v>
      </c>
      <c r="N3237" s="357" t="s">
        <v>5025</v>
      </c>
      <c r="O3237" s="358">
        <v>1</v>
      </c>
      <c r="P3237" s="357">
        <v>58</v>
      </c>
      <c r="Q3237" s="357">
        <v>40314</v>
      </c>
      <c r="R3237" s="357">
        <v>31635.120000000003</v>
      </c>
      <c r="S3237" s="357">
        <f t="shared" si="102"/>
        <v>8678.8799999999974</v>
      </c>
      <c r="T3237" s="359">
        <f t="shared" si="103"/>
        <v>0.21528203601726442</v>
      </c>
      <c r="U3237" s="357"/>
    </row>
    <row r="3238" spans="1:21" x14ac:dyDescent="0.25">
      <c r="A3238" s="357" t="s">
        <v>483</v>
      </c>
      <c r="B3238" s="357" t="s">
        <v>1830</v>
      </c>
      <c r="C3238" s="357" t="s">
        <v>1273</v>
      </c>
      <c r="D3238" s="357" t="s">
        <v>1785</v>
      </c>
      <c r="E3238" s="357" t="s">
        <v>1938</v>
      </c>
      <c r="F3238" s="357">
        <v>4622222</v>
      </c>
      <c r="G3238" s="357" t="s">
        <v>1189</v>
      </c>
      <c r="H3238" s="357">
        <v>462222201</v>
      </c>
      <c r="I3238" s="357" t="s">
        <v>4815</v>
      </c>
      <c r="J3238" s="357">
        <v>18634958</v>
      </c>
      <c r="K3238" s="357">
        <v>100</v>
      </c>
      <c r="L3238" s="357" t="s">
        <v>1077</v>
      </c>
      <c r="M3238" s="357" t="s">
        <v>1078</v>
      </c>
      <c r="N3238" s="357" t="s">
        <v>5025</v>
      </c>
      <c r="O3238" s="358">
        <v>1</v>
      </c>
      <c r="P3238" s="357">
        <v>98</v>
      </c>
      <c r="Q3238" s="357">
        <v>45200.800000000003</v>
      </c>
      <c r="R3238" s="357">
        <v>40244.36</v>
      </c>
      <c r="S3238" s="357">
        <f t="shared" si="102"/>
        <v>4956.4400000000023</v>
      </c>
      <c r="T3238" s="359">
        <f t="shared" si="103"/>
        <v>0.10965381143696576</v>
      </c>
      <c r="U3238" s="357"/>
    </row>
    <row r="3239" spans="1:21" x14ac:dyDescent="0.25">
      <c r="A3239" s="357" t="s">
        <v>483</v>
      </c>
      <c r="B3239" s="357" t="s">
        <v>1830</v>
      </c>
      <c r="C3239" s="357" t="s">
        <v>1273</v>
      </c>
      <c r="D3239" s="357" t="s">
        <v>1785</v>
      </c>
      <c r="E3239" s="357" t="s">
        <v>1938</v>
      </c>
      <c r="F3239" s="357">
        <v>4622222</v>
      </c>
      <c r="G3239" s="357" t="s">
        <v>1191</v>
      </c>
      <c r="H3239" s="357">
        <v>462222203</v>
      </c>
      <c r="I3239" s="357" t="s">
        <v>4816</v>
      </c>
      <c r="J3239" s="357">
        <v>18635130</v>
      </c>
      <c r="K3239" s="357">
        <v>100</v>
      </c>
      <c r="L3239" s="357" t="s">
        <v>1077</v>
      </c>
      <c r="M3239" s="357" t="s">
        <v>1078</v>
      </c>
      <c r="N3239" s="357" t="s">
        <v>5025</v>
      </c>
      <c r="O3239" s="358">
        <v>1</v>
      </c>
      <c r="P3239" s="357">
        <v>123</v>
      </c>
      <c r="Q3239" s="357">
        <v>32186</v>
      </c>
      <c r="R3239" s="357">
        <v>25490.43</v>
      </c>
      <c r="S3239" s="357">
        <f t="shared" si="102"/>
        <v>6695.57</v>
      </c>
      <c r="T3239" s="359">
        <f t="shared" si="103"/>
        <v>0.20802740321879076</v>
      </c>
      <c r="U3239" s="357"/>
    </row>
    <row r="3240" spans="1:21" x14ac:dyDescent="0.25">
      <c r="A3240" s="357" t="s">
        <v>483</v>
      </c>
      <c r="B3240" s="357" t="s">
        <v>1830</v>
      </c>
      <c r="C3240" s="357" t="s">
        <v>1273</v>
      </c>
      <c r="D3240" s="357" t="s">
        <v>1785</v>
      </c>
      <c r="E3240" s="357" t="s">
        <v>1938</v>
      </c>
      <c r="F3240" s="357">
        <v>4622222</v>
      </c>
      <c r="G3240" s="357" t="s">
        <v>1191</v>
      </c>
      <c r="H3240" s="357">
        <v>462222203</v>
      </c>
      <c r="I3240" s="357" t="s">
        <v>4817</v>
      </c>
      <c r="J3240" s="357">
        <v>18635136</v>
      </c>
      <c r="K3240" s="357">
        <v>100</v>
      </c>
      <c r="L3240" s="357" t="s">
        <v>1077</v>
      </c>
      <c r="M3240" s="357" t="s">
        <v>1078</v>
      </c>
      <c r="N3240" s="357" t="s">
        <v>5025</v>
      </c>
      <c r="O3240" s="358">
        <v>1</v>
      </c>
      <c r="P3240" s="357">
        <v>55</v>
      </c>
      <c r="Q3240" s="357">
        <v>14075.6</v>
      </c>
      <c r="R3240" s="357">
        <v>11259.61</v>
      </c>
      <c r="S3240" s="357">
        <f t="shared" si="102"/>
        <v>2815.99</v>
      </c>
      <c r="T3240" s="359">
        <f t="shared" si="103"/>
        <v>0.20006180908806728</v>
      </c>
      <c r="U3240" s="357"/>
    </row>
    <row r="3241" spans="1:21" x14ac:dyDescent="0.25">
      <c r="A3241" s="357" t="s">
        <v>483</v>
      </c>
      <c r="B3241" s="357" t="s">
        <v>1830</v>
      </c>
      <c r="C3241" s="357" t="s">
        <v>1273</v>
      </c>
      <c r="D3241" s="357" t="s">
        <v>1785</v>
      </c>
      <c r="E3241" s="357" t="s">
        <v>1938</v>
      </c>
      <c r="F3241" s="357">
        <v>4622222</v>
      </c>
      <c r="G3241" s="357" t="s">
        <v>1182</v>
      </c>
      <c r="H3241" s="357">
        <v>462222202</v>
      </c>
      <c r="I3241" s="357" t="s">
        <v>4818</v>
      </c>
      <c r="J3241" s="357">
        <v>18866219</v>
      </c>
      <c r="K3241" s="357">
        <v>100</v>
      </c>
      <c r="L3241" s="357" t="s">
        <v>1077</v>
      </c>
      <c r="M3241" s="357" t="s">
        <v>1078</v>
      </c>
      <c r="N3241" s="357" t="s">
        <v>5025</v>
      </c>
      <c r="O3241" s="358">
        <v>1</v>
      </c>
      <c r="P3241" s="357">
        <v>55</v>
      </c>
      <c r="Q3241" s="357">
        <v>14646</v>
      </c>
      <c r="R3241" s="357">
        <v>10195.74</v>
      </c>
      <c r="S3241" s="357">
        <f t="shared" si="102"/>
        <v>4450.26</v>
      </c>
      <c r="T3241" s="359">
        <f t="shared" si="103"/>
        <v>0.30385497746825074</v>
      </c>
      <c r="U3241" s="357"/>
    </row>
    <row r="3242" spans="1:21" x14ac:dyDescent="0.25">
      <c r="A3242" s="357" t="s">
        <v>483</v>
      </c>
      <c r="B3242" s="357" t="s">
        <v>1830</v>
      </c>
      <c r="C3242" s="357" t="s">
        <v>1273</v>
      </c>
      <c r="D3242" s="357" t="s">
        <v>1785</v>
      </c>
      <c r="E3242" s="357" t="s">
        <v>1938</v>
      </c>
      <c r="F3242" s="357">
        <v>4622222</v>
      </c>
      <c r="G3242" s="357" t="s">
        <v>1182</v>
      </c>
      <c r="H3242" s="357">
        <v>462222202</v>
      </c>
      <c r="I3242" s="357" t="s">
        <v>4819</v>
      </c>
      <c r="J3242" s="357">
        <v>18866231</v>
      </c>
      <c r="K3242" s="357">
        <v>100</v>
      </c>
      <c r="L3242" s="357" t="s">
        <v>1077</v>
      </c>
      <c r="M3242" s="357" t="s">
        <v>1078</v>
      </c>
      <c r="N3242" s="357" t="s">
        <v>5025</v>
      </c>
      <c r="O3242" s="358">
        <v>1</v>
      </c>
      <c r="P3242" s="357">
        <v>87</v>
      </c>
      <c r="Q3242" s="357">
        <v>16592</v>
      </c>
      <c r="R3242" s="357">
        <v>12938.59</v>
      </c>
      <c r="S3242" s="357">
        <f t="shared" si="102"/>
        <v>3653.41</v>
      </c>
      <c r="T3242" s="359">
        <f t="shared" si="103"/>
        <v>0.22019105593056895</v>
      </c>
      <c r="U3242" s="357"/>
    </row>
    <row r="3243" spans="1:21" x14ac:dyDescent="0.25">
      <c r="A3243" s="357" t="s">
        <v>483</v>
      </c>
      <c r="B3243" s="357" t="s">
        <v>1830</v>
      </c>
      <c r="C3243" s="357" t="s">
        <v>1273</v>
      </c>
      <c r="D3243" s="357" t="s">
        <v>1785</v>
      </c>
      <c r="E3243" s="357" t="s">
        <v>1938</v>
      </c>
      <c r="F3243" s="357">
        <v>4622222</v>
      </c>
      <c r="G3243" s="357" t="s">
        <v>1182</v>
      </c>
      <c r="H3243" s="357">
        <v>462222202</v>
      </c>
      <c r="I3243" s="357" t="s">
        <v>4820</v>
      </c>
      <c r="J3243" s="357">
        <v>18866257</v>
      </c>
      <c r="K3243" s="357">
        <v>100</v>
      </c>
      <c r="L3243" s="357" t="s">
        <v>1077</v>
      </c>
      <c r="M3243" s="357" t="s">
        <v>1078</v>
      </c>
      <c r="N3243" s="357" t="s">
        <v>5025</v>
      </c>
      <c r="O3243" s="358">
        <v>1</v>
      </c>
      <c r="P3243" s="357">
        <v>106</v>
      </c>
      <c r="Q3243" s="357">
        <v>19096.8</v>
      </c>
      <c r="R3243" s="357">
        <v>12652.42</v>
      </c>
      <c r="S3243" s="357">
        <f t="shared" si="102"/>
        <v>6444.3799999999992</v>
      </c>
      <c r="T3243" s="359">
        <f t="shared" si="103"/>
        <v>0.33745863181265967</v>
      </c>
      <c r="U3243" s="357"/>
    </row>
    <row r="3244" spans="1:21" x14ac:dyDescent="0.25">
      <c r="A3244" s="357" t="s">
        <v>483</v>
      </c>
      <c r="B3244" s="357" t="s">
        <v>1830</v>
      </c>
      <c r="C3244" s="357" t="s">
        <v>1273</v>
      </c>
      <c r="D3244" s="357" t="s">
        <v>1785</v>
      </c>
      <c r="E3244" s="357" t="s">
        <v>1938</v>
      </c>
      <c r="F3244" s="357">
        <v>4622222</v>
      </c>
      <c r="G3244" s="357" t="s">
        <v>1182</v>
      </c>
      <c r="H3244" s="357">
        <v>462222202</v>
      </c>
      <c r="I3244" s="357" t="s">
        <v>4821</v>
      </c>
      <c r="J3244" s="357">
        <v>18866269</v>
      </c>
      <c r="K3244" s="357">
        <v>100</v>
      </c>
      <c r="L3244" s="357" t="s">
        <v>1077</v>
      </c>
      <c r="M3244" s="357" t="s">
        <v>1078</v>
      </c>
      <c r="N3244" s="357" t="s">
        <v>5025</v>
      </c>
      <c r="O3244" s="358">
        <v>1</v>
      </c>
      <c r="P3244" s="357">
        <v>74</v>
      </c>
      <c r="Q3244" s="357">
        <v>14947.6</v>
      </c>
      <c r="R3244" s="357">
        <v>11487.24</v>
      </c>
      <c r="S3244" s="357">
        <f t="shared" si="102"/>
        <v>3460.3600000000006</v>
      </c>
      <c r="T3244" s="359">
        <f t="shared" si="103"/>
        <v>0.23149937113650354</v>
      </c>
      <c r="U3244" s="357"/>
    </row>
    <row r="3245" spans="1:21" x14ac:dyDescent="0.25">
      <c r="A3245" s="357" t="s">
        <v>483</v>
      </c>
      <c r="B3245" s="357" t="s">
        <v>1830</v>
      </c>
      <c r="C3245" s="357" t="s">
        <v>1273</v>
      </c>
      <c r="D3245" s="357" t="s">
        <v>1785</v>
      </c>
      <c r="E3245" s="357" t="s">
        <v>1938</v>
      </c>
      <c r="F3245" s="357">
        <v>4622222</v>
      </c>
      <c r="G3245" s="357" t="s">
        <v>1195</v>
      </c>
      <c r="H3245" s="357">
        <v>462222204</v>
      </c>
      <c r="I3245" s="357" t="s">
        <v>4822</v>
      </c>
      <c r="J3245" s="357">
        <v>18866345</v>
      </c>
      <c r="K3245" s="357">
        <v>100</v>
      </c>
      <c r="L3245" s="357" t="s">
        <v>1077</v>
      </c>
      <c r="M3245" s="357" t="s">
        <v>1078</v>
      </c>
      <c r="N3245" s="357" t="s">
        <v>5025</v>
      </c>
      <c r="O3245" s="358">
        <v>1</v>
      </c>
      <c r="P3245" s="357">
        <v>109</v>
      </c>
      <c r="Q3245" s="357">
        <v>42429.599999999999</v>
      </c>
      <c r="R3245" s="357">
        <v>32262.13</v>
      </c>
      <c r="S3245" s="357">
        <f t="shared" si="102"/>
        <v>10167.469999999998</v>
      </c>
      <c r="T3245" s="359">
        <f t="shared" si="103"/>
        <v>0.23963153081810806</v>
      </c>
      <c r="U3245" s="357"/>
    </row>
    <row r="3246" spans="1:21" x14ac:dyDescent="0.25">
      <c r="A3246" s="357" t="s">
        <v>483</v>
      </c>
      <c r="B3246" s="357" t="s">
        <v>1830</v>
      </c>
      <c r="C3246" s="357" t="s">
        <v>1273</v>
      </c>
      <c r="D3246" s="357" t="s">
        <v>1785</v>
      </c>
      <c r="E3246" s="357" t="s">
        <v>1938</v>
      </c>
      <c r="F3246" s="357">
        <v>4622222</v>
      </c>
      <c r="G3246" s="357" t="s">
        <v>1195</v>
      </c>
      <c r="H3246" s="357">
        <v>462222204</v>
      </c>
      <c r="I3246" s="357" t="s">
        <v>4823</v>
      </c>
      <c r="J3246" s="357">
        <v>18866357</v>
      </c>
      <c r="K3246" s="357">
        <v>100</v>
      </c>
      <c r="L3246" s="357" t="s">
        <v>1077</v>
      </c>
      <c r="M3246" s="357" t="s">
        <v>1078</v>
      </c>
      <c r="N3246" s="357" t="s">
        <v>5025</v>
      </c>
      <c r="O3246" s="358">
        <v>1</v>
      </c>
      <c r="P3246" s="357">
        <v>10</v>
      </c>
      <c r="Q3246" s="357">
        <v>5663.2</v>
      </c>
      <c r="R3246" s="357">
        <v>3495.3</v>
      </c>
      <c r="S3246" s="357">
        <f t="shared" si="102"/>
        <v>2167.8999999999996</v>
      </c>
      <c r="T3246" s="359">
        <f t="shared" si="103"/>
        <v>0.38280477468569002</v>
      </c>
      <c r="U3246" s="357"/>
    </row>
    <row r="3247" spans="1:21" x14ac:dyDescent="0.25">
      <c r="A3247" s="357" t="s">
        <v>483</v>
      </c>
      <c r="B3247" s="357" t="s">
        <v>1830</v>
      </c>
      <c r="C3247" s="357" t="s">
        <v>1273</v>
      </c>
      <c r="D3247" s="357" t="s">
        <v>1785</v>
      </c>
      <c r="E3247" s="357" t="s">
        <v>1938</v>
      </c>
      <c r="F3247" s="357">
        <v>4622222</v>
      </c>
      <c r="G3247" s="357" t="s">
        <v>1195</v>
      </c>
      <c r="H3247" s="357">
        <v>462222204</v>
      </c>
      <c r="I3247" s="357" t="s">
        <v>4824</v>
      </c>
      <c r="J3247" s="357">
        <v>18866367</v>
      </c>
      <c r="K3247" s="357">
        <v>100</v>
      </c>
      <c r="L3247" s="357" t="s">
        <v>1077</v>
      </c>
      <c r="M3247" s="357" t="s">
        <v>1078</v>
      </c>
      <c r="N3247" s="357" t="s">
        <v>5025</v>
      </c>
      <c r="O3247" s="358">
        <v>1</v>
      </c>
      <c r="P3247" s="357">
        <v>82</v>
      </c>
      <c r="Q3247" s="357">
        <v>23371.599999999999</v>
      </c>
      <c r="R3247" s="357">
        <v>17030.36</v>
      </c>
      <c r="S3247" s="357">
        <f t="shared" si="102"/>
        <v>6341.239999999998</v>
      </c>
      <c r="T3247" s="359">
        <f t="shared" si="103"/>
        <v>0.27132245973745905</v>
      </c>
      <c r="U3247" s="357"/>
    </row>
    <row r="3248" spans="1:21" x14ac:dyDescent="0.25">
      <c r="A3248" s="357" t="s">
        <v>483</v>
      </c>
      <c r="B3248" s="357" t="s">
        <v>1830</v>
      </c>
      <c r="C3248" s="357" t="s">
        <v>1273</v>
      </c>
      <c r="D3248" s="357" t="s">
        <v>1785</v>
      </c>
      <c r="E3248" s="357" t="s">
        <v>1938</v>
      </c>
      <c r="F3248" s="357">
        <v>4622222</v>
      </c>
      <c r="G3248" s="357" t="s">
        <v>1195</v>
      </c>
      <c r="H3248" s="357">
        <v>462222204</v>
      </c>
      <c r="I3248" s="357" t="s">
        <v>4825</v>
      </c>
      <c r="J3248" s="357">
        <v>18866407</v>
      </c>
      <c r="K3248" s="357">
        <v>200</v>
      </c>
      <c r="L3248" s="357" t="s">
        <v>1077</v>
      </c>
      <c r="M3248" s="357" t="s">
        <v>1078</v>
      </c>
      <c r="N3248" s="357" t="s">
        <v>5025</v>
      </c>
      <c r="O3248" s="358">
        <v>1</v>
      </c>
      <c r="P3248" s="357">
        <v>18</v>
      </c>
      <c r="Q3248" s="357">
        <v>6041.6</v>
      </c>
      <c r="R3248" s="357">
        <v>4545.0199999999995</v>
      </c>
      <c r="S3248" s="357">
        <f t="shared" si="102"/>
        <v>1496.5800000000008</v>
      </c>
      <c r="T3248" s="359">
        <f t="shared" si="103"/>
        <v>0.24771252648305098</v>
      </c>
      <c r="U3248" s="357"/>
    </row>
    <row r="3249" spans="1:21" x14ac:dyDescent="0.25">
      <c r="A3249" s="357" t="s">
        <v>483</v>
      </c>
      <c r="B3249" s="357" t="s">
        <v>1830</v>
      </c>
      <c r="C3249" s="357" t="s">
        <v>1273</v>
      </c>
      <c r="D3249" s="357" t="s">
        <v>1785</v>
      </c>
      <c r="E3249" s="357" t="s">
        <v>1938</v>
      </c>
      <c r="F3249" s="357">
        <v>4622222</v>
      </c>
      <c r="G3249" s="357" t="s">
        <v>1195</v>
      </c>
      <c r="H3249" s="357">
        <v>462222204</v>
      </c>
      <c r="I3249" s="357" t="s">
        <v>4826</v>
      </c>
      <c r="J3249" s="357">
        <v>18866431</v>
      </c>
      <c r="K3249" s="357">
        <v>100</v>
      </c>
      <c r="L3249" s="357" t="s">
        <v>1077</v>
      </c>
      <c r="M3249" s="357" t="s">
        <v>1078</v>
      </c>
      <c r="N3249" s="357" t="s">
        <v>5025</v>
      </c>
      <c r="O3249" s="358">
        <v>1</v>
      </c>
      <c r="P3249" s="357">
        <v>270</v>
      </c>
      <c r="Q3249" s="357">
        <v>43208.800000000003</v>
      </c>
      <c r="R3249" s="357">
        <v>40813.43</v>
      </c>
      <c r="S3249" s="357">
        <f t="shared" si="102"/>
        <v>2395.3700000000026</v>
      </c>
      <c r="T3249" s="359">
        <f t="shared" si="103"/>
        <v>5.5437086889707707E-2</v>
      </c>
      <c r="U3249" s="357"/>
    </row>
    <row r="3250" spans="1:21" x14ac:dyDescent="0.25">
      <c r="A3250" s="357" t="s">
        <v>483</v>
      </c>
      <c r="B3250" s="357" t="s">
        <v>1830</v>
      </c>
      <c r="C3250" s="357" t="s">
        <v>1273</v>
      </c>
      <c r="D3250" s="357" t="s">
        <v>1785</v>
      </c>
      <c r="E3250" s="357" t="s">
        <v>1938</v>
      </c>
      <c r="F3250" s="357">
        <v>4622222</v>
      </c>
      <c r="G3250" s="357" t="s">
        <v>1195</v>
      </c>
      <c r="H3250" s="357">
        <v>462222204</v>
      </c>
      <c r="I3250" s="357" t="s">
        <v>4827</v>
      </c>
      <c r="J3250" s="357">
        <v>18866437</v>
      </c>
      <c r="K3250" s="357">
        <v>100</v>
      </c>
      <c r="L3250" s="357" t="s">
        <v>1077</v>
      </c>
      <c r="M3250" s="357" t="s">
        <v>1078</v>
      </c>
      <c r="N3250" s="357" t="s">
        <v>5025</v>
      </c>
      <c r="O3250" s="358">
        <v>1</v>
      </c>
      <c r="P3250" s="357">
        <v>70</v>
      </c>
      <c r="Q3250" s="357">
        <v>12759.2</v>
      </c>
      <c r="R3250" s="357">
        <v>10517.119999999999</v>
      </c>
      <c r="S3250" s="357">
        <f t="shared" si="102"/>
        <v>2242.0800000000017</v>
      </c>
      <c r="T3250" s="359">
        <f t="shared" si="103"/>
        <v>0.17572261583798371</v>
      </c>
      <c r="U3250" s="357"/>
    </row>
    <row r="3251" spans="1:21" x14ac:dyDescent="0.25">
      <c r="A3251" s="357" t="s">
        <v>483</v>
      </c>
      <c r="B3251" s="357" t="s">
        <v>1830</v>
      </c>
      <c r="C3251" s="357" t="s">
        <v>1273</v>
      </c>
      <c r="D3251" s="357" t="s">
        <v>1785</v>
      </c>
      <c r="E3251" s="357" t="s">
        <v>1938</v>
      </c>
      <c r="F3251" s="357">
        <v>4622222</v>
      </c>
      <c r="G3251" s="357" t="s">
        <v>1195</v>
      </c>
      <c r="H3251" s="357">
        <v>462222204</v>
      </c>
      <c r="I3251" s="357" t="s">
        <v>4828</v>
      </c>
      <c r="J3251" s="357">
        <v>18866501</v>
      </c>
      <c r="K3251" s="357">
        <v>100</v>
      </c>
      <c r="L3251" s="357" t="s">
        <v>1077</v>
      </c>
      <c r="M3251" s="357" t="s">
        <v>1078</v>
      </c>
      <c r="N3251" s="357" t="s">
        <v>5025</v>
      </c>
      <c r="O3251" s="358">
        <v>1</v>
      </c>
      <c r="P3251" s="357">
        <v>56</v>
      </c>
      <c r="Q3251" s="357">
        <v>9713.6</v>
      </c>
      <c r="R3251" s="357">
        <v>7101</v>
      </c>
      <c r="S3251" s="357">
        <f t="shared" si="102"/>
        <v>2612.6000000000004</v>
      </c>
      <c r="T3251" s="359">
        <f t="shared" si="103"/>
        <v>0.26896310327787848</v>
      </c>
      <c r="U3251" s="357"/>
    </row>
    <row r="3252" spans="1:21" x14ac:dyDescent="0.25">
      <c r="A3252" s="357" t="s">
        <v>483</v>
      </c>
      <c r="B3252" s="357" t="s">
        <v>1830</v>
      </c>
      <c r="C3252" s="357" t="s">
        <v>1273</v>
      </c>
      <c r="D3252" s="357" t="s">
        <v>1785</v>
      </c>
      <c r="E3252" s="357" t="s">
        <v>1939</v>
      </c>
      <c r="F3252" s="357">
        <v>4622224</v>
      </c>
      <c r="G3252" s="357" t="s">
        <v>1055</v>
      </c>
      <c r="H3252" s="357">
        <v>462222402</v>
      </c>
      <c r="I3252" s="357" t="s">
        <v>4829</v>
      </c>
      <c r="J3252" s="357">
        <v>18866561</v>
      </c>
      <c r="K3252" s="357">
        <v>100</v>
      </c>
      <c r="L3252" s="357" t="s">
        <v>1077</v>
      </c>
      <c r="M3252" s="357" t="s">
        <v>1078</v>
      </c>
      <c r="N3252" s="357" t="s">
        <v>5025</v>
      </c>
      <c r="O3252" s="358">
        <v>1</v>
      </c>
      <c r="P3252" s="357">
        <v>22</v>
      </c>
      <c r="Q3252" s="357">
        <v>8162</v>
      </c>
      <c r="R3252" s="357">
        <v>4586.0999999999995</v>
      </c>
      <c r="S3252" s="357">
        <f t="shared" si="102"/>
        <v>3575.9000000000005</v>
      </c>
      <c r="T3252" s="359">
        <f t="shared" si="103"/>
        <v>0.43811565792697876</v>
      </c>
      <c r="U3252" s="357"/>
    </row>
    <row r="3253" spans="1:21" x14ac:dyDescent="0.25">
      <c r="A3253" s="357" t="s">
        <v>483</v>
      </c>
      <c r="B3253" s="357" t="s">
        <v>1830</v>
      </c>
      <c r="C3253" s="357" t="s">
        <v>1273</v>
      </c>
      <c r="D3253" s="357" t="s">
        <v>1785</v>
      </c>
      <c r="E3253" s="357" t="s">
        <v>1939</v>
      </c>
      <c r="F3253" s="357">
        <v>4622224</v>
      </c>
      <c r="G3253" s="357" t="s">
        <v>1055</v>
      </c>
      <c r="H3253" s="357">
        <v>462222402</v>
      </c>
      <c r="I3253" s="357" t="s">
        <v>4830</v>
      </c>
      <c r="J3253" s="357">
        <v>18866753</v>
      </c>
      <c r="K3253" s="357">
        <v>100</v>
      </c>
      <c r="L3253" s="357" t="s">
        <v>1077</v>
      </c>
      <c r="M3253" s="357" t="s">
        <v>1078</v>
      </c>
      <c r="N3253" s="357" t="s">
        <v>5025</v>
      </c>
      <c r="O3253" s="358">
        <v>1</v>
      </c>
      <c r="P3253" s="357">
        <v>78</v>
      </c>
      <c r="Q3253" s="357">
        <v>32372.400000000001</v>
      </c>
      <c r="R3253" s="357">
        <v>23483.690000000002</v>
      </c>
      <c r="S3253" s="357">
        <f t="shared" si="102"/>
        <v>8888.7099999999991</v>
      </c>
      <c r="T3253" s="359">
        <f t="shared" si="103"/>
        <v>0.27457679999011497</v>
      </c>
      <c r="U3253" s="357"/>
    </row>
    <row r="3254" spans="1:21" x14ac:dyDescent="0.25">
      <c r="A3254" s="357" t="s">
        <v>483</v>
      </c>
      <c r="B3254" s="357" t="s">
        <v>1830</v>
      </c>
      <c r="C3254" s="357" t="s">
        <v>1273</v>
      </c>
      <c r="D3254" s="357" t="s">
        <v>1785</v>
      </c>
      <c r="E3254" s="357" t="s">
        <v>1939</v>
      </c>
      <c r="F3254" s="357">
        <v>4622224</v>
      </c>
      <c r="G3254" s="357" t="s">
        <v>1055</v>
      </c>
      <c r="H3254" s="357">
        <v>462222402</v>
      </c>
      <c r="I3254" s="357" t="s">
        <v>4831</v>
      </c>
      <c r="J3254" s="357">
        <v>18866769</v>
      </c>
      <c r="K3254" s="357">
        <v>100</v>
      </c>
      <c r="L3254" s="357" t="s">
        <v>1077</v>
      </c>
      <c r="M3254" s="357" t="s">
        <v>1078</v>
      </c>
      <c r="N3254" s="357" t="s">
        <v>5025</v>
      </c>
      <c r="O3254" s="358">
        <v>1</v>
      </c>
      <c r="P3254" s="357">
        <v>33</v>
      </c>
      <c r="Q3254" s="357">
        <v>17180.8</v>
      </c>
      <c r="R3254" s="357">
        <v>11104.849999999999</v>
      </c>
      <c r="S3254" s="357">
        <f t="shared" si="102"/>
        <v>6075.9500000000007</v>
      </c>
      <c r="T3254" s="359">
        <f t="shared" si="103"/>
        <v>0.35364767647606637</v>
      </c>
      <c r="U3254" s="357"/>
    </row>
    <row r="3255" spans="1:21" x14ac:dyDescent="0.25">
      <c r="A3255" s="357" t="s">
        <v>483</v>
      </c>
      <c r="B3255" s="357" t="s">
        <v>1830</v>
      </c>
      <c r="C3255" s="357" t="s">
        <v>1261</v>
      </c>
      <c r="D3255" s="357" t="s">
        <v>1763</v>
      </c>
      <c r="E3255" s="357" t="s">
        <v>5057</v>
      </c>
      <c r="F3255" s="357">
        <v>4521339</v>
      </c>
      <c r="G3255" s="357" t="s">
        <v>1615</v>
      </c>
      <c r="H3255" s="357">
        <v>452133901</v>
      </c>
      <c r="I3255" s="357" t="s">
        <v>4832</v>
      </c>
      <c r="J3255" s="357">
        <v>34538584</v>
      </c>
      <c r="K3255" s="357">
        <v>100</v>
      </c>
      <c r="L3255" s="357" t="s">
        <v>1077</v>
      </c>
      <c r="M3255" s="357" t="s">
        <v>1078</v>
      </c>
      <c r="N3255" s="357" t="s">
        <v>5025</v>
      </c>
      <c r="O3255" s="358">
        <v>1</v>
      </c>
      <c r="P3255" s="357">
        <v>141</v>
      </c>
      <c r="Q3255" s="357">
        <v>48408.800000000003</v>
      </c>
      <c r="R3255" s="357">
        <v>28866.870000000003</v>
      </c>
      <c r="S3255" s="357">
        <f t="shared" si="102"/>
        <v>19541.93</v>
      </c>
      <c r="T3255" s="359">
        <f t="shared" si="103"/>
        <v>0.4036854869362595</v>
      </c>
      <c r="U3255" s="357"/>
    </row>
    <row r="3256" spans="1:21" x14ac:dyDescent="0.25">
      <c r="A3256" s="357" t="s">
        <v>483</v>
      </c>
      <c r="B3256" s="357" t="s">
        <v>1830</v>
      </c>
      <c r="C3256" s="357" t="s">
        <v>1261</v>
      </c>
      <c r="D3256" s="357" t="s">
        <v>1763</v>
      </c>
      <c r="E3256" s="357" t="s">
        <v>5057</v>
      </c>
      <c r="F3256" s="357">
        <v>4521339</v>
      </c>
      <c r="G3256" s="357" t="s">
        <v>1615</v>
      </c>
      <c r="H3256" s="357">
        <v>452133901</v>
      </c>
      <c r="I3256" s="357" t="s">
        <v>4833</v>
      </c>
      <c r="J3256" s="357">
        <v>34538676</v>
      </c>
      <c r="K3256" s="357">
        <v>100</v>
      </c>
      <c r="L3256" s="357" t="s">
        <v>1077</v>
      </c>
      <c r="M3256" s="357" t="s">
        <v>1078</v>
      </c>
      <c r="N3256" s="357" t="s">
        <v>5025</v>
      </c>
      <c r="O3256" s="358">
        <v>1</v>
      </c>
      <c r="P3256" s="357">
        <v>52</v>
      </c>
      <c r="Q3256" s="357">
        <v>18390.400000000001</v>
      </c>
      <c r="R3256" s="357">
        <v>14429.050000000001</v>
      </c>
      <c r="S3256" s="357">
        <f t="shared" ref="S3256:S3319" si="104">Q3256-R3256</f>
        <v>3961.3500000000004</v>
      </c>
      <c r="T3256" s="359">
        <f t="shared" ref="T3256:T3319" si="105">S3256/Q3256</f>
        <v>0.21540314511919262</v>
      </c>
      <c r="U3256" s="357"/>
    </row>
    <row r="3257" spans="1:21" x14ac:dyDescent="0.25">
      <c r="A3257" s="357" t="s">
        <v>483</v>
      </c>
      <c r="B3257" s="357" t="s">
        <v>1830</v>
      </c>
      <c r="C3257" s="357" t="s">
        <v>1261</v>
      </c>
      <c r="D3257" s="357" t="s">
        <v>1763</v>
      </c>
      <c r="E3257" s="357" t="s">
        <v>5057</v>
      </c>
      <c r="F3257" s="357">
        <v>4521339</v>
      </c>
      <c r="G3257" s="357" t="s">
        <v>1615</v>
      </c>
      <c r="H3257" s="357">
        <v>452133901</v>
      </c>
      <c r="I3257" s="357" t="s">
        <v>4834</v>
      </c>
      <c r="J3257" s="357">
        <v>34538696</v>
      </c>
      <c r="K3257" s="357">
        <v>100</v>
      </c>
      <c r="L3257" s="357" t="s">
        <v>1077</v>
      </c>
      <c r="M3257" s="357" t="s">
        <v>1078</v>
      </c>
      <c r="N3257" s="357" t="s">
        <v>5025</v>
      </c>
      <c r="O3257" s="358">
        <v>1</v>
      </c>
      <c r="P3257" s="357">
        <v>68</v>
      </c>
      <c r="Q3257" s="357">
        <v>16530</v>
      </c>
      <c r="R3257" s="357">
        <v>12771.050000000001</v>
      </c>
      <c r="S3257" s="357">
        <f t="shared" si="104"/>
        <v>3758.9499999999989</v>
      </c>
      <c r="T3257" s="359">
        <f t="shared" si="105"/>
        <v>0.22740169388989709</v>
      </c>
      <c r="U3257" s="357"/>
    </row>
    <row r="3258" spans="1:21" x14ac:dyDescent="0.25">
      <c r="A3258" s="357" t="s">
        <v>483</v>
      </c>
      <c r="B3258" s="357" t="s">
        <v>1830</v>
      </c>
      <c r="C3258" s="357" t="s">
        <v>1261</v>
      </c>
      <c r="D3258" s="357" t="s">
        <v>1763</v>
      </c>
      <c r="E3258" s="357" t="s">
        <v>5057</v>
      </c>
      <c r="F3258" s="357">
        <v>4521339</v>
      </c>
      <c r="G3258" s="357" t="s">
        <v>1615</v>
      </c>
      <c r="H3258" s="357">
        <v>452133901</v>
      </c>
      <c r="I3258" s="357" t="s">
        <v>4835</v>
      </c>
      <c r="J3258" s="357">
        <v>34538702</v>
      </c>
      <c r="K3258" s="357">
        <v>100</v>
      </c>
      <c r="L3258" s="357" t="s">
        <v>1077</v>
      </c>
      <c r="M3258" s="357" t="s">
        <v>1078</v>
      </c>
      <c r="N3258" s="357" t="s">
        <v>5025</v>
      </c>
      <c r="O3258" s="358">
        <v>1</v>
      </c>
      <c r="P3258" s="357">
        <v>113</v>
      </c>
      <c r="Q3258" s="357">
        <v>37049.599999999999</v>
      </c>
      <c r="R3258" s="357">
        <v>27992.010000000002</v>
      </c>
      <c r="S3258" s="357">
        <f t="shared" si="104"/>
        <v>9057.5899999999965</v>
      </c>
      <c r="T3258" s="359">
        <f t="shared" si="105"/>
        <v>0.24447200509587139</v>
      </c>
      <c r="U3258" s="357"/>
    </row>
    <row r="3259" spans="1:21" x14ac:dyDescent="0.25">
      <c r="A3259" s="357" t="s">
        <v>483</v>
      </c>
      <c r="B3259" s="357" t="s">
        <v>1830</v>
      </c>
      <c r="C3259" s="357" t="s">
        <v>1261</v>
      </c>
      <c r="D3259" s="357" t="s">
        <v>1763</v>
      </c>
      <c r="E3259" s="357" t="s">
        <v>5057</v>
      </c>
      <c r="F3259" s="357">
        <v>4521339</v>
      </c>
      <c r="G3259" s="357" t="s">
        <v>1615</v>
      </c>
      <c r="H3259" s="357">
        <v>452133901</v>
      </c>
      <c r="I3259" s="357" t="s">
        <v>4836</v>
      </c>
      <c r="J3259" s="357">
        <v>34538820</v>
      </c>
      <c r="K3259" s="357">
        <v>100</v>
      </c>
      <c r="L3259" s="357" t="s">
        <v>1077</v>
      </c>
      <c r="M3259" s="357" t="s">
        <v>1078</v>
      </c>
      <c r="N3259" s="357" t="s">
        <v>5025</v>
      </c>
      <c r="O3259" s="358">
        <v>1</v>
      </c>
      <c r="P3259" s="357">
        <v>94</v>
      </c>
      <c r="Q3259" s="357">
        <v>27450</v>
      </c>
      <c r="R3259" s="357">
        <v>21675.68</v>
      </c>
      <c r="S3259" s="357">
        <f t="shared" si="104"/>
        <v>5774.32</v>
      </c>
      <c r="T3259" s="359">
        <f t="shared" si="105"/>
        <v>0.21035774134790527</v>
      </c>
      <c r="U3259" s="357"/>
    </row>
    <row r="3260" spans="1:21" x14ac:dyDescent="0.25">
      <c r="A3260" s="357" t="s">
        <v>483</v>
      </c>
      <c r="B3260" s="357" t="s">
        <v>1830</v>
      </c>
      <c r="C3260" s="357" t="s">
        <v>1273</v>
      </c>
      <c r="D3260" s="357" t="s">
        <v>1785</v>
      </c>
      <c r="E3260" s="357" t="s">
        <v>1939</v>
      </c>
      <c r="F3260" s="357">
        <v>4622224</v>
      </c>
      <c r="G3260" s="357" t="s">
        <v>1055</v>
      </c>
      <c r="H3260" s="357">
        <v>462222402</v>
      </c>
      <c r="I3260" s="357" t="s">
        <v>4837</v>
      </c>
      <c r="J3260" s="357">
        <v>34538824</v>
      </c>
      <c r="K3260" s="357">
        <v>100</v>
      </c>
      <c r="L3260" s="357" t="s">
        <v>1077</v>
      </c>
      <c r="M3260" s="357" t="s">
        <v>1078</v>
      </c>
      <c r="N3260" s="357" t="s">
        <v>5025</v>
      </c>
      <c r="O3260" s="358">
        <v>1</v>
      </c>
      <c r="P3260" s="357">
        <v>153</v>
      </c>
      <c r="Q3260" s="357">
        <v>35111.599999999999</v>
      </c>
      <c r="R3260" s="357">
        <v>27698.170000000002</v>
      </c>
      <c r="S3260" s="357">
        <f t="shared" si="104"/>
        <v>7413.4299999999967</v>
      </c>
      <c r="T3260" s="359">
        <f t="shared" si="105"/>
        <v>0.21113905376001085</v>
      </c>
      <c r="U3260" s="357"/>
    </row>
    <row r="3261" spans="1:21" x14ac:dyDescent="0.25">
      <c r="A3261" s="357" t="s">
        <v>483</v>
      </c>
      <c r="B3261" s="357" t="s">
        <v>1830</v>
      </c>
      <c r="C3261" s="357" t="s">
        <v>1261</v>
      </c>
      <c r="D3261" s="357" t="s">
        <v>1763</v>
      </c>
      <c r="E3261" s="357" t="s">
        <v>5057</v>
      </c>
      <c r="F3261" s="357">
        <v>4521339</v>
      </c>
      <c r="G3261" s="357" t="s">
        <v>1615</v>
      </c>
      <c r="H3261" s="357">
        <v>452133901</v>
      </c>
      <c r="I3261" s="357" t="s">
        <v>4838</v>
      </c>
      <c r="J3261" s="357">
        <v>34538858</v>
      </c>
      <c r="K3261" s="357">
        <v>100</v>
      </c>
      <c r="L3261" s="357" t="s">
        <v>1077</v>
      </c>
      <c r="M3261" s="357" t="s">
        <v>1078</v>
      </c>
      <c r="N3261" s="357" t="s">
        <v>5025</v>
      </c>
      <c r="O3261" s="358">
        <v>1</v>
      </c>
      <c r="P3261" s="357">
        <v>60</v>
      </c>
      <c r="Q3261" s="357">
        <v>17278</v>
      </c>
      <c r="R3261" s="357">
        <v>13671.04</v>
      </c>
      <c r="S3261" s="357">
        <f t="shared" si="104"/>
        <v>3606.9599999999991</v>
      </c>
      <c r="T3261" s="359">
        <f t="shared" si="105"/>
        <v>0.20876027317976611</v>
      </c>
      <c r="U3261" s="357"/>
    </row>
    <row r="3262" spans="1:21" x14ac:dyDescent="0.25">
      <c r="A3262" s="357" t="s">
        <v>483</v>
      </c>
      <c r="B3262" s="357" t="s">
        <v>1830</v>
      </c>
      <c r="C3262" s="357" t="s">
        <v>1261</v>
      </c>
      <c r="D3262" s="357" t="s">
        <v>1763</v>
      </c>
      <c r="E3262" s="357" t="s">
        <v>5057</v>
      </c>
      <c r="F3262" s="357">
        <v>4521339</v>
      </c>
      <c r="G3262" s="357" t="s">
        <v>1615</v>
      </c>
      <c r="H3262" s="357">
        <v>452133901</v>
      </c>
      <c r="I3262" s="357" t="s">
        <v>4839</v>
      </c>
      <c r="J3262" s="357">
        <v>34538864</v>
      </c>
      <c r="K3262" s="357">
        <v>100</v>
      </c>
      <c r="L3262" s="357" t="s">
        <v>1077</v>
      </c>
      <c r="M3262" s="357" t="s">
        <v>1078</v>
      </c>
      <c r="N3262" s="357" t="s">
        <v>5025</v>
      </c>
      <c r="O3262" s="358">
        <v>1</v>
      </c>
      <c r="P3262" s="357">
        <v>81</v>
      </c>
      <c r="Q3262" s="357">
        <v>22169.599999999999</v>
      </c>
      <c r="R3262" s="357">
        <v>19155.810000000001</v>
      </c>
      <c r="S3262" s="357">
        <f t="shared" si="104"/>
        <v>3013.7899999999972</v>
      </c>
      <c r="T3262" s="359">
        <f t="shared" si="105"/>
        <v>0.13594246174942251</v>
      </c>
      <c r="U3262" s="357"/>
    </row>
    <row r="3263" spans="1:21" x14ac:dyDescent="0.25">
      <c r="A3263" s="357" t="s">
        <v>483</v>
      </c>
      <c r="B3263" s="357" t="s">
        <v>1830</v>
      </c>
      <c r="C3263" s="357" t="s">
        <v>1261</v>
      </c>
      <c r="D3263" s="357" t="s">
        <v>1763</v>
      </c>
      <c r="E3263" s="357" t="s">
        <v>5057</v>
      </c>
      <c r="F3263" s="357">
        <v>4521339</v>
      </c>
      <c r="G3263" s="357" t="s">
        <v>1615</v>
      </c>
      <c r="H3263" s="357">
        <v>452133901</v>
      </c>
      <c r="I3263" s="357" t="s">
        <v>4840</v>
      </c>
      <c r="J3263" s="357">
        <v>34538914</v>
      </c>
      <c r="K3263" s="357">
        <v>100</v>
      </c>
      <c r="L3263" s="357" t="s">
        <v>1077</v>
      </c>
      <c r="M3263" s="357" t="s">
        <v>1078</v>
      </c>
      <c r="N3263" s="357" t="s">
        <v>5025</v>
      </c>
      <c r="O3263" s="358">
        <v>1</v>
      </c>
      <c r="P3263" s="357">
        <v>103</v>
      </c>
      <c r="Q3263" s="357">
        <v>24092</v>
      </c>
      <c r="R3263" s="357">
        <v>16284.16</v>
      </c>
      <c r="S3263" s="357">
        <f t="shared" si="104"/>
        <v>7807.84</v>
      </c>
      <c r="T3263" s="359">
        <f t="shared" si="105"/>
        <v>0.3240843433504898</v>
      </c>
      <c r="U3263" s="357"/>
    </row>
    <row r="3264" spans="1:21" x14ac:dyDescent="0.25">
      <c r="A3264" s="357" t="s">
        <v>483</v>
      </c>
      <c r="B3264" s="357" t="s">
        <v>1830</v>
      </c>
      <c r="C3264" s="357" t="s">
        <v>1273</v>
      </c>
      <c r="D3264" s="357" t="s">
        <v>1785</v>
      </c>
      <c r="E3264" s="357" t="s">
        <v>1052</v>
      </c>
      <c r="F3264" s="357">
        <v>4622233</v>
      </c>
      <c r="G3264" s="357" t="s">
        <v>1054</v>
      </c>
      <c r="H3264" s="357">
        <v>462223301</v>
      </c>
      <c r="I3264" s="357" t="s">
        <v>4841</v>
      </c>
      <c r="J3264" s="357">
        <v>30799066</v>
      </c>
      <c r="K3264" s="357">
        <v>100</v>
      </c>
      <c r="L3264" s="357" t="s">
        <v>1077</v>
      </c>
      <c r="M3264" s="357" t="s">
        <v>1078</v>
      </c>
      <c r="N3264" s="357" t="s">
        <v>5025</v>
      </c>
      <c r="O3264" s="358">
        <v>1</v>
      </c>
      <c r="P3264" s="357">
        <v>181</v>
      </c>
      <c r="Q3264" s="357">
        <v>72996</v>
      </c>
      <c r="R3264" s="357">
        <v>55223.1</v>
      </c>
      <c r="S3264" s="357">
        <f t="shared" si="104"/>
        <v>17772.900000000001</v>
      </c>
      <c r="T3264" s="359">
        <f t="shared" si="105"/>
        <v>0.24347772480683874</v>
      </c>
      <c r="U3264" s="357"/>
    </row>
    <row r="3265" spans="1:21" x14ac:dyDescent="0.25">
      <c r="A3265" s="357" t="s">
        <v>483</v>
      </c>
      <c r="B3265" s="357" t="s">
        <v>972</v>
      </c>
      <c r="C3265" s="357" t="s">
        <v>1268</v>
      </c>
      <c r="D3265" s="357" t="s">
        <v>1772</v>
      </c>
      <c r="E3265" s="357" t="s">
        <v>1632</v>
      </c>
      <c r="F3265" s="357" t="s">
        <v>5050</v>
      </c>
      <c r="G3265" s="357" t="s">
        <v>983</v>
      </c>
      <c r="H3265" s="357" t="s">
        <v>1455</v>
      </c>
      <c r="I3265" s="357" t="s">
        <v>5313</v>
      </c>
      <c r="J3265" s="357">
        <v>18348417</v>
      </c>
      <c r="K3265" s="357">
        <v>100</v>
      </c>
      <c r="L3265" s="357" t="s">
        <v>1077</v>
      </c>
      <c r="M3265" s="357" t="s">
        <v>1078</v>
      </c>
      <c r="N3265" s="357" t="s">
        <v>5025</v>
      </c>
      <c r="O3265" s="358">
        <v>1</v>
      </c>
      <c r="P3265" s="357">
        <v>39</v>
      </c>
      <c r="Q3265" s="357">
        <v>31413.599999999999</v>
      </c>
      <c r="R3265" s="357">
        <v>15840.42</v>
      </c>
      <c r="S3265" s="357">
        <f t="shared" si="104"/>
        <v>15573.179999999998</v>
      </c>
      <c r="T3265" s="359">
        <f t="shared" si="105"/>
        <v>0.4957464282985713</v>
      </c>
      <c r="U3265" s="357"/>
    </row>
    <row r="3266" spans="1:21" x14ac:dyDescent="0.25">
      <c r="A3266" s="357" t="s">
        <v>483</v>
      </c>
      <c r="B3266" s="357" t="s">
        <v>1830</v>
      </c>
      <c r="C3266" s="357" t="s">
        <v>1273</v>
      </c>
      <c r="D3266" s="357" t="s">
        <v>1785</v>
      </c>
      <c r="E3266" s="357" t="s">
        <v>1052</v>
      </c>
      <c r="F3266" s="357">
        <v>4622233</v>
      </c>
      <c r="G3266" s="357" t="s">
        <v>1054</v>
      </c>
      <c r="H3266" s="357">
        <v>462223301</v>
      </c>
      <c r="I3266" s="357" t="s">
        <v>4842</v>
      </c>
      <c r="J3266" s="357">
        <v>30799250</v>
      </c>
      <c r="K3266" s="357">
        <v>100</v>
      </c>
      <c r="L3266" s="357" t="s">
        <v>1077</v>
      </c>
      <c r="M3266" s="357" t="s">
        <v>1078</v>
      </c>
      <c r="N3266" s="357" t="s">
        <v>5025</v>
      </c>
      <c r="O3266" s="358">
        <v>1</v>
      </c>
      <c r="P3266" s="357">
        <v>57</v>
      </c>
      <c r="Q3266" s="357">
        <v>10861.599999999999</v>
      </c>
      <c r="R3266" s="357">
        <v>9417.5</v>
      </c>
      <c r="S3266" s="357">
        <f t="shared" si="104"/>
        <v>1444.0999999999985</v>
      </c>
      <c r="T3266" s="359">
        <f t="shared" si="105"/>
        <v>0.13295462915224265</v>
      </c>
      <c r="U3266" s="357"/>
    </row>
    <row r="3267" spans="1:21" x14ac:dyDescent="0.25">
      <c r="A3267" s="357" t="s">
        <v>483</v>
      </c>
      <c r="B3267" s="357" t="s">
        <v>1830</v>
      </c>
      <c r="C3267" s="357" t="s">
        <v>1273</v>
      </c>
      <c r="D3267" s="357" t="s">
        <v>1785</v>
      </c>
      <c r="E3267" s="357" t="s">
        <v>1052</v>
      </c>
      <c r="F3267" s="357">
        <v>4622233</v>
      </c>
      <c r="G3267" s="357" t="s">
        <v>1054</v>
      </c>
      <c r="H3267" s="357">
        <v>462223301</v>
      </c>
      <c r="I3267" s="357" t="s">
        <v>4843</v>
      </c>
      <c r="J3267" s="357">
        <v>30799294</v>
      </c>
      <c r="K3267" s="357">
        <v>100</v>
      </c>
      <c r="L3267" s="357" t="s">
        <v>1077</v>
      </c>
      <c r="M3267" s="357" t="s">
        <v>1078</v>
      </c>
      <c r="N3267" s="357" t="s">
        <v>5025</v>
      </c>
      <c r="O3267" s="358">
        <v>1</v>
      </c>
      <c r="P3267" s="357">
        <v>91</v>
      </c>
      <c r="Q3267" s="357">
        <v>22062</v>
      </c>
      <c r="R3267" s="357">
        <v>19972.21</v>
      </c>
      <c r="S3267" s="357">
        <f t="shared" si="104"/>
        <v>2089.7900000000009</v>
      </c>
      <c r="T3267" s="359">
        <f t="shared" si="105"/>
        <v>9.4723506481733333E-2</v>
      </c>
      <c r="U3267" s="357"/>
    </row>
    <row r="3268" spans="1:21" x14ac:dyDescent="0.25">
      <c r="A3268" s="357" t="s">
        <v>483</v>
      </c>
      <c r="B3268" s="357" t="s">
        <v>1830</v>
      </c>
      <c r="C3268" s="357" t="s">
        <v>1273</v>
      </c>
      <c r="D3268" s="357" t="s">
        <v>1785</v>
      </c>
      <c r="E3268" s="357" t="s">
        <v>1052</v>
      </c>
      <c r="F3268" s="357">
        <v>4622233</v>
      </c>
      <c r="G3268" s="357" t="s">
        <v>1054</v>
      </c>
      <c r="H3268" s="357">
        <v>462223301</v>
      </c>
      <c r="I3268" s="357" t="s">
        <v>4844</v>
      </c>
      <c r="J3268" s="357">
        <v>30799430</v>
      </c>
      <c r="K3268" s="357">
        <v>100</v>
      </c>
      <c r="L3268" s="357" t="s">
        <v>1077</v>
      </c>
      <c r="M3268" s="357" t="s">
        <v>1078</v>
      </c>
      <c r="N3268" s="357" t="s">
        <v>5025</v>
      </c>
      <c r="O3268" s="358">
        <v>1</v>
      </c>
      <c r="P3268" s="357">
        <v>93</v>
      </c>
      <c r="Q3268" s="357">
        <v>22518.400000000001</v>
      </c>
      <c r="R3268" s="357">
        <v>18638.03</v>
      </c>
      <c r="S3268" s="357">
        <f t="shared" si="104"/>
        <v>3880.3700000000026</v>
      </c>
      <c r="T3268" s="359">
        <f t="shared" si="105"/>
        <v>0.17231996944720773</v>
      </c>
      <c r="U3268" s="357"/>
    </row>
    <row r="3269" spans="1:21" x14ac:dyDescent="0.25">
      <c r="A3269" s="357" t="s">
        <v>483</v>
      </c>
      <c r="B3269" s="357" t="s">
        <v>1830</v>
      </c>
      <c r="C3269" s="357" t="s">
        <v>1273</v>
      </c>
      <c r="D3269" s="357" t="s">
        <v>1785</v>
      </c>
      <c r="E3269" s="357" t="s">
        <v>1052</v>
      </c>
      <c r="F3269" s="357">
        <v>4622233</v>
      </c>
      <c r="G3269" s="357" t="s">
        <v>1054</v>
      </c>
      <c r="H3269" s="357">
        <v>462223301</v>
      </c>
      <c r="I3269" s="357" t="s">
        <v>4845</v>
      </c>
      <c r="J3269" s="357">
        <v>30799468</v>
      </c>
      <c r="K3269" s="357">
        <v>200</v>
      </c>
      <c r="L3269" s="357" t="s">
        <v>1077</v>
      </c>
      <c r="M3269" s="357" t="s">
        <v>1078</v>
      </c>
      <c r="N3269" s="357" t="s">
        <v>5025</v>
      </c>
      <c r="O3269" s="358">
        <v>1</v>
      </c>
      <c r="P3269" s="357">
        <v>151</v>
      </c>
      <c r="Q3269" s="357">
        <v>90739.199999999997</v>
      </c>
      <c r="R3269" s="357">
        <v>61333.61</v>
      </c>
      <c r="S3269" s="357">
        <f t="shared" si="104"/>
        <v>29405.589999999997</v>
      </c>
      <c r="T3269" s="359">
        <f t="shared" si="105"/>
        <v>0.32406710660883054</v>
      </c>
      <c r="U3269" s="357"/>
    </row>
    <row r="3270" spans="1:21" x14ac:dyDescent="0.25">
      <c r="A3270" s="357" t="s">
        <v>483</v>
      </c>
      <c r="B3270" s="357" t="s">
        <v>1830</v>
      </c>
      <c r="C3270" s="357" t="s">
        <v>1273</v>
      </c>
      <c r="D3270" s="357" t="s">
        <v>1785</v>
      </c>
      <c r="E3270" s="357" t="s">
        <v>1052</v>
      </c>
      <c r="F3270" s="357">
        <v>4622233</v>
      </c>
      <c r="G3270" s="357" t="s">
        <v>1054</v>
      </c>
      <c r="H3270" s="357">
        <v>462223301</v>
      </c>
      <c r="I3270" s="357" t="s">
        <v>4846</v>
      </c>
      <c r="J3270" s="357">
        <v>30799512</v>
      </c>
      <c r="K3270" s="357">
        <v>100</v>
      </c>
      <c r="L3270" s="357" t="s">
        <v>1077</v>
      </c>
      <c r="M3270" s="357" t="s">
        <v>1078</v>
      </c>
      <c r="N3270" s="357" t="s">
        <v>5025</v>
      </c>
      <c r="O3270" s="358">
        <v>1</v>
      </c>
      <c r="P3270" s="357">
        <v>44</v>
      </c>
      <c r="Q3270" s="357">
        <v>39623.199999999997</v>
      </c>
      <c r="R3270" s="357">
        <v>28745.96</v>
      </c>
      <c r="S3270" s="357">
        <f t="shared" si="104"/>
        <v>10877.239999999998</v>
      </c>
      <c r="T3270" s="359">
        <f t="shared" si="105"/>
        <v>0.27451694966585227</v>
      </c>
      <c r="U3270" s="357"/>
    </row>
    <row r="3271" spans="1:21" x14ac:dyDescent="0.25">
      <c r="A3271" s="357" t="s">
        <v>483</v>
      </c>
      <c r="B3271" s="357" t="s">
        <v>1830</v>
      </c>
      <c r="C3271" s="357" t="s">
        <v>1273</v>
      </c>
      <c r="D3271" s="357" t="s">
        <v>1785</v>
      </c>
      <c r="E3271" s="357" t="s">
        <v>1052</v>
      </c>
      <c r="F3271" s="357">
        <v>4622233</v>
      </c>
      <c r="G3271" s="357" t="s">
        <v>1053</v>
      </c>
      <c r="H3271" s="357">
        <v>462223303</v>
      </c>
      <c r="I3271" s="357" t="s">
        <v>4847</v>
      </c>
      <c r="J3271" s="357">
        <v>30799642</v>
      </c>
      <c r="K3271" s="357">
        <v>100</v>
      </c>
      <c r="L3271" s="357" t="s">
        <v>1077</v>
      </c>
      <c r="M3271" s="357" t="s">
        <v>1078</v>
      </c>
      <c r="N3271" s="357" t="s">
        <v>5025</v>
      </c>
      <c r="O3271" s="358">
        <v>1</v>
      </c>
      <c r="P3271" s="357">
        <v>68</v>
      </c>
      <c r="Q3271" s="357">
        <v>10754.4</v>
      </c>
      <c r="R3271" s="357">
        <v>5945.4</v>
      </c>
      <c r="S3271" s="357">
        <f t="shared" si="104"/>
        <v>4809</v>
      </c>
      <c r="T3271" s="359">
        <f t="shared" si="105"/>
        <v>0.44716581120285653</v>
      </c>
      <c r="U3271" s="357"/>
    </row>
    <row r="3272" spans="1:21" x14ac:dyDescent="0.25">
      <c r="A3272" s="357" t="s">
        <v>483</v>
      </c>
      <c r="B3272" s="357" t="s">
        <v>1830</v>
      </c>
      <c r="C3272" s="357" t="s">
        <v>1273</v>
      </c>
      <c r="D3272" s="357" t="s">
        <v>1785</v>
      </c>
      <c r="E3272" s="357" t="s">
        <v>1052</v>
      </c>
      <c r="F3272" s="357">
        <v>4622233</v>
      </c>
      <c r="G3272" s="357" t="s">
        <v>1053</v>
      </c>
      <c r="H3272" s="357">
        <v>462223303</v>
      </c>
      <c r="I3272" s="357" t="s">
        <v>4848</v>
      </c>
      <c r="J3272" s="357">
        <v>30799678</v>
      </c>
      <c r="K3272" s="357">
        <v>100</v>
      </c>
      <c r="L3272" s="357" t="s">
        <v>1077</v>
      </c>
      <c r="M3272" s="357" t="s">
        <v>1078</v>
      </c>
      <c r="N3272" s="357" t="s">
        <v>5025</v>
      </c>
      <c r="O3272" s="358">
        <v>1</v>
      </c>
      <c r="P3272" s="357">
        <v>57</v>
      </c>
      <c r="Q3272" s="357">
        <v>10663.6</v>
      </c>
      <c r="R3272" s="357">
        <v>7045.15</v>
      </c>
      <c r="S3272" s="357">
        <f t="shared" si="104"/>
        <v>3618.4500000000007</v>
      </c>
      <c r="T3272" s="359">
        <f t="shared" si="105"/>
        <v>0.33932724408267384</v>
      </c>
      <c r="U3272" s="357"/>
    </row>
    <row r="3273" spans="1:21" x14ac:dyDescent="0.25">
      <c r="A3273" s="357" t="s">
        <v>483</v>
      </c>
      <c r="B3273" s="357" t="s">
        <v>1830</v>
      </c>
      <c r="C3273" s="357" t="s">
        <v>1273</v>
      </c>
      <c r="D3273" s="357" t="s">
        <v>1785</v>
      </c>
      <c r="E3273" s="357" t="s">
        <v>1052</v>
      </c>
      <c r="F3273" s="357">
        <v>4622233</v>
      </c>
      <c r="G3273" s="357" t="s">
        <v>1053</v>
      </c>
      <c r="H3273" s="357">
        <v>462223303</v>
      </c>
      <c r="I3273" s="357" t="s">
        <v>4849</v>
      </c>
      <c r="J3273" s="357">
        <v>30799814</v>
      </c>
      <c r="K3273" s="357">
        <v>100</v>
      </c>
      <c r="L3273" s="357" t="s">
        <v>1077</v>
      </c>
      <c r="M3273" s="357" t="s">
        <v>1078</v>
      </c>
      <c r="N3273" s="357" t="s">
        <v>5025</v>
      </c>
      <c r="O3273" s="358">
        <v>1</v>
      </c>
      <c r="P3273" s="357">
        <v>52</v>
      </c>
      <c r="Q3273" s="357">
        <v>8769.2000000000007</v>
      </c>
      <c r="R3273" s="357">
        <v>5701.2000000000007</v>
      </c>
      <c r="S3273" s="357">
        <f t="shared" si="104"/>
        <v>3068</v>
      </c>
      <c r="T3273" s="359">
        <f t="shared" si="105"/>
        <v>0.34986087670483051</v>
      </c>
      <c r="U3273" s="357"/>
    </row>
    <row r="3274" spans="1:21" x14ac:dyDescent="0.25">
      <c r="A3274" s="357" t="s">
        <v>483</v>
      </c>
      <c r="B3274" s="357" t="s">
        <v>1830</v>
      </c>
      <c r="C3274" s="357" t="s">
        <v>1273</v>
      </c>
      <c r="D3274" s="357" t="s">
        <v>1785</v>
      </c>
      <c r="E3274" s="357" t="s">
        <v>1052</v>
      </c>
      <c r="F3274" s="357">
        <v>4622233</v>
      </c>
      <c r="G3274" s="357" t="s">
        <v>1052</v>
      </c>
      <c r="H3274" s="357">
        <v>462223302</v>
      </c>
      <c r="I3274" s="357" t="s">
        <v>4850</v>
      </c>
      <c r="J3274" s="357">
        <v>30800008</v>
      </c>
      <c r="K3274" s="357">
        <v>100</v>
      </c>
      <c r="L3274" s="357" t="s">
        <v>1077</v>
      </c>
      <c r="M3274" s="357" t="s">
        <v>1078</v>
      </c>
      <c r="N3274" s="357" t="s">
        <v>5025</v>
      </c>
      <c r="O3274" s="358">
        <v>1</v>
      </c>
      <c r="P3274" s="357">
        <v>24</v>
      </c>
      <c r="Q3274" s="357">
        <v>30301.600000000002</v>
      </c>
      <c r="R3274" s="357">
        <v>17814.439999999999</v>
      </c>
      <c r="S3274" s="357">
        <f t="shared" si="104"/>
        <v>12487.160000000003</v>
      </c>
      <c r="T3274" s="359">
        <f t="shared" si="105"/>
        <v>0.41209573091849944</v>
      </c>
      <c r="U3274" s="357"/>
    </row>
    <row r="3275" spans="1:21" x14ac:dyDescent="0.25">
      <c r="A3275" s="357" t="s">
        <v>483</v>
      </c>
      <c r="B3275" s="357" t="s">
        <v>1830</v>
      </c>
      <c r="C3275" s="357" t="s">
        <v>1273</v>
      </c>
      <c r="D3275" s="357" t="s">
        <v>1785</v>
      </c>
      <c r="E3275" s="357" t="s">
        <v>1052</v>
      </c>
      <c r="F3275" s="357">
        <v>4622233</v>
      </c>
      <c r="G3275" s="357" t="s">
        <v>1052</v>
      </c>
      <c r="H3275" s="357">
        <v>462223302</v>
      </c>
      <c r="I3275" s="357" t="s">
        <v>4851</v>
      </c>
      <c r="J3275" s="357">
        <v>30800020</v>
      </c>
      <c r="K3275" s="357">
        <v>250</v>
      </c>
      <c r="L3275" s="357" t="s">
        <v>1077</v>
      </c>
      <c r="M3275" s="357" t="s">
        <v>1078</v>
      </c>
      <c r="N3275" s="357" t="s">
        <v>5025</v>
      </c>
      <c r="O3275" s="358">
        <v>1</v>
      </c>
      <c r="P3275" s="357">
        <v>32</v>
      </c>
      <c r="Q3275" s="357">
        <v>24808.799999999999</v>
      </c>
      <c r="R3275" s="357">
        <v>17517.11</v>
      </c>
      <c r="S3275" s="357">
        <f t="shared" si="104"/>
        <v>7291.6899999999987</v>
      </c>
      <c r="T3275" s="359">
        <f t="shared" si="105"/>
        <v>0.29391546547999092</v>
      </c>
      <c r="U3275" s="357"/>
    </row>
    <row r="3276" spans="1:21" x14ac:dyDescent="0.25">
      <c r="A3276" s="357" t="s">
        <v>483</v>
      </c>
      <c r="B3276" s="357" t="s">
        <v>1830</v>
      </c>
      <c r="C3276" s="357" t="s">
        <v>1273</v>
      </c>
      <c r="D3276" s="357" t="s">
        <v>1785</v>
      </c>
      <c r="E3276" s="357" t="s">
        <v>1052</v>
      </c>
      <c r="F3276" s="357">
        <v>4622233</v>
      </c>
      <c r="G3276" s="357" t="s">
        <v>1052</v>
      </c>
      <c r="H3276" s="357">
        <v>462223302</v>
      </c>
      <c r="I3276" s="357" t="s">
        <v>4852</v>
      </c>
      <c r="J3276" s="357">
        <v>30800032</v>
      </c>
      <c r="K3276" s="357">
        <v>250</v>
      </c>
      <c r="L3276" s="357" t="s">
        <v>1077</v>
      </c>
      <c r="M3276" s="357" t="s">
        <v>1078</v>
      </c>
      <c r="N3276" s="357" t="s">
        <v>5025</v>
      </c>
      <c r="O3276" s="358">
        <v>1</v>
      </c>
      <c r="P3276" s="357">
        <v>193</v>
      </c>
      <c r="Q3276" s="357">
        <v>121829.6</v>
      </c>
      <c r="R3276" s="357">
        <v>79595.97</v>
      </c>
      <c r="S3276" s="357">
        <f t="shared" si="104"/>
        <v>42233.630000000005</v>
      </c>
      <c r="T3276" s="359">
        <f t="shared" si="105"/>
        <v>0.3466614845653273</v>
      </c>
      <c r="U3276" s="357"/>
    </row>
    <row r="3277" spans="1:21" x14ac:dyDescent="0.25">
      <c r="A3277" s="357" t="s">
        <v>483</v>
      </c>
      <c r="B3277" s="357" t="s">
        <v>1830</v>
      </c>
      <c r="C3277" s="357" t="s">
        <v>1273</v>
      </c>
      <c r="D3277" s="357" t="s">
        <v>1785</v>
      </c>
      <c r="E3277" s="357" t="s">
        <v>1052</v>
      </c>
      <c r="F3277" s="357">
        <v>4622233</v>
      </c>
      <c r="G3277" s="357" t="s">
        <v>1052</v>
      </c>
      <c r="H3277" s="357">
        <v>462223302</v>
      </c>
      <c r="I3277" s="357" t="s">
        <v>4853</v>
      </c>
      <c r="J3277" s="357">
        <v>30800034</v>
      </c>
      <c r="K3277" s="357">
        <v>250</v>
      </c>
      <c r="L3277" s="357" t="s">
        <v>1077</v>
      </c>
      <c r="M3277" s="357" t="s">
        <v>1078</v>
      </c>
      <c r="N3277" s="357" t="s">
        <v>5025</v>
      </c>
      <c r="O3277" s="358">
        <v>1</v>
      </c>
      <c r="P3277" s="357">
        <v>184</v>
      </c>
      <c r="Q3277" s="357">
        <v>137678.39999999999</v>
      </c>
      <c r="R3277" s="357">
        <v>102763.66</v>
      </c>
      <c r="S3277" s="357">
        <f t="shared" si="104"/>
        <v>34914.739999999991</v>
      </c>
      <c r="T3277" s="359">
        <f t="shared" si="105"/>
        <v>0.25359635207846687</v>
      </c>
      <c r="U3277" s="357"/>
    </row>
    <row r="3278" spans="1:21" x14ac:dyDescent="0.25">
      <c r="A3278" s="357" t="s">
        <v>483</v>
      </c>
      <c r="B3278" s="357" t="s">
        <v>1830</v>
      </c>
      <c r="C3278" s="357" t="s">
        <v>1273</v>
      </c>
      <c r="D3278" s="357" t="s">
        <v>1785</v>
      </c>
      <c r="E3278" s="357" t="s">
        <v>1052</v>
      </c>
      <c r="F3278" s="357">
        <v>4622233</v>
      </c>
      <c r="G3278" s="357" t="s">
        <v>1052</v>
      </c>
      <c r="H3278" s="357">
        <v>462223302</v>
      </c>
      <c r="I3278" s="357" t="s">
        <v>4854</v>
      </c>
      <c r="J3278" s="357">
        <v>30800052</v>
      </c>
      <c r="K3278" s="357">
        <v>100</v>
      </c>
      <c r="L3278" s="357" t="s">
        <v>1077</v>
      </c>
      <c r="M3278" s="357" t="s">
        <v>1078</v>
      </c>
      <c r="N3278" s="357" t="s">
        <v>5025</v>
      </c>
      <c r="O3278" s="358">
        <v>1</v>
      </c>
      <c r="P3278" s="357">
        <v>128</v>
      </c>
      <c r="Q3278" s="357">
        <v>76503.600000000006</v>
      </c>
      <c r="R3278" s="357">
        <v>60657.590000000004</v>
      </c>
      <c r="S3278" s="357">
        <f t="shared" si="104"/>
        <v>15846.010000000002</v>
      </c>
      <c r="T3278" s="359">
        <f t="shared" si="105"/>
        <v>0.20712763843792972</v>
      </c>
      <c r="U3278" s="357"/>
    </row>
    <row r="3279" spans="1:21" x14ac:dyDescent="0.25">
      <c r="A3279" s="357" t="s">
        <v>483</v>
      </c>
      <c r="B3279" s="357" t="s">
        <v>1830</v>
      </c>
      <c r="C3279" s="357" t="s">
        <v>1273</v>
      </c>
      <c r="D3279" s="357" t="s">
        <v>1785</v>
      </c>
      <c r="E3279" s="357" t="s">
        <v>1689</v>
      </c>
      <c r="F3279" s="357">
        <v>4622215</v>
      </c>
      <c r="G3279" s="357" t="s">
        <v>1057</v>
      </c>
      <c r="H3279" s="357">
        <v>462221504</v>
      </c>
      <c r="I3279" s="357" t="s">
        <v>4855</v>
      </c>
      <c r="J3279" s="357">
        <v>30800186</v>
      </c>
      <c r="K3279" s="357">
        <v>100</v>
      </c>
      <c r="L3279" s="357" t="s">
        <v>1077</v>
      </c>
      <c r="M3279" s="357" t="s">
        <v>1078</v>
      </c>
      <c r="N3279" s="357" t="s">
        <v>5025</v>
      </c>
      <c r="O3279" s="358">
        <v>1</v>
      </c>
      <c r="P3279" s="357">
        <v>3</v>
      </c>
      <c r="Q3279" s="357">
        <v>10633.6</v>
      </c>
      <c r="R3279" s="357">
        <v>6330.7599999999993</v>
      </c>
      <c r="S3279" s="357">
        <f t="shared" si="104"/>
        <v>4302.8400000000011</v>
      </c>
      <c r="T3279" s="359">
        <f t="shared" si="105"/>
        <v>0.40464565151971121</v>
      </c>
      <c r="U3279" s="357"/>
    </row>
    <row r="3280" spans="1:21" x14ac:dyDescent="0.25">
      <c r="A3280" s="357" t="s">
        <v>483</v>
      </c>
      <c r="B3280" s="357" t="s">
        <v>921</v>
      </c>
      <c r="C3280" s="357" t="s">
        <v>1247</v>
      </c>
      <c r="D3280" s="357" t="s">
        <v>1756</v>
      </c>
      <c r="E3280" s="357" t="s">
        <v>1526</v>
      </c>
      <c r="F3280" s="357">
        <v>4421413</v>
      </c>
      <c r="G3280" s="357" t="s">
        <v>936</v>
      </c>
      <c r="H3280" s="357">
        <v>442141303</v>
      </c>
      <c r="I3280" s="357" t="s">
        <v>5314</v>
      </c>
      <c r="J3280" s="357">
        <v>18446229</v>
      </c>
      <c r="K3280" s="357">
        <v>63</v>
      </c>
      <c r="L3280" s="357" t="s">
        <v>1077</v>
      </c>
      <c r="M3280" s="357" t="s">
        <v>1078</v>
      </c>
      <c r="N3280" s="357" t="s">
        <v>5025</v>
      </c>
      <c r="O3280" s="358">
        <v>1</v>
      </c>
      <c r="P3280" s="357">
        <v>71</v>
      </c>
      <c r="Q3280" s="357">
        <v>25566</v>
      </c>
      <c r="R3280" s="357">
        <v>13960.949999999999</v>
      </c>
      <c r="S3280" s="357">
        <f t="shared" si="104"/>
        <v>11605.050000000001</v>
      </c>
      <c r="T3280" s="359">
        <f t="shared" si="105"/>
        <v>0.45392513494484865</v>
      </c>
      <c r="U3280" s="357"/>
    </row>
    <row r="3281" spans="1:21" x14ac:dyDescent="0.25">
      <c r="A3281" s="357" t="s">
        <v>483</v>
      </c>
      <c r="B3281" s="357" t="s">
        <v>1830</v>
      </c>
      <c r="C3281" s="357" t="s">
        <v>1273</v>
      </c>
      <c r="D3281" s="357" t="s">
        <v>1786</v>
      </c>
      <c r="E3281" s="357" t="s">
        <v>1692</v>
      </c>
      <c r="F3281" s="357">
        <v>4622311</v>
      </c>
      <c r="G3281" s="357" t="s">
        <v>1194</v>
      </c>
      <c r="H3281" s="357">
        <v>462231106</v>
      </c>
      <c r="I3281" s="357" t="s">
        <v>4856</v>
      </c>
      <c r="J3281" s="357">
        <v>16622517</v>
      </c>
      <c r="K3281" s="357">
        <v>100</v>
      </c>
      <c r="L3281" s="357" t="s">
        <v>1077</v>
      </c>
      <c r="M3281" s="357" t="s">
        <v>1078</v>
      </c>
      <c r="N3281" s="357" t="s">
        <v>5025</v>
      </c>
      <c r="O3281" s="358">
        <v>1</v>
      </c>
      <c r="P3281" s="357">
        <v>34</v>
      </c>
      <c r="Q3281" s="357">
        <v>10576.8</v>
      </c>
      <c r="R3281" s="357">
        <v>8527.9000000000015</v>
      </c>
      <c r="S3281" s="357">
        <f t="shared" si="104"/>
        <v>2048.8999999999978</v>
      </c>
      <c r="T3281" s="359">
        <f t="shared" si="105"/>
        <v>0.19371643597307295</v>
      </c>
      <c r="U3281" s="357"/>
    </row>
    <row r="3282" spans="1:21" x14ac:dyDescent="0.25">
      <c r="A3282" s="357" t="s">
        <v>483</v>
      </c>
      <c r="B3282" s="357" t="s">
        <v>1830</v>
      </c>
      <c r="C3282" s="357" t="s">
        <v>1229</v>
      </c>
      <c r="D3282" s="357" t="s">
        <v>1741</v>
      </c>
      <c r="E3282" s="357" t="s">
        <v>1469</v>
      </c>
      <c r="F3282" s="357">
        <v>4321232</v>
      </c>
      <c r="G3282" s="357" t="s">
        <v>875</v>
      </c>
      <c r="H3282" s="357">
        <v>432123204</v>
      </c>
      <c r="I3282" s="357" t="s">
        <v>4857</v>
      </c>
      <c r="J3282" s="357">
        <v>16622541</v>
      </c>
      <c r="K3282" s="357">
        <v>250</v>
      </c>
      <c r="L3282" s="357" t="s">
        <v>1077</v>
      </c>
      <c r="M3282" s="357" t="s">
        <v>1078</v>
      </c>
      <c r="N3282" s="357" t="s">
        <v>5025</v>
      </c>
      <c r="O3282" s="358">
        <v>1</v>
      </c>
      <c r="P3282" s="357">
        <v>64</v>
      </c>
      <c r="Q3282" s="357">
        <v>70247.600000000006</v>
      </c>
      <c r="R3282" s="357">
        <v>63147.32</v>
      </c>
      <c r="S3282" s="357">
        <f t="shared" si="104"/>
        <v>7100.2800000000061</v>
      </c>
      <c r="T3282" s="359">
        <f t="shared" si="105"/>
        <v>0.10107505452143568</v>
      </c>
      <c r="U3282" s="357"/>
    </row>
    <row r="3283" spans="1:21" x14ac:dyDescent="0.25">
      <c r="A3283" s="357" t="s">
        <v>483</v>
      </c>
      <c r="B3283" s="357" t="s">
        <v>1830</v>
      </c>
      <c r="C3283" s="357" t="s">
        <v>1229</v>
      </c>
      <c r="D3283" s="357" t="s">
        <v>1741</v>
      </c>
      <c r="E3283" s="357" t="s">
        <v>1469</v>
      </c>
      <c r="F3283" s="357">
        <v>4321232</v>
      </c>
      <c r="G3283" s="357" t="s">
        <v>875</v>
      </c>
      <c r="H3283" s="357">
        <v>432123204</v>
      </c>
      <c r="I3283" s="357" t="s">
        <v>4858</v>
      </c>
      <c r="J3283" s="357">
        <v>16622557</v>
      </c>
      <c r="K3283" s="357">
        <v>100</v>
      </c>
      <c r="L3283" s="357" t="s">
        <v>1077</v>
      </c>
      <c r="M3283" s="357" t="s">
        <v>1078</v>
      </c>
      <c r="N3283" s="357" t="s">
        <v>5025</v>
      </c>
      <c r="O3283" s="358">
        <v>1</v>
      </c>
      <c r="P3283" s="357">
        <v>67</v>
      </c>
      <c r="Q3283" s="357">
        <v>47989.599999999999</v>
      </c>
      <c r="R3283" s="357">
        <v>37040.270000000004</v>
      </c>
      <c r="S3283" s="357">
        <f t="shared" si="104"/>
        <v>10949.329999999994</v>
      </c>
      <c r="T3283" s="359">
        <f t="shared" si="105"/>
        <v>0.22816047643656115</v>
      </c>
      <c r="U3283" s="357"/>
    </row>
    <row r="3284" spans="1:21" x14ac:dyDescent="0.25">
      <c r="A3284" s="357" t="s">
        <v>483</v>
      </c>
      <c r="B3284" s="357" t="s">
        <v>921</v>
      </c>
      <c r="C3284" s="357" t="s">
        <v>1258</v>
      </c>
      <c r="D3284" s="357" t="s">
        <v>1758</v>
      </c>
      <c r="E3284" s="357" t="s">
        <v>1532</v>
      </c>
      <c r="F3284" s="357">
        <v>4422118</v>
      </c>
      <c r="G3284" s="357" t="s">
        <v>964</v>
      </c>
      <c r="H3284" s="357">
        <v>442211803</v>
      </c>
      <c r="I3284" s="357" t="s">
        <v>5315</v>
      </c>
      <c r="J3284" s="357">
        <v>18513685</v>
      </c>
      <c r="K3284" s="357">
        <v>63</v>
      </c>
      <c r="L3284" s="357" t="s">
        <v>1077</v>
      </c>
      <c r="M3284" s="357" t="s">
        <v>1078</v>
      </c>
      <c r="N3284" s="357" t="s">
        <v>5025</v>
      </c>
      <c r="O3284" s="358">
        <v>1</v>
      </c>
      <c r="P3284" s="357">
        <v>58</v>
      </c>
      <c r="Q3284" s="357">
        <v>9692</v>
      </c>
      <c r="R3284" s="357">
        <v>5167.5</v>
      </c>
      <c r="S3284" s="357">
        <f t="shared" si="104"/>
        <v>4524.5</v>
      </c>
      <c r="T3284" s="359">
        <f t="shared" si="105"/>
        <v>0.4668283120099051</v>
      </c>
      <c r="U3284" s="357"/>
    </row>
    <row r="3285" spans="1:21" x14ac:dyDescent="0.25">
      <c r="A3285" s="357" t="s">
        <v>483</v>
      </c>
      <c r="B3285" s="357" t="s">
        <v>921</v>
      </c>
      <c r="C3285" s="357" t="s">
        <v>1258</v>
      </c>
      <c r="D3285" s="357" t="s">
        <v>1758</v>
      </c>
      <c r="E3285" s="357" t="s">
        <v>1532</v>
      </c>
      <c r="F3285" s="357">
        <v>4422118</v>
      </c>
      <c r="G3285" s="357" t="s">
        <v>964</v>
      </c>
      <c r="H3285" s="357">
        <v>442211803</v>
      </c>
      <c r="I3285" s="357" t="s">
        <v>5316</v>
      </c>
      <c r="J3285" s="357">
        <v>18530350</v>
      </c>
      <c r="K3285" s="357">
        <v>63</v>
      </c>
      <c r="L3285" s="357" t="s">
        <v>1077</v>
      </c>
      <c r="M3285" s="357" t="s">
        <v>1078</v>
      </c>
      <c r="N3285" s="357" t="s">
        <v>5025</v>
      </c>
      <c r="O3285" s="358">
        <v>1</v>
      </c>
      <c r="P3285" s="357">
        <v>47</v>
      </c>
      <c r="Q3285" s="357">
        <v>12894.8</v>
      </c>
      <c r="R3285" s="357">
        <v>6480.6</v>
      </c>
      <c r="S3285" s="357">
        <f t="shared" si="104"/>
        <v>6414.1999999999989</v>
      </c>
      <c r="T3285" s="359">
        <f t="shared" si="105"/>
        <v>0.49742531873313267</v>
      </c>
      <c r="U3285" s="357"/>
    </row>
    <row r="3286" spans="1:21" x14ac:dyDescent="0.25">
      <c r="A3286" s="357" t="s">
        <v>483</v>
      </c>
      <c r="B3286" s="357" t="s">
        <v>1830</v>
      </c>
      <c r="C3286" s="357" t="s">
        <v>1229</v>
      </c>
      <c r="D3286" s="357" t="s">
        <v>1741</v>
      </c>
      <c r="E3286" s="357" t="s">
        <v>1469</v>
      </c>
      <c r="F3286" s="357">
        <v>4321232</v>
      </c>
      <c r="G3286" s="357" t="s">
        <v>875</v>
      </c>
      <c r="H3286" s="357">
        <v>432123204</v>
      </c>
      <c r="I3286" s="357" t="s">
        <v>4859</v>
      </c>
      <c r="J3286" s="357">
        <v>16622565</v>
      </c>
      <c r="K3286" s="357">
        <v>250</v>
      </c>
      <c r="L3286" s="357" t="s">
        <v>1077</v>
      </c>
      <c r="M3286" s="357" t="s">
        <v>1078</v>
      </c>
      <c r="N3286" s="357" t="s">
        <v>5025</v>
      </c>
      <c r="O3286" s="358">
        <v>1</v>
      </c>
      <c r="P3286" s="357">
        <v>219</v>
      </c>
      <c r="Q3286" s="357">
        <v>300060.79999999999</v>
      </c>
      <c r="R3286" s="357">
        <v>245182.65</v>
      </c>
      <c r="S3286" s="357">
        <f t="shared" si="104"/>
        <v>54878.149999999994</v>
      </c>
      <c r="T3286" s="359">
        <f t="shared" si="105"/>
        <v>0.18289010093954292</v>
      </c>
      <c r="U3286" s="357"/>
    </row>
    <row r="3287" spans="1:21" x14ac:dyDescent="0.25">
      <c r="A3287" s="357" t="s">
        <v>483</v>
      </c>
      <c r="B3287" s="357" t="s">
        <v>1830</v>
      </c>
      <c r="C3287" s="357" t="s">
        <v>1229</v>
      </c>
      <c r="D3287" s="357" t="s">
        <v>1741</v>
      </c>
      <c r="E3287" s="357" t="s">
        <v>1469</v>
      </c>
      <c r="F3287" s="357">
        <v>4321232</v>
      </c>
      <c r="G3287" s="357" t="s">
        <v>875</v>
      </c>
      <c r="H3287" s="357">
        <v>432123204</v>
      </c>
      <c r="I3287" s="357" t="s">
        <v>4860</v>
      </c>
      <c r="J3287" s="357">
        <v>16622601</v>
      </c>
      <c r="K3287" s="357">
        <v>100</v>
      </c>
      <c r="L3287" s="357" t="s">
        <v>1077</v>
      </c>
      <c r="M3287" s="357" t="s">
        <v>1078</v>
      </c>
      <c r="N3287" s="357" t="s">
        <v>5025</v>
      </c>
      <c r="O3287" s="358">
        <v>1</v>
      </c>
      <c r="P3287" s="357">
        <v>91</v>
      </c>
      <c r="Q3287" s="357">
        <v>38048</v>
      </c>
      <c r="R3287" s="357">
        <v>27201.059999999998</v>
      </c>
      <c r="S3287" s="357">
        <f t="shared" si="104"/>
        <v>10846.940000000002</v>
      </c>
      <c r="T3287" s="359">
        <f t="shared" si="105"/>
        <v>0.28508568124474354</v>
      </c>
      <c r="U3287" s="357"/>
    </row>
    <row r="3288" spans="1:21" x14ac:dyDescent="0.25">
      <c r="A3288" s="357" t="s">
        <v>483</v>
      </c>
      <c r="B3288" s="357" t="s">
        <v>1830</v>
      </c>
      <c r="C3288" s="357" t="s">
        <v>1229</v>
      </c>
      <c r="D3288" s="357" t="s">
        <v>1741</v>
      </c>
      <c r="E3288" s="357" t="s">
        <v>1469</v>
      </c>
      <c r="F3288" s="357">
        <v>4321232</v>
      </c>
      <c r="G3288" s="357" t="s">
        <v>875</v>
      </c>
      <c r="H3288" s="357">
        <v>432123204</v>
      </c>
      <c r="I3288" s="357" t="s">
        <v>4861</v>
      </c>
      <c r="J3288" s="357">
        <v>16622629</v>
      </c>
      <c r="K3288" s="357">
        <v>100</v>
      </c>
      <c r="L3288" s="357" t="s">
        <v>1077</v>
      </c>
      <c r="M3288" s="357" t="s">
        <v>1078</v>
      </c>
      <c r="N3288" s="357" t="s">
        <v>5025</v>
      </c>
      <c r="O3288" s="358">
        <v>1</v>
      </c>
      <c r="P3288" s="357">
        <v>71</v>
      </c>
      <c r="Q3288" s="357">
        <v>53188.4</v>
      </c>
      <c r="R3288" s="357">
        <v>44922.6</v>
      </c>
      <c r="S3288" s="357">
        <f t="shared" si="104"/>
        <v>8265.8000000000029</v>
      </c>
      <c r="T3288" s="359">
        <f t="shared" si="105"/>
        <v>0.15540606598431242</v>
      </c>
      <c r="U3288" s="357"/>
    </row>
    <row r="3289" spans="1:21" x14ac:dyDescent="0.25">
      <c r="A3289" s="357" t="s">
        <v>483</v>
      </c>
      <c r="B3289" s="357" t="s">
        <v>1830</v>
      </c>
      <c r="C3289" s="357" t="s">
        <v>1229</v>
      </c>
      <c r="D3289" s="357" t="s">
        <v>1741</v>
      </c>
      <c r="E3289" s="357" t="s">
        <v>1469</v>
      </c>
      <c r="F3289" s="357">
        <v>4321232</v>
      </c>
      <c r="G3289" s="357" t="s">
        <v>875</v>
      </c>
      <c r="H3289" s="357">
        <v>432123204</v>
      </c>
      <c r="I3289" s="357" t="s">
        <v>4862</v>
      </c>
      <c r="J3289" s="357">
        <v>16622647</v>
      </c>
      <c r="K3289" s="357">
        <v>100</v>
      </c>
      <c r="L3289" s="357" t="s">
        <v>1077</v>
      </c>
      <c r="M3289" s="357" t="s">
        <v>1078</v>
      </c>
      <c r="N3289" s="357" t="s">
        <v>5025</v>
      </c>
      <c r="O3289" s="358">
        <v>1</v>
      </c>
      <c r="P3289" s="357">
        <v>120</v>
      </c>
      <c r="Q3289" s="357">
        <v>68735.599999999991</v>
      </c>
      <c r="R3289" s="357">
        <v>47703.81</v>
      </c>
      <c r="S3289" s="357">
        <f t="shared" si="104"/>
        <v>21031.789999999994</v>
      </c>
      <c r="T3289" s="359">
        <f t="shared" si="105"/>
        <v>0.30598103457305958</v>
      </c>
      <c r="U3289" s="357"/>
    </row>
    <row r="3290" spans="1:21" x14ac:dyDescent="0.25">
      <c r="A3290" s="357" t="s">
        <v>483</v>
      </c>
      <c r="B3290" s="357" t="s">
        <v>1830</v>
      </c>
      <c r="C3290" s="357" t="s">
        <v>1229</v>
      </c>
      <c r="D3290" s="357" t="s">
        <v>1741</v>
      </c>
      <c r="E3290" s="357" t="s">
        <v>1469</v>
      </c>
      <c r="F3290" s="357">
        <v>4321232</v>
      </c>
      <c r="G3290" s="357" t="s">
        <v>875</v>
      </c>
      <c r="H3290" s="357">
        <v>432123204</v>
      </c>
      <c r="I3290" s="357" t="s">
        <v>4863</v>
      </c>
      <c r="J3290" s="357">
        <v>16622653</v>
      </c>
      <c r="K3290" s="357">
        <v>100</v>
      </c>
      <c r="L3290" s="357" t="s">
        <v>1077</v>
      </c>
      <c r="M3290" s="357" t="s">
        <v>1078</v>
      </c>
      <c r="N3290" s="357" t="s">
        <v>5025</v>
      </c>
      <c r="O3290" s="358">
        <v>1</v>
      </c>
      <c r="P3290" s="357">
        <v>24</v>
      </c>
      <c r="Q3290" s="357">
        <v>27109.200000000004</v>
      </c>
      <c r="R3290" s="357">
        <v>15213.93</v>
      </c>
      <c r="S3290" s="357">
        <f t="shared" si="104"/>
        <v>11895.270000000004</v>
      </c>
      <c r="T3290" s="359">
        <f t="shared" si="105"/>
        <v>0.43879089017750439</v>
      </c>
      <c r="U3290" s="357"/>
    </row>
    <row r="3291" spans="1:21" x14ac:dyDescent="0.25">
      <c r="A3291" s="357" t="s">
        <v>483</v>
      </c>
      <c r="B3291" s="357" t="s">
        <v>1830</v>
      </c>
      <c r="C3291" s="357" t="s">
        <v>1229</v>
      </c>
      <c r="D3291" s="357" t="s">
        <v>1741</v>
      </c>
      <c r="E3291" s="357" t="s">
        <v>1469</v>
      </c>
      <c r="F3291" s="357">
        <v>4321232</v>
      </c>
      <c r="G3291" s="357" t="s">
        <v>875</v>
      </c>
      <c r="H3291" s="357">
        <v>432123204</v>
      </c>
      <c r="I3291" s="357" t="s">
        <v>4864</v>
      </c>
      <c r="J3291" s="357">
        <v>16622673</v>
      </c>
      <c r="K3291" s="357">
        <v>250</v>
      </c>
      <c r="L3291" s="357" t="s">
        <v>1077</v>
      </c>
      <c r="M3291" s="357" t="s">
        <v>1078</v>
      </c>
      <c r="N3291" s="357" t="s">
        <v>5025</v>
      </c>
      <c r="O3291" s="358">
        <v>1</v>
      </c>
      <c r="P3291" s="357">
        <v>79</v>
      </c>
      <c r="Q3291" s="357">
        <v>75454.399999999994</v>
      </c>
      <c r="R3291" s="357">
        <v>68849.319999999992</v>
      </c>
      <c r="S3291" s="357">
        <f t="shared" si="104"/>
        <v>6605.0800000000017</v>
      </c>
      <c r="T3291" s="359">
        <f t="shared" si="105"/>
        <v>8.7537373566021356E-2</v>
      </c>
      <c r="U3291" s="357"/>
    </row>
    <row r="3292" spans="1:21" x14ac:dyDescent="0.25">
      <c r="A3292" s="357" t="s">
        <v>483</v>
      </c>
      <c r="B3292" s="357" t="s">
        <v>1830</v>
      </c>
      <c r="C3292" s="357" t="s">
        <v>1273</v>
      </c>
      <c r="D3292" s="357" t="s">
        <v>1786</v>
      </c>
      <c r="E3292" s="357" t="s">
        <v>1692</v>
      </c>
      <c r="F3292" s="357">
        <v>4622311</v>
      </c>
      <c r="G3292" s="357" t="s">
        <v>1194</v>
      </c>
      <c r="H3292" s="357">
        <v>462231106</v>
      </c>
      <c r="I3292" s="357" t="s">
        <v>4865</v>
      </c>
      <c r="J3292" s="357">
        <v>16622821</v>
      </c>
      <c r="K3292" s="357">
        <v>100</v>
      </c>
      <c r="L3292" s="357" t="s">
        <v>1077</v>
      </c>
      <c r="M3292" s="357" t="s">
        <v>1078</v>
      </c>
      <c r="N3292" s="357" t="s">
        <v>5025</v>
      </c>
      <c r="O3292" s="358">
        <v>1</v>
      </c>
      <c r="P3292" s="357">
        <v>70</v>
      </c>
      <c r="Q3292" s="357">
        <v>59300.800000000003</v>
      </c>
      <c r="R3292" s="357">
        <v>34856.31</v>
      </c>
      <c r="S3292" s="357">
        <f t="shared" si="104"/>
        <v>24444.490000000005</v>
      </c>
      <c r="T3292" s="359">
        <f t="shared" si="105"/>
        <v>0.41221180827240111</v>
      </c>
      <c r="U3292" s="357"/>
    </row>
    <row r="3293" spans="1:21" x14ac:dyDescent="0.25">
      <c r="A3293" s="357" t="s">
        <v>483</v>
      </c>
      <c r="B3293" s="357" t="s">
        <v>1830</v>
      </c>
      <c r="C3293" s="357" t="s">
        <v>1273</v>
      </c>
      <c r="D3293" s="357" t="s">
        <v>1786</v>
      </c>
      <c r="E3293" s="357" t="s">
        <v>1692</v>
      </c>
      <c r="F3293" s="357">
        <v>4622311</v>
      </c>
      <c r="G3293" s="357" t="s">
        <v>1194</v>
      </c>
      <c r="H3293" s="357">
        <v>462231106</v>
      </c>
      <c r="I3293" s="357" t="s">
        <v>4866</v>
      </c>
      <c r="J3293" s="357">
        <v>16622823</v>
      </c>
      <c r="K3293" s="357">
        <v>100</v>
      </c>
      <c r="L3293" s="357" t="s">
        <v>1077</v>
      </c>
      <c r="M3293" s="357" t="s">
        <v>1078</v>
      </c>
      <c r="N3293" s="357" t="s">
        <v>5025</v>
      </c>
      <c r="O3293" s="358">
        <v>1</v>
      </c>
      <c r="P3293" s="357">
        <v>68</v>
      </c>
      <c r="Q3293" s="357">
        <v>67830.8</v>
      </c>
      <c r="R3293" s="357">
        <v>41944.86</v>
      </c>
      <c r="S3293" s="357">
        <f t="shared" si="104"/>
        <v>25885.940000000002</v>
      </c>
      <c r="T3293" s="359">
        <f t="shared" si="105"/>
        <v>0.38162516143109032</v>
      </c>
      <c r="U3293" s="357"/>
    </row>
    <row r="3294" spans="1:21" x14ac:dyDescent="0.25">
      <c r="A3294" s="357" t="s">
        <v>483</v>
      </c>
      <c r="B3294" s="357" t="s">
        <v>1830</v>
      </c>
      <c r="C3294" s="357" t="s">
        <v>1273</v>
      </c>
      <c r="D3294" s="357" t="s">
        <v>1786</v>
      </c>
      <c r="E3294" s="357" t="s">
        <v>1692</v>
      </c>
      <c r="F3294" s="357">
        <v>4622311</v>
      </c>
      <c r="G3294" s="357" t="s">
        <v>1194</v>
      </c>
      <c r="H3294" s="357">
        <v>462231106</v>
      </c>
      <c r="I3294" s="357" t="s">
        <v>4867</v>
      </c>
      <c r="J3294" s="357">
        <v>16622859</v>
      </c>
      <c r="K3294" s="357">
        <v>100</v>
      </c>
      <c r="L3294" s="357" t="s">
        <v>1077</v>
      </c>
      <c r="M3294" s="357" t="s">
        <v>1078</v>
      </c>
      <c r="N3294" s="357" t="s">
        <v>5025</v>
      </c>
      <c r="O3294" s="358">
        <v>1</v>
      </c>
      <c r="P3294" s="357">
        <v>66</v>
      </c>
      <c r="Q3294" s="357">
        <v>47301.2</v>
      </c>
      <c r="R3294" s="357">
        <v>43606.3</v>
      </c>
      <c r="S3294" s="357">
        <f t="shared" si="104"/>
        <v>3694.8999999999942</v>
      </c>
      <c r="T3294" s="359">
        <f t="shared" si="105"/>
        <v>7.8114297311695988E-2</v>
      </c>
      <c r="U3294" s="357"/>
    </row>
    <row r="3295" spans="1:21" x14ac:dyDescent="0.25">
      <c r="A3295" s="357" t="s">
        <v>483</v>
      </c>
      <c r="B3295" s="357" t="s">
        <v>1830</v>
      </c>
      <c r="C3295" s="357" t="s">
        <v>1229</v>
      </c>
      <c r="D3295" s="357" t="s">
        <v>1741</v>
      </c>
      <c r="E3295" s="357" t="s">
        <v>1469</v>
      </c>
      <c r="F3295" s="357">
        <v>4321232</v>
      </c>
      <c r="G3295" s="357" t="s">
        <v>875</v>
      </c>
      <c r="H3295" s="357">
        <v>432123204</v>
      </c>
      <c r="I3295" s="357" t="s">
        <v>4868</v>
      </c>
      <c r="J3295" s="357">
        <v>16623343</v>
      </c>
      <c r="K3295" s="357">
        <v>100</v>
      </c>
      <c r="L3295" s="357" t="s">
        <v>1077</v>
      </c>
      <c r="M3295" s="357" t="s">
        <v>1078</v>
      </c>
      <c r="N3295" s="357" t="s">
        <v>5025</v>
      </c>
      <c r="O3295" s="358">
        <v>1</v>
      </c>
      <c r="P3295" s="357">
        <v>103</v>
      </c>
      <c r="Q3295" s="357">
        <v>61937.200000000004</v>
      </c>
      <c r="R3295" s="357">
        <v>41377.64</v>
      </c>
      <c r="S3295" s="357">
        <f t="shared" si="104"/>
        <v>20559.560000000005</v>
      </c>
      <c r="T3295" s="359">
        <f t="shared" si="105"/>
        <v>0.33194203160620761</v>
      </c>
      <c r="U3295" s="357"/>
    </row>
    <row r="3296" spans="1:21" x14ac:dyDescent="0.25">
      <c r="A3296" s="357" t="s">
        <v>483</v>
      </c>
      <c r="B3296" s="357" t="s">
        <v>1830</v>
      </c>
      <c r="C3296" s="357" t="s">
        <v>1273</v>
      </c>
      <c r="D3296" s="357" t="s">
        <v>1786</v>
      </c>
      <c r="E3296" s="357" t="s">
        <v>1692</v>
      </c>
      <c r="F3296" s="357">
        <v>4622311</v>
      </c>
      <c r="G3296" s="357" t="s">
        <v>5058</v>
      </c>
      <c r="H3296" s="357">
        <v>462231105</v>
      </c>
      <c r="I3296" s="357" t="s">
        <v>4869</v>
      </c>
      <c r="J3296" s="357">
        <v>16623367</v>
      </c>
      <c r="K3296" s="357">
        <v>250</v>
      </c>
      <c r="L3296" s="357" t="s">
        <v>1077</v>
      </c>
      <c r="M3296" s="357" t="s">
        <v>1078</v>
      </c>
      <c r="N3296" s="357" t="s">
        <v>5025</v>
      </c>
      <c r="O3296" s="358">
        <v>1</v>
      </c>
      <c r="P3296" s="357">
        <v>77</v>
      </c>
      <c r="Q3296" s="357">
        <v>113199.20000000001</v>
      </c>
      <c r="R3296" s="357">
        <v>92968.76999999999</v>
      </c>
      <c r="S3296" s="357">
        <f t="shared" si="104"/>
        <v>20230.430000000022</v>
      </c>
      <c r="T3296" s="359">
        <f t="shared" si="105"/>
        <v>0.17871530894211285</v>
      </c>
      <c r="U3296" s="357"/>
    </row>
    <row r="3297" spans="1:21" x14ac:dyDescent="0.25">
      <c r="A3297" s="357" t="s">
        <v>483</v>
      </c>
      <c r="B3297" s="357" t="s">
        <v>1830</v>
      </c>
      <c r="C3297" s="357" t="s">
        <v>1273</v>
      </c>
      <c r="D3297" s="357" t="s">
        <v>1786</v>
      </c>
      <c r="E3297" s="357" t="s">
        <v>1692</v>
      </c>
      <c r="F3297" s="357">
        <v>4622311</v>
      </c>
      <c r="G3297" s="357" t="s">
        <v>1187</v>
      </c>
      <c r="H3297" s="357">
        <v>462231102</v>
      </c>
      <c r="I3297" s="357" t="s">
        <v>4870</v>
      </c>
      <c r="J3297" s="357">
        <v>16622973</v>
      </c>
      <c r="K3297" s="357">
        <v>250</v>
      </c>
      <c r="L3297" s="357" t="s">
        <v>1077</v>
      </c>
      <c r="M3297" s="357" t="s">
        <v>1078</v>
      </c>
      <c r="N3297" s="357" t="s">
        <v>5025</v>
      </c>
      <c r="O3297" s="358">
        <v>1</v>
      </c>
      <c r="P3297" s="357">
        <v>248</v>
      </c>
      <c r="Q3297" s="357">
        <v>93339.199999999997</v>
      </c>
      <c r="R3297" s="357">
        <v>61625.049999999996</v>
      </c>
      <c r="S3297" s="357">
        <f t="shared" si="104"/>
        <v>31714.15</v>
      </c>
      <c r="T3297" s="359">
        <f t="shared" si="105"/>
        <v>0.33977310711898112</v>
      </c>
      <c r="U3297" s="357"/>
    </row>
    <row r="3298" spans="1:21" x14ac:dyDescent="0.25">
      <c r="A3298" s="357" t="s">
        <v>483</v>
      </c>
      <c r="B3298" s="357" t="s">
        <v>1830</v>
      </c>
      <c r="C3298" s="357" t="s">
        <v>1273</v>
      </c>
      <c r="D3298" s="357" t="s">
        <v>1786</v>
      </c>
      <c r="E3298" s="357" t="s">
        <v>1692</v>
      </c>
      <c r="F3298" s="357">
        <v>4622311</v>
      </c>
      <c r="G3298" s="357" t="s">
        <v>1188</v>
      </c>
      <c r="H3298" s="357">
        <v>462231103</v>
      </c>
      <c r="I3298" s="357" t="s">
        <v>4871</v>
      </c>
      <c r="J3298" s="357">
        <v>16622979</v>
      </c>
      <c r="K3298" s="357">
        <v>100</v>
      </c>
      <c r="L3298" s="357" t="s">
        <v>1077</v>
      </c>
      <c r="M3298" s="357" t="s">
        <v>1078</v>
      </c>
      <c r="N3298" s="357" t="s">
        <v>5025</v>
      </c>
      <c r="O3298" s="358">
        <v>1</v>
      </c>
      <c r="P3298" s="357">
        <v>57</v>
      </c>
      <c r="Q3298" s="357">
        <v>36943.599999999999</v>
      </c>
      <c r="R3298" s="357">
        <v>25455.22</v>
      </c>
      <c r="S3298" s="357">
        <f t="shared" si="104"/>
        <v>11488.379999999997</v>
      </c>
      <c r="T3298" s="359">
        <f t="shared" si="105"/>
        <v>0.3109707770764083</v>
      </c>
      <c r="U3298" s="357"/>
    </row>
    <row r="3299" spans="1:21" x14ac:dyDescent="0.25">
      <c r="A3299" s="357" t="s">
        <v>483</v>
      </c>
      <c r="B3299" s="357" t="s">
        <v>1830</v>
      </c>
      <c r="C3299" s="357" t="s">
        <v>1273</v>
      </c>
      <c r="D3299" s="357" t="s">
        <v>1786</v>
      </c>
      <c r="E3299" s="357" t="s">
        <v>1692</v>
      </c>
      <c r="F3299" s="357">
        <v>4622311</v>
      </c>
      <c r="G3299" s="357" t="s">
        <v>1187</v>
      </c>
      <c r="H3299" s="357">
        <v>462231102</v>
      </c>
      <c r="I3299" s="357" t="s">
        <v>4872</v>
      </c>
      <c r="J3299" s="357">
        <v>16622987</v>
      </c>
      <c r="K3299" s="357">
        <v>100</v>
      </c>
      <c r="L3299" s="357" t="s">
        <v>1077</v>
      </c>
      <c r="M3299" s="357" t="s">
        <v>1078</v>
      </c>
      <c r="N3299" s="357" t="s">
        <v>5025</v>
      </c>
      <c r="O3299" s="358">
        <v>1</v>
      </c>
      <c r="P3299" s="357">
        <v>108</v>
      </c>
      <c r="Q3299" s="357">
        <v>28684.400000000001</v>
      </c>
      <c r="R3299" s="357">
        <v>25097.85</v>
      </c>
      <c r="S3299" s="357">
        <f t="shared" si="104"/>
        <v>3586.5500000000029</v>
      </c>
      <c r="T3299" s="359">
        <f t="shared" si="105"/>
        <v>0.12503486215503906</v>
      </c>
      <c r="U3299" s="357"/>
    </row>
    <row r="3300" spans="1:21" x14ac:dyDescent="0.25">
      <c r="A3300" s="357" t="s">
        <v>483</v>
      </c>
      <c r="B3300" s="357" t="s">
        <v>972</v>
      </c>
      <c r="C3300" s="357" t="s">
        <v>1268</v>
      </c>
      <c r="D3300" s="357" t="s">
        <v>1773</v>
      </c>
      <c r="E3300" s="357" t="s">
        <v>1637</v>
      </c>
      <c r="F3300" s="357">
        <v>4611223</v>
      </c>
      <c r="G3300" s="357" t="s">
        <v>979</v>
      </c>
      <c r="H3300" s="357">
        <v>461122301</v>
      </c>
      <c r="I3300" s="357" t="s">
        <v>5317</v>
      </c>
      <c r="J3300" s="357">
        <v>1974354</v>
      </c>
      <c r="K3300" s="357">
        <v>63</v>
      </c>
      <c r="L3300" s="357" t="s">
        <v>1077</v>
      </c>
      <c r="M3300" s="357" t="s">
        <v>1078</v>
      </c>
      <c r="N3300" s="357" t="s">
        <v>5025</v>
      </c>
      <c r="O3300" s="358">
        <v>1</v>
      </c>
      <c r="P3300" s="357">
        <v>25</v>
      </c>
      <c r="Q3300" s="357">
        <v>26536.800000000003</v>
      </c>
      <c r="R3300" s="357">
        <v>14550.73</v>
      </c>
      <c r="S3300" s="357">
        <f t="shared" si="104"/>
        <v>11986.070000000003</v>
      </c>
      <c r="T3300" s="359">
        <f t="shared" si="105"/>
        <v>0.45167729341895035</v>
      </c>
      <c r="U3300" s="357"/>
    </row>
    <row r="3301" spans="1:21" x14ac:dyDescent="0.25">
      <c r="A3301" s="357" t="s">
        <v>483</v>
      </c>
      <c r="B3301" s="357" t="s">
        <v>1830</v>
      </c>
      <c r="C3301" s="357" t="s">
        <v>1273</v>
      </c>
      <c r="D3301" s="357" t="s">
        <v>1786</v>
      </c>
      <c r="E3301" s="357" t="s">
        <v>1692</v>
      </c>
      <c r="F3301" s="357">
        <v>4622311</v>
      </c>
      <c r="G3301" s="357" t="s">
        <v>1188</v>
      </c>
      <c r="H3301" s="357">
        <v>462231103</v>
      </c>
      <c r="I3301" s="357" t="s">
        <v>4873</v>
      </c>
      <c r="J3301" s="357">
        <v>16623017</v>
      </c>
      <c r="K3301" s="357">
        <v>100</v>
      </c>
      <c r="L3301" s="357" t="s">
        <v>1077</v>
      </c>
      <c r="M3301" s="357" t="s">
        <v>1078</v>
      </c>
      <c r="N3301" s="357" t="s">
        <v>5025</v>
      </c>
      <c r="O3301" s="358">
        <v>1</v>
      </c>
      <c r="P3301" s="357">
        <v>47</v>
      </c>
      <c r="Q3301" s="357">
        <v>16682.400000000001</v>
      </c>
      <c r="R3301" s="357">
        <v>9723.6500000000015</v>
      </c>
      <c r="S3301" s="357">
        <f t="shared" si="104"/>
        <v>6958.75</v>
      </c>
      <c r="T3301" s="359">
        <f t="shared" si="105"/>
        <v>0.41713122812065406</v>
      </c>
      <c r="U3301" s="357"/>
    </row>
    <row r="3302" spans="1:21" x14ac:dyDescent="0.25">
      <c r="A3302" s="357" t="s">
        <v>483</v>
      </c>
      <c r="B3302" s="357" t="s">
        <v>1830</v>
      </c>
      <c r="C3302" s="357" t="s">
        <v>1273</v>
      </c>
      <c r="D3302" s="357" t="s">
        <v>1786</v>
      </c>
      <c r="E3302" s="357" t="s">
        <v>1692</v>
      </c>
      <c r="F3302" s="357">
        <v>4622311</v>
      </c>
      <c r="G3302" s="357" t="s">
        <v>1187</v>
      </c>
      <c r="H3302" s="357">
        <v>462231102</v>
      </c>
      <c r="I3302" s="357" t="s">
        <v>4874</v>
      </c>
      <c r="J3302" s="357">
        <v>16623097</v>
      </c>
      <c r="K3302" s="357">
        <v>100</v>
      </c>
      <c r="L3302" s="357" t="s">
        <v>1077</v>
      </c>
      <c r="M3302" s="357" t="s">
        <v>1078</v>
      </c>
      <c r="N3302" s="357" t="s">
        <v>5025</v>
      </c>
      <c r="O3302" s="358">
        <v>1</v>
      </c>
      <c r="P3302" s="357">
        <v>91</v>
      </c>
      <c r="Q3302" s="357">
        <v>69450.399999999994</v>
      </c>
      <c r="R3302" s="357">
        <v>47885.59</v>
      </c>
      <c r="S3302" s="357">
        <f t="shared" si="104"/>
        <v>21564.809999999998</v>
      </c>
      <c r="T3302" s="359">
        <f t="shared" si="105"/>
        <v>0.31050663495098657</v>
      </c>
      <c r="U3302" s="357"/>
    </row>
    <row r="3303" spans="1:21" x14ac:dyDescent="0.25">
      <c r="A3303" s="357" t="s">
        <v>483</v>
      </c>
      <c r="B3303" s="357" t="s">
        <v>1830</v>
      </c>
      <c r="C3303" s="357" t="s">
        <v>1273</v>
      </c>
      <c r="D3303" s="357" t="s">
        <v>1786</v>
      </c>
      <c r="E3303" s="357" t="s">
        <v>1692</v>
      </c>
      <c r="F3303" s="357">
        <v>4622311</v>
      </c>
      <c r="G3303" s="357" t="s">
        <v>1187</v>
      </c>
      <c r="H3303" s="357">
        <v>462231102</v>
      </c>
      <c r="I3303" s="357" t="s">
        <v>4875</v>
      </c>
      <c r="J3303" s="357">
        <v>16623203</v>
      </c>
      <c r="K3303" s="357">
        <v>100</v>
      </c>
      <c r="L3303" s="357" t="s">
        <v>1077</v>
      </c>
      <c r="M3303" s="357" t="s">
        <v>1078</v>
      </c>
      <c r="N3303" s="357" t="s">
        <v>5025</v>
      </c>
      <c r="O3303" s="358">
        <v>1</v>
      </c>
      <c r="P3303" s="357">
        <v>16</v>
      </c>
      <c r="Q3303" s="357">
        <v>2684.8</v>
      </c>
      <c r="R3303" s="357">
        <v>1813.96</v>
      </c>
      <c r="S3303" s="357">
        <f t="shared" si="104"/>
        <v>870.84000000000015</v>
      </c>
      <c r="T3303" s="359">
        <f t="shared" si="105"/>
        <v>0.32435935637663887</v>
      </c>
      <c r="U3303" s="357"/>
    </row>
    <row r="3304" spans="1:21" x14ac:dyDescent="0.25">
      <c r="A3304" s="357" t="s">
        <v>483</v>
      </c>
      <c r="B3304" s="357" t="s">
        <v>1830</v>
      </c>
      <c r="C3304" s="357" t="s">
        <v>1273</v>
      </c>
      <c r="D3304" s="357" t="s">
        <v>1786</v>
      </c>
      <c r="E3304" s="357" t="s">
        <v>1692</v>
      </c>
      <c r="F3304" s="357">
        <v>4622311</v>
      </c>
      <c r="G3304" s="357" t="s">
        <v>1187</v>
      </c>
      <c r="H3304" s="357">
        <v>462231102</v>
      </c>
      <c r="I3304" s="357" t="s">
        <v>4876</v>
      </c>
      <c r="J3304" s="357">
        <v>16623243</v>
      </c>
      <c r="K3304" s="357">
        <v>100</v>
      </c>
      <c r="L3304" s="357" t="s">
        <v>1077</v>
      </c>
      <c r="M3304" s="357" t="s">
        <v>1078</v>
      </c>
      <c r="N3304" s="357" t="s">
        <v>5025</v>
      </c>
      <c r="O3304" s="358">
        <v>1</v>
      </c>
      <c r="P3304" s="357">
        <v>136</v>
      </c>
      <c r="Q3304" s="357">
        <v>45795.199999999997</v>
      </c>
      <c r="R3304" s="357">
        <v>35819.589999999997</v>
      </c>
      <c r="S3304" s="357">
        <f t="shared" si="104"/>
        <v>9975.61</v>
      </c>
      <c r="T3304" s="359">
        <f t="shared" si="105"/>
        <v>0.21783090804276434</v>
      </c>
      <c r="U3304" s="357"/>
    </row>
    <row r="3305" spans="1:21" x14ac:dyDescent="0.25">
      <c r="A3305" s="357" t="s">
        <v>483</v>
      </c>
      <c r="B3305" s="357" t="s">
        <v>1830</v>
      </c>
      <c r="C3305" s="357" t="s">
        <v>1273</v>
      </c>
      <c r="D3305" s="357" t="s">
        <v>1786</v>
      </c>
      <c r="E3305" s="357" t="s">
        <v>1692</v>
      </c>
      <c r="F3305" s="357">
        <v>4622311</v>
      </c>
      <c r="G3305" s="357" t="s">
        <v>1188</v>
      </c>
      <c r="H3305" s="357">
        <v>462231103</v>
      </c>
      <c r="I3305" s="357" t="s">
        <v>4877</v>
      </c>
      <c r="J3305" s="357">
        <v>16623411</v>
      </c>
      <c r="K3305" s="357">
        <v>100</v>
      </c>
      <c r="L3305" s="357" t="s">
        <v>1077</v>
      </c>
      <c r="M3305" s="357" t="s">
        <v>1078</v>
      </c>
      <c r="N3305" s="357" t="s">
        <v>5025</v>
      </c>
      <c r="O3305" s="358">
        <v>1</v>
      </c>
      <c r="P3305" s="357">
        <v>43</v>
      </c>
      <c r="Q3305" s="357">
        <v>30640.799999999999</v>
      </c>
      <c r="R3305" s="357">
        <v>27624.489999999998</v>
      </c>
      <c r="S3305" s="357">
        <f t="shared" si="104"/>
        <v>3016.3100000000013</v>
      </c>
      <c r="T3305" s="359">
        <f t="shared" si="105"/>
        <v>9.8440967598757256E-2</v>
      </c>
      <c r="U3305" s="357"/>
    </row>
    <row r="3306" spans="1:21" x14ac:dyDescent="0.25">
      <c r="A3306" s="357" t="s">
        <v>483</v>
      </c>
      <c r="B3306" s="357" t="s">
        <v>1830</v>
      </c>
      <c r="C3306" s="357" t="s">
        <v>1273</v>
      </c>
      <c r="D3306" s="357" t="s">
        <v>1786</v>
      </c>
      <c r="E3306" s="357" t="s">
        <v>1692</v>
      </c>
      <c r="F3306" s="357">
        <v>4622311</v>
      </c>
      <c r="G3306" s="357" t="s">
        <v>1188</v>
      </c>
      <c r="H3306" s="357">
        <v>462231103</v>
      </c>
      <c r="I3306" s="357" t="s">
        <v>4878</v>
      </c>
      <c r="J3306" s="357">
        <v>16623611</v>
      </c>
      <c r="K3306" s="357">
        <v>500</v>
      </c>
      <c r="L3306" s="357" t="s">
        <v>1077</v>
      </c>
      <c r="M3306" s="357" t="s">
        <v>1078</v>
      </c>
      <c r="N3306" s="357" t="s">
        <v>5025</v>
      </c>
      <c r="O3306" s="358">
        <v>1</v>
      </c>
      <c r="P3306" s="357">
        <v>568</v>
      </c>
      <c r="Q3306" s="357">
        <v>311766.40000000002</v>
      </c>
      <c r="R3306" s="357">
        <v>277507.7</v>
      </c>
      <c r="S3306" s="357">
        <f t="shared" si="104"/>
        <v>34258.700000000012</v>
      </c>
      <c r="T3306" s="359">
        <f t="shared" si="105"/>
        <v>0.10988579911112939</v>
      </c>
      <c r="U3306" s="357"/>
    </row>
    <row r="3307" spans="1:21" x14ac:dyDescent="0.25">
      <c r="A3307" s="357" t="s">
        <v>483</v>
      </c>
      <c r="B3307" s="357" t="s">
        <v>1830</v>
      </c>
      <c r="C3307" s="357" t="s">
        <v>1273</v>
      </c>
      <c r="D3307" s="357" t="s">
        <v>1786</v>
      </c>
      <c r="E3307" s="357" t="s">
        <v>1692</v>
      </c>
      <c r="F3307" s="357">
        <v>4622311</v>
      </c>
      <c r="G3307" s="357" t="s">
        <v>1188</v>
      </c>
      <c r="H3307" s="357">
        <v>462231103</v>
      </c>
      <c r="I3307" s="357" t="s">
        <v>4879</v>
      </c>
      <c r="J3307" s="357">
        <v>16623677</v>
      </c>
      <c r="K3307" s="357">
        <v>100</v>
      </c>
      <c r="L3307" s="357" t="s">
        <v>1077</v>
      </c>
      <c r="M3307" s="357" t="s">
        <v>1078</v>
      </c>
      <c r="N3307" s="357" t="s">
        <v>5025</v>
      </c>
      <c r="O3307" s="358">
        <v>1</v>
      </c>
      <c r="P3307" s="357">
        <v>120</v>
      </c>
      <c r="Q3307" s="357">
        <v>70054.399999999994</v>
      </c>
      <c r="R3307" s="357">
        <v>65301.8</v>
      </c>
      <c r="S3307" s="357">
        <f t="shared" si="104"/>
        <v>4752.5999999999913</v>
      </c>
      <c r="T3307" s="359">
        <f t="shared" si="105"/>
        <v>6.7841563128083204E-2</v>
      </c>
      <c r="U3307" s="357"/>
    </row>
    <row r="3308" spans="1:21" x14ac:dyDescent="0.25">
      <c r="A3308" s="357" t="s">
        <v>483</v>
      </c>
      <c r="B3308" s="357" t="s">
        <v>1830</v>
      </c>
      <c r="C3308" s="357" t="s">
        <v>1273</v>
      </c>
      <c r="D3308" s="357" t="s">
        <v>1786</v>
      </c>
      <c r="E3308" s="357" t="s">
        <v>1692</v>
      </c>
      <c r="F3308" s="357">
        <v>4622311</v>
      </c>
      <c r="G3308" s="357" t="s">
        <v>1188</v>
      </c>
      <c r="H3308" s="357">
        <v>462231103</v>
      </c>
      <c r="I3308" s="357" t="s">
        <v>4880</v>
      </c>
      <c r="J3308" s="357">
        <v>16623685</v>
      </c>
      <c r="K3308" s="357">
        <v>100</v>
      </c>
      <c r="L3308" s="357" t="s">
        <v>1077</v>
      </c>
      <c r="M3308" s="357" t="s">
        <v>1078</v>
      </c>
      <c r="N3308" s="357" t="s">
        <v>5025</v>
      </c>
      <c r="O3308" s="358">
        <v>1</v>
      </c>
      <c r="P3308" s="357">
        <v>106</v>
      </c>
      <c r="Q3308" s="357">
        <v>85015.2</v>
      </c>
      <c r="R3308" s="357">
        <v>49906.39</v>
      </c>
      <c r="S3308" s="357">
        <f t="shared" si="104"/>
        <v>35108.81</v>
      </c>
      <c r="T3308" s="359">
        <f t="shared" si="105"/>
        <v>0.41297097460218879</v>
      </c>
      <c r="U3308" s="357"/>
    </row>
    <row r="3309" spans="1:21" x14ac:dyDescent="0.25">
      <c r="A3309" s="357" t="s">
        <v>483</v>
      </c>
      <c r="B3309" s="357" t="s">
        <v>1830</v>
      </c>
      <c r="C3309" s="357" t="s">
        <v>1273</v>
      </c>
      <c r="D3309" s="357" t="s">
        <v>1786</v>
      </c>
      <c r="E3309" s="357" t="s">
        <v>1694</v>
      </c>
      <c r="F3309" s="357">
        <v>4622332</v>
      </c>
      <c r="G3309" s="357" t="s">
        <v>1186</v>
      </c>
      <c r="H3309" s="357">
        <v>462233202</v>
      </c>
      <c r="I3309" s="357" t="s">
        <v>4881</v>
      </c>
      <c r="J3309" s="357">
        <v>17945122</v>
      </c>
      <c r="K3309" s="357">
        <v>250</v>
      </c>
      <c r="L3309" s="357" t="s">
        <v>1077</v>
      </c>
      <c r="M3309" s="357" t="s">
        <v>1078</v>
      </c>
      <c r="N3309" s="357" t="s">
        <v>5025</v>
      </c>
      <c r="O3309" s="358">
        <v>1</v>
      </c>
      <c r="P3309" s="357">
        <v>132</v>
      </c>
      <c r="Q3309" s="357">
        <v>110125.6</v>
      </c>
      <c r="R3309" s="357">
        <v>97662</v>
      </c>
      <c r="S3309" s="357">
        <f t="shared" si="104"/>
        <v>12463.600000000006</v>
      </c>
      <c r="T3309" s="359">
        <f t="shared" si="105"/>
        <v>0.11317622787072221</v>
      </c>
      <c r="U3309" s="357"/>
    </row>
    <row r="3310" spans="1:21" x14ac:dyDescent="0.25">
      <c r="A3310" s="357" t="s">
        <v>483</v>
      </c>
      <c r="B3310" s="357" t="s">
        <v>1830</v>
      </c>
      <c r="C3310" s="357" t="s">
        <v>1273</v>
      </c>
      <c r="D3310" s="357" t="s">
        <v>1786</v>
      </c>
      <c r="E3310" s="357" t="s">
        <v>1694</v>
      </c>
      <c r="F3310" s="357">
        <v>4622332</v>
      </c>
      <c r="G3310" s="357" t="s">
        <v>1186</v>
      </c>
      <c r="H3310" s="357">
        <v>462233202</v>
      </c>
      <c r="I3310" s="357" t="s">
        <v>4882</v>
      </c>
      <c r="J3310" s="357">
        <v>17945210</v>
      </c>
      <c r="K3310" s="357">
        <v>100</v>
      </c>
      <c r="L3310" s="357" t="s">
        <v>1077</v>
      </c>
      <c r="M3310" s="357" t="s">
        <v>1078</v>
      </c>
      <c r="N3310" s="357" t="s">
        <v>5025</v>
      </c>
      <c r="O3310" s="358">
        <v>1</v>
      </c>
      <c r="P3310" s="357">
        <v>82</v>
      </c>
      <c r="Q3310" s="357">
        <v>63284</v>
      </c>
      <c r="R3310" s="357">
        <v>58406.83</v>
      </c>
      <c r="S3310" s="357">
        <f t="shared" si="104"/>
        <v>4877.1699999999983</v>
      </c>
      <c r="T3310" s="359">
        <f t="shared" si="105"/>
        <v>7.7067979268061415E-2</v>
      </c>
      <c r="U3310" s="357"/>
    </row>
    <row r="3311" spans="1:21" x14ac:dyDescent="0.25">
      <c r="A3311" s="357" t="s">
        <v>483</v>
      </c>
      <c r="B3311" s="357" t="s">
        <v>921</v>
      </c>
      <c r="C3311" s="357" t="s">
        <v>1258</v>
      </c>
      <c r="D3311" s="357" t="s">
        <v>1758</v>
      </c>
      <c r="E3311" s="357" t="s">
        <v>1539</v>
      </c>
      <c r="F3311" s="357">
        <v>4422134</v>
      </c>
      <c r="G3311" s="357" t="s">
        <v>957</v>
      </c>
      <c r="H3311" s="357">
        <v>442213404</v>
      </c>
      <c r="I3311" s="357" t="s">
        <v>5318</v>
      </c>
      <c r="J3311" s="357">
        <v>20476665</v>
      </c>
      <c r="K3311" s="357">
        <v>63</v>
      </c>
      <c r="L3311" s="357" t="s">
        <v>1077</v>
      </c>
      <c r="M3311" s="357" t="s">
        <v>1078</v>
      </c>
      <c r="N3311" s="357" t="s">
        <v>5025</v>
      </c>
      <c r="O3311" s="358">
        <v>1</v>
      </c>
      <c r="P3311" s="357">
        <v>66</v>
      </c>
      <c r="Q3311" s="357">
        <v>15835.6</v>
      </c>
      <c r="R3311" s="357">
        <v>8323.2000000000007</v>
      </c>
      <c r="S3311" s="357">
        <f t="shared" si="104"/>
        <v>7512.4</v>
      </c>
      <c r="T3311" s="359">
        <f t="shared" si="105"/>
        <v>0.47439945439389725</v>
      </c>
      <c r="U3311" s="357"/>
    </row>
    <row r="3312" spans="1:21" x14ac:dyDescent="0.25">
      <c r="A3312" s="357" t="s">
        <v>483</v>
      </c>
      <c r="B3312" s="357" t="s">
        <v>1830</v>
      </c>
      <c r="C3312" s="357" t="s">
        <v>1273</v>
      </c>
      <c r="D3312" s="357" t="s">
        <v>1786</v>
      </c>
      <c r="E3312" s="357" t="s">
        <v>1694</v>
      </c>
      <c r="F3312" s="357">
        <v>4622332</v>
      </c>
      <c r="G3312" s="357" t="s">
        <v>1186</v>
      </c>
      <c r="H3312" s="357">
        <v>462233202</v>
      </c>
      <c r="I3312" s="357" t="s">
        <v>4883</v>
      </c>
      <c r="J3312" s="357">
        <v>17945408</v>
      </c>
      <c r="K3312" s="357">
        <v>100</v>
      </c>
      <c r="L3312" s="357" t="s">
        <v>1077</v>
      </c>
      <c r="M3312" s="357" t="s">
        <v>1078</v>
      </c>
      <c r="N3312" s="357" t="s">
        <v>5025</v>
      </c>
      <c r="O3312" s="358">
        <v>1</v>
      </c>
      <c r="P3312" s="357">
        <v>40</v>
      </c>
      <c r="Q3312" s="357">
        <v>17384.400000000001</v>
      </c>
      <c r="R3312" s="357">
        <v>14968.41</v>
      </c>
      <c r="S3312" s="357">
        <f t="shared" si="104"/>
        <v>2415.9900000000016</v>
      </c>
      <c r="T3312" s="359">
        <f t="shared" si="105"/>
        <v>0.13897459791537248</v>
      </c>
      <c r="U3312" s="357"/>
    </row>
    <row r="3313" spans="1:21" x14ac:dyDescent="0.25">
      <c r="A3313" s="357" t="s">
        <v>483</v>
      </c>
      <c r="B3313" s="357" t="s">
        <v>972</v>
      </c>
      <c r="C3313" s="357" t="s">
        <v>1269</v>
      </c>
      <c r="D3313" s="357" t="s">
        <v>1777</v>
      </c>
      <c r="E3313" s="357" t="s">
        <v>1648</v>
      </c>
      <c r="F3313" s="357">
        <v>4612421</v>
      </c>
      <c r="G3313" s="357" t="s">
        <v>999</v>
      </c>
      <c r="H3313" s="357">
        <v>461242105</v>
      </c>
      <c r="I3313" s="357" t="s">
        <v>5319</v>
      </c>
      <c r="J3313" s="357">
        <v>21076526</v>
      </c>
      <c r="K3313" s="357">
        <v>63</v>
      </c>
      <c r="L3313" s="357" t="s">
        <v>1077</v>
      </c>
      <c r="M3313" s="357" t="s">
        <v>1078</v>
      </c>
      <c r="N3313" s="357" t="s">
        <v>5025</v>
      </c>
      <c r="O3313" s="358">
        <v>1</v>
      </c>
      <c r="P3313" s="357">
        <v>48</v>
      </c>
      <c r="Q3313" s="357">
        <v>11458.8</v>
      </c>
      <c r="R3313" s="357">
        <v>6259.5</v>
      </c>
      <c r="S3313" s="357">
        <f t="shared" si="104"/>
        <v>5199.2999999999993</v>
      </c>
      <c r="T3313" s="359">
        <f t="shared" si="105"/>
        <v>0.4537386113729186</v>
      </c>
      <c r="U3313" s="357"/>
    </row>
    <row r="3314" spans="1:21" x14ac:dyDescent="0.25">
      <c r="A3314" s="357" t="s">
        <v>483</v>
      </c>
      <c r="B3314" s="357" t="s">
        <v>1830</v>
      </c>
      <c r="C3314" s="357" t="s">
        <v>1273</v>
      </c>
      <c r="D3314" s="357" t="s">
        <v>1786</v>
      </c>
      <c r="E3314" s="357" t="s">
        <v>1694</v>
      </c>
      <c r="F3314" s="357">
        <v>4622332</v>
      </c>
      <c r="G3314" s="357" t="s">
        <v>1186</v>
      </c>
      <c r="H3314" s="357">
        <v>462233202</v>
      </c>
      <c r="I3314" s="357" t="s">
        <v>4884</v>
      </c>
      <c r="J3314" s="357">
        <v>17945484</v>
      </c>
      <c r="K3314" s="357">
        <v>100</v>
      </c>
      <c r="L3314" s="357" t="s">
        <v>1077</v>
      </c>
      <c r="M3314" s="357" t="s">
        <v>1078</v>
      </c>
      <c r="N3314" s="357" t="s">
        <v>5025</v>
      </c>
      <c r="O3314" s="358">
        <v>1</v>
      </c>
      <c r="P3314" s="357">
        <v>65</v>
      </c>
      <c r="Q3314" s="357">
        <v>65426.799999999996</v>
      </c>
      <c r="R3314" s="357">
        <v>56457.13</v>
      </c>
      <c r="S3314" s="357">
        <f t="shared" si="104"/>
        <v>8969.6699999999983</v>
      </c>
      <c r="T3314" s="359">
        <f t="shared" si="105"/>
        <v>0.13709473793613625</v>
      </c>
      <c r="U3314" s="357"/>
    </row>
    <row r="3315" spans="1:21" x14ac:dyDescent="0.25">
      <c r="A3315" s="357" t="s">
        <v>483</v>
      </c>
      <c r="B3315" s="357" t="s">
        <v>1830</v>
      </c>
      <c r="C3315" s="357" t="s">
        <v>1273</v>
      </c>
      <c r="D3315" s="357" t="s">
        <v>1786</v>
      </c>
      <c r="E3315" s="357" t="s">
        <v>1694</v>
      </c>
      <c r="F3315" s="357">
        <v>4622332</v>
      </c>
      <c r="G3315" s="357" t="s">
        <v>1186</v>
      </c>
      <c r="H3315" s="357">
        <v>462233202</v>
      </c>
      <c r="I3315" s="357" t="s">
        <v>4885</v>
      </c>
      <c r="J3315" s="357">
        <v>17967403</v>
      </c>
      <c r="K3315" s="357">
        <v>100</v>
      </c>
      <c r="L3315" s="357" t="s">
        <v>1077</v>
      </c>
      <c r="M3315" s="357" t="s">
        <v>1078</v>
      </c>
      <c r="N3315" s="357" t="s">
        <v>5025</v>
      </c>
      <c r="O3315" s="358">
        <v>1</v>
      </c>
      <c r="P3315" s="357">
        <v>43</v>
      </c>
      <c r="Q3315" s="357">
        <v>22777.200000000001</v>
      </c>
      <c r="R3315" s="357">
        <v>14731.63</v>
      </c>
      <c r="S3315" s="357">
        <f t="shared" si="104"/>
        <v>8045.5700000000015</v>
      </c>
      <c r="T3315" s="359">
        <f t="shared" si="105"/>
        <v>0.35322910629928178</v>
      </c>
      <c r="U3315" s="357"/>
    </row>
    <row r="3316" spans="1:21" ht="30" x14ac:dyDescent="0.25">
      <c r="A3316" s="357" t="s">
        <v>483</v>
      </c>
      <c r="B3316" s="357" t="s">
        <v>1830</v>
      </c>
      <c r="C3316" s="357" t="s">
        <v>1273</v>
      </c>
      <c r="D3316" s="357" t="s">
        <v>1784</v>
      </c>
      <c r="E3316" s="357" t="s">
        <v>1685</v>
      </c>
      <c r="F3316" s="357">
        <v>4622111</v>
      </c>
      <c r="G3316" s="357" t="s">
        <v>1062</v>
      </c>
      <c r="H3316" s="357">
        <v>462211102</v>
      </c>
      <c r="I3316" s="357" t="s">
        <v>4886</v>
      </c>
      <c r="J3316" s="357">
        <v>15411954</v>
      </c>
      <c r="K3316" s="357">
        <v>63</v>
      </c>
      <c r="L3316" s="357" t="s">
        <v>1077</v>
      </c>
      <c r="M3316" s="357" t="s">
        <v>1078</v>
      </c>
      <c r="N3316" s="357" t="s">
        <v>5025</v>
      </c>
      <c r="O3316" s="358">
        <v>1</v>
      </c>
      <c r="P3316" s="357">
        <v>96</v>
      </c>
      <c r="Q3316" s="357">
        <v>22756.400000000001</v>
      </c>
      <c r="R3316" s="357">
        <v>15263.11</v>
      </c>
      <c r="S3316" s="357">
        <f t="shared" si="104"/>
        <v>7493.2900000000009</v>
      </c>
      <c r="T3316" s="359">
        <f t="shared" si="105"/>
        <v>0.32928275122602874</v>
      </c>
      <c r="U3316" s="357"/>
    </row>
    <row r="3317" spans="1:21" ht="30" x14ac:dyDescent="0.25">
      <c r="A3317" s="357" t="s">
        <v>483</v>
      </c>
      <c r="B3317" s="357" t="s">
        <v>1830</v>
      </c>
      <c r="C3317" s="357" t="s">
        <v>1273</v>
      </c>
      <c r="D3317" s="357" t="s">
        <v>1784</v>
      </c>
      <c r="E3317" s="357" t="s">
        <v>1685</v>
      </c>
      <c r="F3317" s="357">
        <v>4622111</v>
      </c>
      <c r="G3317" s="357" t="s">
        <v>1062</v>
      </c>
      <c r="H3317" s="357">
        <v>462211102</v>
      </c>
      <c r="I3317" s="357" t="s">
        <v>4887</v>
      </c>
      <c r="J3317" s="357">
        <v>15412036</v>
      </c>
      <c r="K3317" s="357">
        <v>100</v>
      </c>
      <c r="L3317" s="357" t="s">
        <v>1077</v>
      </c>
      <c r="M3317" s="357" t="s">
        <v>1078</v>
      </c>
      <c r="N3317" s="357" t="s">
        <v>5025</v>
      </c>
      <c r="O3317" s="358">
        <v>1</v>
      </c>
      <c r="P3317" s="357">
        <v>14</v>
      </c>
      <c r="Q3317" s="357">
        <v>14146.4</v>
      </c>
      <c r="R3317" s="357">
        <v>7902.5499999999993</v>
      </c>
      <c r="S3317" s="357">
        <f t="shared" si="104"/>
        <v>6243.85</v>
      </c>
      <c r="T3317" s="359">
        <f t="shared" si="105"/>
        <v>0.44137377707402592</v>
      </c>
      <c r="U3317" s="357"/>
    </row>
    <row r="3318" spans="1:21" ht="30" x14ac:dyDescent="0.25">
      <c r="A3318" s="357" t="s">
        <v>483</v>
      </c>
      <c r="B3318" s="357" t="s">
        <v>1830</v>
      </c>
      <c r="C3318" s="357" t="s">
        <v>1273</v>
      </c>
      <c r="D3318" s="357" t="s">
        <v>1784</v>
      </c>
      <c r="E3318" s="357" t="s">
        <v>1685</v>
      </c>
      <c r="F3318" s="357">
        <v>4622111</v>
      </c>
      <c r="G3318" s="357" t="s">
        <v>1062</v>
      </c>
      <c r="H3318" s="357">
        <v>462211102</v>
      </c>
      <c r="I3318" s="357" t="s">
        <v>4888</v>
      </c>
      <c r="J3318" s="357">
        <v>15412118</v>
      </c>
      <c r="K3318" s="357">
        <v>63</v>
      </c>
      <c r="L3318" s="357" t="s">
        <v>1077</v>
      </c>
      <c r="M3318" s="357" t="s">
        <v>1078</v>
      </c>
      <c r="N3318" s="357" t="s">
        <v>5025</v>
      </c>
      <c r="O3318" s="358">
        <v>1</v>
      </c>
      <c r="P3318" s="357">
        <v>30</v>
      </c>
      <c r="Q3318" s="357">
        <v>43360.399999999994</v>
      </c>
      <c r="R3318" s="357">
        <v>27153.929999999997</v>
      </c>
      <c r="S3318" s="357">
        <f t="shared" si="104"/>
        <v>16206.469999999998</v>
      </c>
      <c r="T3318" s="359">
        <f t="shared" si="105"/>
        <v>0.3737620040405531</v>
      </c>
      <c r="U3318" s="357"/>
    </row>
    <row r="3319" spans="1:21" ht="30" x14ac:dyDescent="0.25">
      <c r="A3319" s="357" t="s">
        <v>483</v>
      </c>
      <c r="B3319" s="357" t="s">
        <v>1830</v>
      </c>
      <c r="C3319" s="357" t="s">
        <v>1273</v>
      </c>
      <c r="D3319" s="357" t="s">
        <v>1784</v>
      </c>
      <c r="E3319" s="357" t="s">
        <v>1685</v>
      </c>
      <c r="F3319" s="357">
        <v>4622111</v>
      </c>
      <c r="G3319" s="357" t="s">
        <v>1062</v>
      </c>
      <c r="H3319" s="357">
        <v>462211102</v>
      </c>
      <c r="I3319" s="357" t="s">
        <v>4889</v>
      </c>
      <c r="J3319" s="357">
        <v>15412156</v>
      </c>
      <c r="K3319" s="357">
        <v>63</v>
      </c>
      <c r="L3319" s="357" t="s">
        <v>1077</v>
      </c>
      <c r="M3319" s="357" t="s">
        <v>1078</v>
      </c>
      <c r="N3319" s="357" t="s">
        <v>5025</v>
      </c>
      <c r="O3319" s="358">
        <v>1</v>
      </c>
      <c r="P3319" s="357">
        <v>68</v>
      </c>
      <c r="Q3319" s="357">
        <v>16945.2</v>
      </c>
      <c r="R3319" s="357">
        <v>12671.17</v>
      </c>
      <c r="S3319" s="357">
        <f t="shared" si="104"/>
        <v>4274.0300000000007</v>
      </c>
      <c r="T3319" s="359">
        <f t="shared" si="105"/>
        <v>0.25222658924061092</v>
      </c>
      <c r="U3319" s="357"/>
    </row>
    <row r="3320" spans="1:21" ht="30" x14ac:dyDescent="0.25">
      <c r="A3320" s="357" t="s">
        <v>483</v>
      </c>
      <c r="B3320" s="357" t="s">
        <v>1830</v>
      </c>
      <c r="C3320" s="357" t="s">
        <v>1273</v>
      </c>
      <c r="D3320" s="357" t="s">
        <v>1784</v>
      </c>
      <c r="E3320" s="357" t="s">
        <v>1685</v>
      </c>
      <c r="F3320" s="357">
        <v>4622111</v>
      </c>
      <c r="G3320" s="357" t="s">
        <v>1062</v>
      </c>
      <c r="H3320" s="357">
        <v>462211102</v>
      </c>
      <c r="I3320" s="357" t="s">
        <v>4890</v>
      </c>
      <c r="J3320" s="357">
        <v>15412242</v>
      </c>
      <c r="K3320" s="357">
        <v>100</v>
      </c>
      <c r="L3320" s="357" t="s">
        <v>1077</v>
      </c>
      <c r="M3320" s="357" t="s">
        <v>1078</v>
      </c>
      <c r="N3320" s="357" t="s">
        <v>5025</v>
      </c>
      <c r="O3320" s="358">
        <v>1</v>
      </c>
      <c r="P3320" s="357">
        <v>23</v>
      </c>
      <c r="Q3320" s="357">
        <v>15295.2</v>
      </c>
      <c r="R3320" s="357">
        <v>8713.69</v>
      </c>
      <c r="S3320" s="357">
        <f t="shared" ref="S3320:S3382" si="106">Q3320-R3320</f>
        <v>6581.51</v>
      </c>
      <c r="T3320" s="359">
        <f t="shared" ref="T3320:T3382" si="107">S3320/Q3320</f>
        <v>0.43029904806736752</v>
      </c>
      <c r="U3320" s="357"/>
    </row>
    <row r="3321" spans="1:21" x14ac:dyDescent="0.25">
      <c r="A3321" s="357" t="s">
        <v>483</v>
      </c>
      <c r="B3321" s="357" t="s">
        <v>1830</v>
      </c>
      <c r="C3321" s="357" t="s">
        <v>1273</v>
      </c>
      <c r="D3321" s="357" t="s">
        <v>1786</v>
      </c>
      <c r="E3321" s="357" t="s">
        <v>1694</v>
      </c>
      <c r="F3321" s="357">
        <v>4622332</v>
      </c>
      <c r="G3321" s="357" t="s">
        <v>1186</v>
      </c>
      <c r="H3321" s="357">
        <v>462233202</v>
      </c>
      <c r="I3321" s="357" t="s">
        <v>4891</v>
      </c>
      <c r="J3321" s="357">
        <v>17945146</v>
      </c>
      <c r="K3321" s="357">
        <v>100</v>
      </c>
      <c r="L3321" s="357" t="s">
        <v>1077</v>
      </c>
      <c r="M3321" s="357" t="s">
        <v>1078</v>
      </c>
      <c r="N3321" s="357" t="s">
        <v>5025</v>
      </c>
      <c r="O3321" s="358">
        <v>1</v>
      </c>
      <c r="P3321" s="357">
        <v>34</v>
      </c>
      <c r="Q3321" s="357">
        <v>27618.400000000001</v>
      </c>
      <c r="R3321" s="357">
        <v>21216.300000000003</v>
      </c>
      <c r="S3321" s="357">
        <f t="shared" si="106"/>
        <v>6402.0999999999985</v>
      </c>
      <c r="T3321" s="359">
        <f t="shared" si="107"/>
        <v>0.23180560785563242</v>
      </c>
      <c r="U3321" s="357"/>
    </row>
    <row r="3322" spans="1:21" x14ac:dyDescent="0.25">
      <c r="A3322" s="357" t="s">
        <v>483</v>
      </c>
      <c r="B3322" s="357" t="s">
        <v>1830</v>
      </c>
      <c r="C3322" s="357" t="s">
        <v>1273</v>
      </c>
      <c r="D3322" s="357" t="s">
        <v>1786</v>
      </c>
      <c r="E3322" s="357" t="s">
        <v>1694</v>
      </c>
      <c r="F3322" s="357">
        <v>4622332</v>
      </c>
      <c r="G3322" s="357" t="s">
        <v>1186</v>
      </c>
      <c r="H3322" s="357">
        <v>462233202</v>
      </c>
      <c r="I3322" s="357" t="s">
        <v>4892</v>
      </c>
      <c r="J3322" s="357">
        <v>17945160</v>
      </c>
      <c r="K3322" s="357">
        <v>63</v>
      </c>
      <c r="L3322" s="357" t="s">
        <v>1077</v>
      </c>
      <c r="M3322" s="357" t="s">
        <v>1078</v>
      </c>
      <c r="N3322" s="357" t="s">
        <v>5025</v>
      </c>
      <c r="O3322" s="358">
        <v>1</v>
      </c>
      <c r="P3322" s="357">
        <v>30</v>
      </c>
      <c r="Q3322" s="357">
        <v>27204</v>
      </c>
      <c r="R3322" s="357">
        <v>25770.35</v>
      </c>
      <c r="S3322" s="357">
        <f t="shared" si="106"/>
        <v>1433.6500000000015</v>
      </c>
      <c r="T3322" s="359">
        <f t="shared" si="107"/>
        <v>5.2699970592559972E-2</v>
      </c>
      <c r="U3322" s="357"/>
    </row>
    <row r="3323" spans="1:21" x14ac:dyDescent="0.25">
      <c r="A3323" s="357" t="s">
        <v>483</v>
      </c>
      <c r="B3323" s="357" t="s">
        <v>1830</v>
      </c>
      <c r="C3323" s="357" t="s">
        <v>1273</v>
      </c>
      <c r="D3323" s="357" t="s">
        <v>1784</v>
      </c>
      <c r="E3323" s="357" t="s">
        <v>1686</v>
      </c>
      <c r="F3323" s="357">
        <v>4622122</v>
      </c>
      <c r="G3323" s="357" t="s">
        <v>1192</v>
      </c>
      <c r="H3323" s="357">
        <v>462212201</v>
      </c>
      <c r="I3323" s="357" t="s">
        <v>4893</v>
      </c>
      <c r="J3323" s="357">
        <v>30214966</v>
      </c>
      <c r="K3323" s="357">
        <v>63</v>
      </c>
      <c r="L3323" s="357" t="s">
        <v>1077</v>
      </c>
      <c r="M3323" s="357" t="s">
        <v>1078</v>
      </c>
      <c r="N3323" s="357" t="s">
        <v>5025</v>
      </c>
      <c r="O3323" s="358">
        <v>1</v>
      </c>
      <c r="P3323" s="357">
        <v>157</v>
      </c>
      <c r="Q3323" s="357">
        <v>43494.8</v>
      </c>
      <c r="R3323" s="357">
        <v>30416.120000000003</v>
      </c>
      <c r="S3323" s="357">
        <f t="shared" si="106"/>
        <v>13078.68</v>
      </c>
      <c r="T3323" s="359">
        <f t="shared" si="107"/>
        <v>0.30069525552479837</v>
      </c>
      <c r="U3323" s="357"/>
    </row>
    <row r="3324" spans="1:21" x14ac:dyDescent="0.25">
      <c r="A3324" s="357" t="s">
        <v>483</v>
      </c>
      <c r="B3324" s="357" t="s">
        <v>1830</v>
      </c>
      <c r="C3324" s="357" t="s">
        <v>1273</v>
      </c>
      <c r="D3324" s="357" t="s">
        <v>1785</v>
      </c>
      <c r="E3324" s="357" t="s">
        <v>1052</v>
      </c>
      <c r="F3324" s="357">
        <v>4622233</v>
      </c>
      <c r="G3324" s="357" t="s">
        <v>1054</v>
      </c>
      <c r="H3324" s="357">
        <v>462223301</v>
      </c>
      <c r="I3324" s="357" t="s">
        <v>4894</v>
      </c>
      <c r="J3324" s="357">
        <v>30799264</v>
      </c>
      <c r="K3324" s="357">
        <v>63</v>
      </c>
      <c r="L3324" s="357" t="s">
        <v>1077</v>
      </c>
      <c r="M3324" s="357" t="s">
        <v>1078</v>
      </c>
      <c r="N3324" s="357" t="s">
        <v>5025</v>
      </c>
      <c r="O3324" s="358">
        <v>1</v>
      </c>
      <c r="P3324" s="357">
        <v>76</v>
      </c>
      <c r="Q3324" s="357">
        <v>18497.599999999999</v>
      </c>
      <c r="R3324" s="357">
        <v>13930.61</v>
      </c>
      <c r="S3324" s="357">
        <f t="shared" si="106"/>
        <v>4566.989999999998</v>
      </c>
      <c r="T3324" s="359">
        <f t="shared" si="107"/>
        <v>0.24689635412161567</v>
      </c>
      <c r="U3324" s="357"/>
    </row>
    <row r="3325" spans="1:21" x14ac:dyDescent="0.25">
      <c r="A3325" s="357" t="s">
        <v>483</v>
      </c>
      <c r="B3325" s="357" t="s">
        <v>1830</v>
      </c>
      <c r="C3325" s="357" t="s">
        <v>1272</v>
      </c>
      <c r="D3325" s="357" t="s">
        <v>1781</v>
      </c>
      <c r="E3325" s="357" t="s">
        <v>1662</v>
      </c>
      <c r="F3325" s="357">
        <v>4621121</v>
      </c>
      <c r="G3325" s="357" t="s">
        <v>1064</v>
      </c>
      <c r="H3325" s="357">
        <v>462112101</v>
      </c>
      <c r="I3325" s="357" t="s">
        <v>4895</v>
      </c>
      <c r="J3325" s="357">
        <v>400749</v>
      </c>
      <c r="K3325" s="357">
        <v>100</v>
      </c>
      <c r="L3325" s="357" t="s">
        <v>1077</v>
      </c>
      <c r="M3325" s="357" t="s">
        <v>1078</v>
      </c>
      <c r="N3325" s="357" t="s">
        <v>5025</v>
      </c>
      <c r="O3325" s="358">
        <v>1</v>
      </c>
      <c r="P3325" s="357">
        <v>79</v>
      </c>
      <c r="Q3325" s="357">
        <v>9447.5999999999985</v>
      </c>
      <c r="R3325" s="357">
        <v>5589</v>
      </c>
      <c r="S3325" s="357">
        <f t="shared" si="106"/>
        <v>3858.5999999999985</v>
      </c>
      <c r="T3325" s="359">
        <f t="shared" si="107"/>
        <v>0.40842118633303687</v>
      </c>
      <c r="U3325" s="357"/>
    </row>
    <row r="3326" spans="1:21" x14ac:dyDescent="0.25">
      <c r="A3326" s="357" t="s">
        <v>483</v>
      </c>
      <c r="B3326" s="357" t="s">
        <v>1830</v>
      </c>
      <c r="C3326" s="357" t="s">
        <v>1272</v>
      </c>
      <c r="D3326" s="357" t="s">
        <v>1781</v>
      </c>
      <c r="E3326" s="357" t="s">
        <v>1662</v>
      </c>
      <c r="F3326" s="357">
        <v>4621121</v>
      </c>
      <c r="G3326" s="357" t="s">
        <v>1064</v>
      </c>
      <c r="H3326" s="357">
        <v>462112101</v>
      </c>
      <c r="I3326" s="357" t="s">
        <v>4896</v>
      </c>
      <c r="J3326" s="357">
        <v>25278222</v>
      </c>
      <c r="K3326" s="357">
        <v>100</v>
      </c>
      <c r="L3326" s="357" t="s">
        <v>1077</v>
      </c>
      <c r="M3326" s="357" t="s">
        <v>1078</v>
      </c>
      <c r="N3326" s="357" t="s">
        <v>5025</v>
      </c>
      <c r="O3326" s="358">
        <v>1</v>
      </c>
      <c r="P3326" s="357">
        <v>108</v>
      </c>
      <c r="Q3326" s="357">
        <v>73110.399999999994</v>
      </c>
      <c r="R3326" s="357">
        <v>54016.369999999995</v>
      </c>
      <c r="S3326" s="357">
        <f t="shared" si="106"/>
        <v>19094.03</v>
      </c>
      <c r="T3326" s="359">
        <f t="shared" si="107"/>
        <v>0.26116708429990809</v>
      </c>
      <c r="U3326" s="357"/>
    </row>
    <row r="3327" spans="1:21" x14ac:dyDescent="0.25">
      <c r="A3327" s="357" t="s">
        <v>483</v>
      </c>
      <c r="B3327" s="357" t="s">
        <v>1830</v>
      </c>
      <c r="C3327" s="357" t="s">
        <v>1264</v>
      </c>
      <c r="D3327" s="357" t="s">
        <v>1771</v>
      </c>
      <c r="E3327" s="357" t="s">
        <v>1622</v>
      </c>
      <c r="F3327" s="357">
        <v>4523424</v>
      </c>
      <c r="G3327" s="357" t="s">
        <v>1065</v>
      </c>
      <c r="H3327" s="357">
        <v>452342401</v>
      </c>
      <c r="I3327" s="357" t="s">
        <v>4897</v>
      </c>
      <c r="J3327" s="357">
        <v>25278380</v>
      </c>
      <c r="K3327" s="357">
        <v>100</v>
      </c>
      <c r="L3327" s="357" t="s">
        <v>1077</v>
      </c>
      <c r="M3327" s="357" t="s">
        <v>1078</v>
      </c>
      <c r="N3327" s="357" t="s">
        <v>5025</v>
      </c>
      <c r="O3327" s="358">
        <v>1</v>
      </c>
      <c r="P3327" s="357">
        <v>68</v>
      </c>
      <c r="Q3327" s="357">
        <v>28584.800000000003</v>
      </c>
      <c r="R3327" s="357">
        <v>27139.46</v>
      </c>
      <c r="S3327" s="357">
        <f t="shared" si="106"/>
        <v>1445.3400000000038</v>
      </c>
      <c r="T3327" s="359">
        <f t="shared" si="107"/>
        <v>5.0563236405362415E-2</v>
      </c>
      <c r="U3327" s="357"/>
    </row>
    <row r="3328" spans="1:21" x14ac:dyDescent="0.25">
      <c r="A3328" s="357" t="s">
        <v>483</v>
      </c>
      <c r="B3328" s="357" t="s">
        <v>1830</v>
      </c>
      <c r="C3328" s="357" t="s">
        <v>1264</v>
      </c>
      <c r="D3328" s="357" t="s">
        <v>1771</v>
      </c>
      <c r="E3328" s="357" t="s">
        <v>1622</v>
      </c>
      <c r="F3328" s="357">
        <v>4523424</v>
      </c>
      <c r="G3328" s="357" t="s">
        <v>1065</v>
      </c>
      <c r="H3328" s="357">
        <v>452342401</v>
      </c>
      <c r="I3328" s="357" t="s">
        <v>4898</v>
      </c>
      <c r="J3328" s="357">
        <v>25278390</v>
      </c>
      <c r="K3328" s="357">
        <v>100</v>
      </c>
      <c r="L3328" s="357" t="s">
        <v>1077</v>
      </c>
      <c r="M3328" s="357" t="s">
        <v>1078</v>
      </c>
      <c r="N3328" s="357" t="s">
        <v>5025</v>
      </c>
      <c r="O3328" s="358">
        <v>1</v>
      </c>
      <c r="P3328" s="357">
        <v>49</v>
      </c>
      <c r="Q3328" s="357">
        <v>31610.799999999999</v>
      </c>
      <c r="R3328" s="357">
        <v>17628.3</v>
      </c>
      <c r="S3328" s="357">
        <f t="shared" si="106"/>
        <v>13982.5</v>
      </c>
      <c r="T3328" s="359">
        <f t="shared" si="107"/>
        <v>0.44233300011388516</v>
      </c>
      <c r="U3328" s="357"/>
    </row>
    <row r="3329" spans="1:21" x14ac:dyDescent="0.25">
      <c r="A3329" s="357" t="s">
        <v>483</v>
      </c>
      <c r="B3329" s="357" t="s">
        <v>1830</v>
      </c>
      <c r="C3329" s="357" t="s">
        <v>1272</v>
      </c>
      <c r="D3329" s="357" t="s">
        <v>1781</v>
      </c>
      <c r="E3329" s="357" t="s">
        <v>1662</v>
      </c>
      <c r="F3329" s="357">
        <v>4621121</v>
      </c>
      <c r="G3329" s="357" t="s">
        <v>1064</v>
      </c>
      <c r="H3329" s="357">
        <v>462112101</v>
      </c>
      <c r="I3329" s="357" t="s">
        <v>4899</v>
      </c>
      <c r="J3329" s="357">
        <v>25278626</v>
      </c>
      <c r="K3329" s="357">
        <v>100</v>
      </c>
      <c r="L3329" s="357" t="s">
        <v>1077</v>
      </c>
      <c r="M3329" s="357" t="s">
        <v>1078</v>
      </c>
      <c r="N3329" s="357" t="s">
        <v>5025</v>
      </c>
      <c r="O3329" s="358">
        <v>1</v>
      </c>
      <c r="P3329" s="357">
        <v>80</v>
      </c>
      <c r="Q3329" s="357">
        <v>54052.399999999994</v>
      </c>
      <c r="R3329" s="357">
        <v>44344.4</v>
      </c>
      <c r="S3329" s="357">
        <f t="shared" si="106"/>
        <v>9707.9999999999927</v>
      </c>
      <c r="T3329" s="359">
        <f t="shared" si="107"/>
        <v>0.17960349586697341</v>
      </c>
      <c r="U3329" s="357"/>
    </row>
    <row r="3330" spans="1:21" x14ac:dyDescent="0.25">
      <c r="A3330" s="357" t="s">
        <v>483</v>
      </c>
      <c r="B3330" s="357" t="s">
        <v>1830</v>
      </c>
      <c r="C3330" s="357" t="s">
        <v>1272</v>
      </c>
      <c r="D3330" s="357" t="s">
        <v>1781</v>
      </c>
      <c r="E3330" s="357" t="s">
        <v>1662</v>
      </c>
      <c r="F3330" s="357">
        <v>4621121</v>
      </c>
      <c r="G3330" s="357" t="s">
        <v>1064</v>
      </c>
      <c r="H3330" s="357">
        <v>462112101</v>
      </c>
      <c r="I3330" s="357" t="s">
        <v>4900</v>
      </c>
      <c r="J3330" s="357">
        <v>25278692</v>
      </c>
      <c r="K3330" s="357">
        <v>100</v>
      </c>
      <c r="L3330" s="357" t="s">
        <v>1077</v>
      </c>
      <c r="M3330" s="357" t="s">
        <v>1078</v>
      </c>
      <c r="N3330" s="357" t="s">
        <v>5025</v>
      </c>
      <c r="O3330" s="358">
        <v>1</v>
      </c>
      <c r="P3330" s="357">
        <v>115</v>
      </c>
      <c r="Q3330" s="357">
        <v>96293.2</v>
      </c>
      <c r="R3330" s="357">
        <v>55168.08</v>
      </c>
      <c r="S3330" s="357">
        <f t="shared" si="106"/>
        <v>41125.119999999995</v>
      </c>
      <c r="T3330" s="359">
        <f t="shared" si="107"/>
        <v>0.42708228618427879</v>
      </c>
      <c r="U3330" s="357"/>
    </row>
    <row r="3331" spans="1:21" x14ac:dyDescent="0.25">
      <c r="A3331" s="357" t="s">
        <v>483</v>
      </c>
      <c r="B3331" s="357" t="s">
        <v>1830</v>
      </c>
      <c r="C3331" s="357" t="s">
        <v>1272</v>
      </c>
      <c r="D3331" s="357" t="s">
        <v>1781</v>
      </c>
      <c r="E3331" s="357" t="s">
        <v>1662</v>
      </c>
      <c r="F3331" s="357">
        <v>4621121</v>
      </c>
      <c r="G3331" s="357" t="s">
        <v>1064</v>
      </c>
      <c r="H3331" s="357">
        <v>462112101</v>
      </c>
      <c r="I3331" s="357" t="s">
        <v>4901</v>
      </c>
      <c r="J3331" s="357">
        <v>25278734</v>
      </c>
      <c r="K3331" s="357">
        <v>100</v>
      </c>
      <c r="L3331" s="357" t="s">
        <v>1077</v>
      </c>
      <c r="M3331" s="357" t="s">
        <v>1078</v>
      </c>
      <c r="N3331" s="357" t="s">
        <v>5025</v>
      </c>
      <c r="O3331" s="358">
        <v>1</v>
      </c>
      <c r="P3331" s="357">
        <v>91</v>
      </c>
      <c r="Q3331" s="357">
        <v>69148</v>
      </c>
      <c r="R3331" s="357">
        <v>52408.26</v>
      </c>
      <c r="S3331" s="357">
        <f t="shared" si="106"/>
        <v>16739.739999999998</v>
      </c>
      <c r="T3331" s="359">
        <f t="shared" si="107"/>
        <v>0.2420856713137039</v>
      </c>
      <c r="U3331" s="357"/>
    </row>
    <row r="3332" spans="1:21" x14ac:dyDescent="0.25">
      <c r="A3332" s="357" t="s">
        <v>483</v>
      </c>
      <c r="B3332" s="357" t="s">
        <v>1830</v>
      </c>
      <c r="C3332" s="357" t="s">
        <v>1272</v>
      </c>
      <c r="D3332" s="357" t="s">
        <v>1781</v>
      </c>
      <c r="E3332" s="357" t="s">
        <v>1662</v>
      </c>
      <c r="F3332" s="357">
        <v>4621121</v>
      </c>
      <c r="G3332" s="357" t="s">
        <v>1064</v>
      </c>
      <c r="H3332" s="357">
        <v>462112101</v>
      </c>
      <c r="I3332" s="357" t="s">
        <v>4902</v>
      </c>
      <c r="J3332" s="357">
        <v>25278736</v>
      </c>
      <c r="K3332" s="357">
        <v>100</v>
      </c>
      <c r="L3332" s="357" t="s">
        <v>1077</v>
      </c>
      <c r="M3332" s="357" t="s">
        <v>1078</v>
      </c>
      <c r="N3332" s="357" t="s">
        <v>5025</v>
      </c>
      <c r="O3332" s="358">
        <v>1</v>
      </c>
      <c r="P3332" s="357">
        <v>70</v>
      </c>
      <c r="Q3332" s="357">
        <v>60668.799999999996</v>
      </c>
      <c r="R3332" s="357">
        <v>45319.729999999996</v>
      </c>
      <c r="S3332" s="357">
        <f t="shared" si="106"/>
        <v>15349.07</v>
      </c>
      <c r="T3332" s="359">
        <f t="shared" si="107"/>
        <v>0.25299775172741179</v>
      </c>
      <c r="U3332" s="357"/>
    </row>
    <row r="3333" spans="1:21" x14ac:dyDescent="0.25">
      <c r="A3333" s="357" t="s">
        <v>483</v>
      </c>
      <c r="B3333" s="357" t="s">
        <v>1830</v>
      </c>
      <c r="C3333" s="357" t="s">
        <v>1272</v>
      </c>
      <c r="D3333" s="357" t="s">
        <v>1781</v>
      </c>
      <c r="E3333" s="357" t="s">
        <v>1662</v>
      </c>
      <c r="F3333" s="357">
        <v>4621121</v>
      </c>
      <c r="G3333" s="357" t="s">
        <v>1064</v>
      </c>
      <c r="H3333" s="357">
        <v>462112101</v>
      </c>
      <c r="I3333" s="357" t="s">
        <v>4903</v>
      </c>
      <c r="J3333" s="357">
        <v>25278746</v>
      </c>
      <c r="K3333" s="357">
        <v>100</v>
      </c>
      <c r="L3333" s="357" t="s">
        <v>1077</v>
      </c>
      <c r="M3333" s="357" t="s">
        <v>1078</v>
      </c>
      <c r="N3333" s="357" t="s">
        <v>5025</v>
      </c>
      <c r="O3333" s="358">
        <v>1</v>
      </c>
      <c r="P3333" s="357">
        <v>56</v>
      </c>
      <c r="Q3333" s="357">
        <v>59509.200000000004</v>
      </c>
      <c r="R3333" s="357">
        <v>33386.460000000006</v>
      </c>
      <c r="S3333" s="357">
        <f t="shared" si="106"/>
        <v>26122.739999999998</v>
      </c>
      <c r="T3333" s="359">
        <f t="shared" si="107"/>
        <v>0.4389697727410215</v>
      </c>
      <c r="U3333" s="357"/>
    </row>
    <row r="3334" spans="1:21" x14ac:dyDescent="0.25">
      <c r="A3334" s="357" t="s">
        <v>483</v>
      </c>
      <c r="B3334" s="357" t="s">
        <v>1830</v>
      </c>
      <c r="C3334" s="357" t="s">
        <v>1272</v>
      </c>
      <c r="D3334" s="357" t="s">
        <v>1781</v>
      </c>
      <c r="E3334" s="357" t="s">
        <v>1662</v>
      </c>
      <c r="F3334" s="357">
        <v>4621121</v>
      </c>
      <c r="G3334" s="357" t="s">
        <v>1064</v>
      </c>
      <c r="H3334" s="357">
        <v>462112101</v>
      </c>
      <c r="I3334" s="357" t="s">
        <v>4904</v>
      </c>
      <c r="J3334" s="357">
        <v>25278804</v>
      </c>
      <c r="K3334" s="357">
        <v>250</v>
      </c>
      <c r="L3334" s="357" t="s">
        <v>1077</v>
      </c>
      <c r="M3334" s="357" t="s">
        <v>1078</v>
      </c>
      <c r="N3334" s="357" t="s">
        <v>5025</v>
      </c>
      <c r="O3334" s="358">
        <v>1</v>
      </c>
      <c r="P3334" s="357">
        <v>96</v>
      </c>
      <c r="Q3334" s="357">
        <v>77752.800000000003</v>
      </c>
      <c r="R3334" s="357">
        <v>65416.189999999995</v>
      </c>
      <c r="S3334" s="357">
        <f t="shared" si="106"/>
        <v>12336.610000000008</v>
      </c>
      <c r="T3334" s="359">
        <f t="shared" si="107"/>
        <v>0.15866451111728461</v>
      </c>
      <c r="U3334" s="357"/>
    </row>
    <row r="3335" spans="1:21" x14ac:dyDescent="0.25">
      <c r="A3335" s="357" t="s">
        <v>483</v>
      </c>
      <c r="B3335" s="357" t="s">
        <v>1830</v>
      </c>
      <c r="C3335" s="357" t="s">
        <v>1272</v>
      </c>
      <c r="D3335" s="357" t="s">
        <v>1781</v>
      </c>
      <c r="E3335" s="357" t="s">
        <v>1662</v>
      </c>
      <c r="F3335" s="357">
        <v>4621121</v>
      </c>
      <c r="G3335" s="357" t="s">
        <v>1064</v>
      </c>
      <c r="H3335" s="357">
        <v>462112101</v>
      </c>
      <c r="I3335" s="357" t="s">
        <v>4905</v>
      </c>
      <c r="J3335" s="357">
        <v>25278808</v>
      </c>
      <c r="K3335" s="357">
        <v>100</v>
      </c>
      <c r="L3335" s="357" t="s">
        <v>1077</v>
      </c>
      <c r="M3335" s="357" t="s">
        <v>1078</v>
      </c>
      <c r="N3335" s="357" t="s">
        <v>5025</v>
      </c>
      <c r="O3335" s="358">
        <v>1</v>
      </c>
      <c r="P3335" s="357">
        <v>72</v>
      </c>
      <c r="Q3335" s="357">
        <v>44587.6</v>
      </c>
      <c r="R3335" s="357">
        <v>33840.340000000004</v>
      </c>
      <c r="S3335" s="357">
        <f t="shared" si="106"/>
        <v>10747.259999999995</v>
      </c>
      <c r="T3335" s="359">
        <f t="shared" si="107"/>
        <v>0.24103696991988793</v>
      </c>
      <c r="U3335" s="357"/>
    </row>
    <row r="3336" spans="1:21" x14ac:dyDescent="0.25">
      <c r="A3336" s="357" t="s">
        <v>483</v>
      </c>
      <c r="B3336" s="357" t="s">
        <v>1830</v>
      </c>
      <c r="C3336" s="357" t="s">
        <v>1272</v>
      </c>
      <c r="D3336" s="357" t="s">
        <v>1781</v>
      </c>
      <c r="E3336" s="357" t="s">
        <v>1662</v>
      </c>
      <c r="F3336" s="357">
        <v>4621121</v>
      </c>
      <c r="G3336" s="357" t="s">
        <v>1064</v>
      </c>
      <c r="H3336" s="357">
        <v>462112101</v>
      </c>
      <c r="I3336" s="357" t="s">
        <v>4906</v>
      </c>
      <c r="J3336" s="357">
        <v>25278840</v>
      </c>
      <c r="K3336" s="357">
        <v>200</v>
      </c>
      <c r="L3336" s="357" t="s">
        <v>1077</v>
      </c>
      <c r="M3336" s="357" t="s">
        <v>1078</v>
      </c>
      <c r="N3336" s="357" t="s">
        <v>5025</v>
      </c>
      <c r="O3336" s="358">
        <v>1</v>
      </c>
      <c r="P3336" s="357">
        <v>110</v>
      </c>
      <c r="Q3336" s="357">
        <v>108384</v>
      </c>
      <c r="R3336" s="357">
        <v>69530.44</v>
      </c>
      <c r="S3336" s="357">
        <f t="shared" si="106"/>
        <v>38853.56</v>
      </c>
      <c r="T3336" s="359">
        <f t="shared" si="107"/>
        <v>0.35848058754059636</v>
      </c>
      <c r="U3336" s="357"/>
    </row>
    <row r="3337" spans="1:21" x14ac:dyDescent="0.25">
      <c r="A3337" s="357" t="s">
        <v>483</v>
      </c>
      <c r="B3337" s="357" t="s">
        <v>921</v>
      </c>
      <c r="C3337" s="357" t="s">
        <v>1258</v>
      </c>
      <c r="D3337" s="357" t="s">
        <v>1758</v>
      </c>
      <c r="E3337" s="357" t="s">
        <v>5048</v>
      </c>
      <c r="F3337" s="357">
        <v>4422131</v>
      </c>
      <c r="G3337" s="357" t="s">
        <v>1143</v>
      </c>
      <c r="H3337" s="357">
        <v>442213103</v>
      </c>
      <c r="I3337" s="357" t="s">
        <v>5320</v>
      </c>
      <c r="J3337" s="357">
        <v>22423358</v>
      </c>
      <c r="K3337" s="357">
        <v>63</v>
      </c>
      <c r="L3337" s="357" t="s">
        <v>1077</v>
      </c>
      <c r="M3337" s="357" t="s">
        <v>1078</v>
      </c>
      <c r="N3337" s="357" t="s">
        <v>5025</v>
      </c>
      <c r="O3337" s="358">
        <v>1</v>
      </c>
      <c r="P3337" s="357">
        <v>42</v>
      </c>
      <c r="Q3337" s="357">
        <v>9165.6</v>
      </c>
      <c r="R3337" s="357">
        <v>4740</v>
      </c>
      <c r="S3337" s="357">
        <f t="shared" si="106"/>
        <v>4425.6000000000004</v>
      </c>
      <c r="T3337" s="359">
        <f t="shared" si="107"/>
        <v>0.48284891332809637</v>
      </c>
      <c r="U3337" s="357"/>
    </row>
    <row r="3338" spans="1:21" x14ac:dyDescent="0.25">
      <c r="A3338" s="357" t="s">
        <v>483</v>
      </c>
      <c r="B3338" s="357" t="s">
        <v>1830</v>
      </c>
      <c r="C3338" s="357" t="s">
        <v>1272</v>
      </c>
      <c r="D3338" s="357" t="s">
        <v>1781</v>
      </c>
      <c r="E3338" s="357" t="s">
        <v>1662</v>
      </c>
      <c r="F3338" s="357">
        <v>4621121</v>
      </c>
      <c r="G3338" s="357" t="s">
        <v>1064</v>
      </c>
      <c r="H3338" s="357">
        <v>462112101</v>
      </c>
      <c r="I3338" s="357" t="s">
        <v>4907</v>
      </c>
      <c r="J3338" s="357">
        <v>25278844</v>
      </c>
      <c r="K3338" s="357">
        <v>100</v>
      </c>
      <c r="L3338" s="357" t="s">
        <v>1077</v>
      </c>
      <c r="M3338" s="357" t="s">
        <v>1078</v>
      </c>
      <c r="N3338" s="357" t="s">
        <v>5025</v>
      </c>
      <c r="O3338" s="358">
        <v>1</v>
      </c>
      <c r="P3338" s="357">
        <v>90</v>
      </c>
      <c r="Q3338" s="357">
        <v>55336</v>
      </c>
      <c r="R3338" s="357">
        <v>45127.770000000004</v>
      </c>
      <c r="S3338" s="357">
        <f t="shared" si="106"/>
        <v>10208.229999999996</v>
      </c>
      <c r="T3338" s="359">
        <f t="shared" si="107"/>
        <v>0.18447719387017486</v>
      </c>
      <c r="U3338" s="357"/>
    </row>
    <row r="3339" spans="1:21" x14ac:dyDescent="0.25">
      <c r="A3339" s="357" t="s">
        <v>483</v>
      </c>
      <c r="B3339" s="357" t="s">
        <v>1830</v>
      </c>
      <c r="C3339" s="357" t="s">
        <v>1272</v>
      </c>
      <c r="D3339" s="357" t="s">
        <v>1781</v>
      </c>
      <c r="E3339" s="357" t="s">
        <v>1663</v>
      </c>
      <c r="F3339" s="357">
        <v>4621122</v>
      </c>
      <c r="G3339" s="357" t="s">
        <v>1201</v>
      </c>
      <c r="H3339" s="357">
        <v>462112207</v>
      </c>
      <c r="I3339" s="357" t="s">
        <v>4908</v>
      </c>
      <c r="J3339" s="357">
        <v>25278870</v>
      </c>
      <c r="K3339" s="357">
        <v>100</v>
      </c>
      <c r="L3339" s="357" t="s">
        <v>1077</v>
      </c>
      <c r="M3339" s="357" t="s">
        <v>1078</v>
      </c>
      <c r="N3339" s="357" t="s">
        <v>5025</v>
      </c>
      <c r="O3339" s="358">
        <v>1</v>
      </c>
      <c r="P3339" s="357">
        <v>144</v>
      </c>
      <c r="Q3339" s="357">
        <v>79404</v>
      </c>
      <c r="R3339" s="357">
        <v>58507.34</v>
      </c>
      <c r="S3339" s="357">
        <f t="shared" si="106"/>
        <v>20896.660000000003</v>
      </c>
      <c r="T3339" s="359">
        <f t="shared" si="107"/>
        <v>0.26316885799204076</v>
      </c>
      <c r="U3339" s="357"/>
    </row>
    <row r="3340" spans="1:21" x14ac:dyDescent="0.25">
      <c r="A3340" s="357" t="s">
        <v>483</v>
      </c>
      <c r="B3340" s="357" t="s">
        <v>1830</v>
      </c>
      <c r="C3340" s="357" t="s">
        <v>1272</v>
      </c>
      <c r="D3340" s="357" t="s">
        <v>1781</v>
      </c>
      <c r="E3340" s="357" t="s">
        <v>1663</v>
      </c>
      <c r="F3340" s="357">
        <v>4621122</v>
      </c>
      <c r="G3340" s="357" t="s">
        <v>1201</v>
      </c>
      <c r="H3340" s="357">
        <v>462112207</v>
      </c>
      <c r="I3340" s="357" t="s">
        <v>4909</v>
      </c>
      <c r="J3340" s="357">
        <v>25278878</v>
      </c>
      <c r="K3340" s="357">
        <v>100</v>
      </c>
      <c r="L3340" s="357" t="s">
        <v>1077</v>
      </c>
      <c r="M3340" s="357" t="s">
        <v>1078</v>
      </c>
      <c r="N3340" s="357" t="s">
        <v>5025</v>
      </c>
      <c r="O3340" s="358">
        <v>1</v>
      </c>
      <c r="P3340" s="357">
        <v>75</v>
      </c>
      <c r="Q3340" s="357">
        <v>40998.399999999994</v>
      </c>
      <c r="R3340" s="357">
        <v>31752.639999999999</v>
      </c>
      <c r="S3340" s="357">
        <f t="shared" si="106"/>
        <v>9245.7599999999948</v>
      </c>
      <c r="T3340" s="359">
        <f t="shared" si="107"/>
        <v>0.22551514205432396</v>
      </c>
      <c r="U3340" s="357"/>
    </row>
    <row r="3341" spans="1:21" x14ac:dyDescent="0.25">
      <c r="A3341" s="357" t="s">
        <v>483</v>
      </c>
      <c r="B3341" s="357" t="s">
        <v>1830</v>
      </c>
      <c r="C3341" s="357" t="s">
        <v>1269</v>
      </c>
      <c r="D3341" s="357" t="s">
        <v>1775</v>
      </c>
      <c r="E3341" s="357" t="s">
        <v>1641</v>
      </c>
      <c r="F3341" s="357">
        <v>4612112</v>
      </c>
      <c r="G3341" s="357" t="s">
        <v>1008</v>
      </c>
      <c r="H3341" s="357">
        <v>461211202</v>
      </c>
      <c r="I3341" s="357" t="s">
        <v>4910</v>
      </c>
      <c r="J3341" s="357">
        <v>25406323</v>
      </c>
      <c r="K3341" s="357">
        <v>100</v>
      </c>
      <c r="L3341" s="357" t="s">
        <v>1077</v>
      </c>
      <c r="M3341" s="357" t="s">
        <v>1078</v>
      </c>
      <c r="N3341" s="357" t="s">
        <v>5025</v>
      </c>
      <c r="O3341" s="358">
        <v>1</v>
      </c>
      <c r="P3341" s="357">
        <v>14</v>
      </c>
      <c r="Q3341" s="357">
        <v>41588.800000000003</v>
      </c>
      <c r="R3341" s="357">
        <v>30645.250000000004</v>
      </c>
      <c r="S3341" s="357">
        <f t="shared" si="106"/>
        <v>10943.55</v>
      </c>
      <c r="T3341" s="359">
        <f t="shared" si="107"/>
        <v>0.26313695033278189</v>
      </c>
      <c r="U3341" s="357"/>
    </row>
    <row r="3342" spans="1:21" x14ac:dyDescent="0.25">
      <c r="A3342" s="357" t="s">
        <v>483</v>
      </c>
      <c r="B3342" s="357" t="s">
        <v>1830</v>
      </c>
      <c r="C3342" s="357" t="s">
        <v>1269</v>
      </c>
      <c r="D3342" s="357" t="s">
        <v>1775</v>
      </c>
      <c r="E3342" s="357" t="s">
        <v>1641</v>
      </c>
      <c r="F3342" s="357">
        <v>4612112</v>
      </c>
      <c r="G3342" s="357" t="s">
        <v>1008</v>
      </c>
      <c r="H3342" s="357">
        <v>461211202</v>
      </c>
      <c r="I3342" s="357" t="s">
        <v>4911</v>
      </c>
      <c r="J3342" s="357">
        <v>25406333</v>
      </c>
      <c r="K3342" s="357">
        <v>500</v>
      </c>
      <c r="L3342" s="357" t="s">
        <v>1077</v>
      </c>
      <c r="M3342" s="357" t="s">
        <v>1078</v>
      </c>
      <c r="N3342" s="357" t="s">
        <v>5025</v>
      </c>
      <c r="O3342" s="358">
        <v>1</v>
      </c>
      <c r="P3342" s="357">
        <v>134</v>
      </c>
      <c r="Q3342" s="357">
        <v>206424</v>
      </c>
      <c r="R3342" s="357">
        <v>182855.07</v>
      </c>
      <c r="S3342" s="357">
        <f t="shared" si="106"/>
        <v>23568.929999999993</v>
      </c>
      <c r="T3342" s="359">
        <f t="shared" si="107"/>
        <v>0.11417727589815134</v>
      </c>
      <c r="U3342" s="357"/>
    </row>
    <row r="3343" spans="1:21" x14ac:dyDescent="0.25">
      <c r="A3343" s="357" t="s">
        <v>483</v>
      </c>
      <c r="B3343" s="357" t="s">
        <v>1830</v>
      </c>
      <c r="C3343" s="357" t="s">
        <v>1269</v>
      </c>
      <c r="D3343" s="357" t="s">
        <v>1775</v>
      </c>
      <c r="E3343" s="357" t="s">
        <v>1641</v>
      </c>
      <c r="F3343" s="357">
        <v>4612112</v>
      </c>
      <c r="G3343" s="357" t="s">
        <v>1008</v>
      </c>
      <c r="H3343" s="357">
        <v>461211202</v>
      </c>
      <c r="I3343" s="357" t="s">
        <v>4912</v>
      </c>
      <c r="J3343" s="357">
        <v>25406363</v>
      </c>
      <c r="K3343" s="357">
        <v>250</v>
      </c>
      <c r="L3343" s="357" t="s">
        <v>1077</v>
      </c>
      <c r="M3343" s="357" t="s">
        <v>1078</v>
      </c>
      <c r="N3343" s="357" t="s">
        <v>5025</v>
      </c>
      <c r="O3343" s="358">
        <v>1</v>
      </c>
      <c r="P3343" s="357">
        <v>159</v>
      </c>
      <c r="Q3343" s="357">
        <v>175112</v>
      </c>
      <c r="R3343" s="357">
        <v>115186.68999999999</v>
      </c>
      <c r="S3343" s="357">
        <f t="shared" si="106"/>
        <v>59925.310000000012</v>
      </c>
      <c r="T3343" s="359">
        <f t="shared" si="107"/>
        <v>0.34221132760747414</v>
      </c>
      <c r="U3343" s="357"/>
    </row>
    <row r="3344" spans="1:21" x14ac:dyDescent="0.25">
      <c r="A3344" s="357" t="s">
        <v>483</v>
      </c>
      <c r="B3344" s="357" t="s">
        <v>1830</v>
      </c>
      <c r="C3344" s="357" t="s">
        <v>1269</v>
      </c>
      <c r="D3344" s="357" t="s">
        <v>1775</v>
      </c>
      <c r="E3344" s="357" t="s">
        <v>1641</v>
      </c>
      <c r="F3344" s="357">
        <v>4612112</v>
      </c>
      <c r="G3344" s="357" t="s">
        <v>1008</v>
      </c>
      <c r="H3344" s="357">
        <v>461211202</v>
      </c>
      <c r="I3344" s="357" t="s">
        <v>4913</v>
      </c>
      <c r="J3344" s="357">
        <v>25406373</v>
      </c>
      <c r="K3344" s="357">
        <v>100</v>
      </c>
      <c r="L3344" s="357" t="s">
        <v>1077</v>
      </c>
      <c r="M3344" s="357" t="s">
        <v>1078</v>
      </c>
      <c r="N3344" s="357" t="s">
        <v>5025</v>
      </c>
      <c r="O3344" s="358">
        <v>1</v>
      </c>
      <c r="P3344" s="357">
        <v>87</v>
      </c>
      <c r="Q3344" s="357">
        <v>85905.2</v>
      </c>
      <c r="R3344" s="357">
        <v>69886.430000000008</v>
      </c>
      <c r="S3344" s="357">
        <f t="shared" si="106"/>
        <v>16018.76999999999</v>
      </c>
      <c r="T3344" s="359">
        <f t="shared" si="107"/>
        <v>0.18647031844405215</v>
      </c>
      <c r="U3344" s="357"/>
    </row>
    <row r="3345" spans="1:21" x14ac:dyDescent="0.25">
      <c r="A3345" s="357" t="s">
        <v>483</v>
      </c>
      <c r="B3345" s="357" t="s">
        <v>1830</v>
      </c>
      <c r="C3345" s="357" t="s">
        <v>1269</v>
      </c>
      <c r="D3345" s="357" t="s">
        <v>1775</v>
      </c>
      <c r="E3345" s="357" t="s">
        <v>1641</v>
      </c>
      <c r="F3345" s="357">
        <v>4612112</v>
      </c>
      <c r="G3345" s="357" t="s">
        <v>1008</v>
      </c>
      <c r="H3345" s="357">
        <v>461211202</v>
      </c>
      <c r="I3345" s="357" t="s">
        <v>4914</v>
      </c>
      <c r="J3345" s="357">
        <v>25406399</v>
      </c>
      <c r="K3345" s="357">
        <v>100</v>
      </c>
      <c r="L3345" s="357" t="s">
        <v>1077</v>
      </c>
      <c r="M3345" s="357" t="s">
        <v>1078</v>
      </c>
      <c r="N3345" s="357" t="s">
        <v>5025</v>
      </c>
      <c r="O3345" s="358">
        <v>1</v>
      </c>
      <c r="P3345" s="357">
        <v>15</v>
      </c>
      <c r="Q3345" s="357">
        <v>37392</v>
      </c>
      <c r="R3345" s="357">
        <v>29101.43</v>
      </c>
      <c r="S3345" s="357">
        <f t="shared" si="106"/>
        <v>8290.57</v>
      </c>
      <c r="T3345" s="359">
        <f t="shared" si="107"/>
        <v>0.22172042148053059</v>
      </c>
      <c r="U3345" s="357"/>
    </row>
    <row r="3346" spans="1:21" x14ac:dyDescent="0.25">
      <c r="A3346" s="357" t="s">
        <v>483</v>
      </c>
      <c r="B3346" s="357" t="s">
        <v>1830</v>
      </c>
      <c r="C3346" s="357" t="s">
        <v>1269</v>
      </c>
      <c r="D3346" s="357" t="s">
        <v>1775</v>
      </c>
      <c r="E3346" s="357" t="s">
        <v>1641</v>
      </c>
      <c r="F3346" s="357">
        <v>4612112</v>
      </c>
      <c r="G3346" s="357" t="s">
        <v>1008</v>
      </c>
      <c r="H3346" s="357">
        <v>461211202</v>
      </c>
      <c r="I3346" s="357" t="s">
        <v>4915</v>
      </c>
      <c r="J3346" s="357">
        <v>25406405</v>
      </c>
      <c r="K3346" s="357">
        <v>250</v>
      </c>
      <c r="L3346" s="357" t="s">
        <v>1077</v>
      </c>
      <c r="M3346" s="357" t="s">
        <v>1078</v>
      </c>
      <c r="N3346" s="357" t="s">
        <v>5025</v>
      </c>
      <c r="O3346" s="358">
        <v>1</v>
      </c>
      <c r="P3346" s="357">
        <v>162</v>
      </c>
      <c r="Q3346" s="357">
        <v>123657.60000000001</v>
      </c>
      <c r="R3346" s="357">
        <v>109596.79</v>
      </c>
      <c r="S3346" s="357">
        <f t="shared" si="106"/>
        <v>14060.810000000012</v>
      </c>
      <c r="T3346" s="359">
        <f t="shared" si="107"/>
        <v>0.11370760875190859</v>
      </c>
      <c r="U3346" s="357"/>
    </row>
    <row r="3347" spans="1:21" x14ac:dyDescent="0.25">
      <c r="A3347" s="357" t="s">
        <v>483</v>
      </c>
      <c r="B3347" s="357" t="s">
        <v>1830</v>
      </c>
      <c r="C3347" s="357" t="s">
        <v>1269</v>
      </c>
      <c r="D3347" s="357" t="s">
        <v>1775</v>
      </c>
      <c r="E3347" s="357" t="s">
        <v>1641</v>
      </c>
      <c r="F3347" s="357">
        <v>4612112</v>
      </c>
      <c r="G3347" s="357" t="s">
        <v>1008</v>
      </c>
      <c r="H3347" s="357">
        <v>461211202</v>
      </c>
      <c r="I3347" s="357" t="s">
        <v>4916</v>
      </c>
      <c r="J3347" s="357">
        <v>25406411</v>
      </c>
      <c r="K3347" s="357">
        <v>100</v>
      </c>
      <c r="L3347" s="357" t="s">
        <v>1077</v>
      </c>
      <c r="M3347" s="357" t="s">
        <v>1078</v>
      </c>
      <c r="N3347" s="357" t="s">
        <v>5025</v>
      </c>
      <c r="O3347" s="358">
        <v>1</v>
      </c>
      <c r="P3347" s="357">
        <v>40</v>
      </c>
      <c r="Q3347" s="357">
        <v>37894</v>
      </c>
      <c r="R3347" s="357">
        <v>32798.800000000003</v>
      </c>
      <c r="S3347" s="357">
        <f t="shared" si="106"/>
        <v>5095.1999999999971</v>
      </c>
      <c r="T3347" s="359">
        <f t="shared" si="107"/>
        <v>0.13445928115268901</v>
      </c>
      <c r="U3347" s="357"/>
    </row>
    <row r="3348" spans="1:21" x14ac:dyDescent="0.25">
      <c r="A3348" s="357" t="s">
        <v>483</v>
      </c>
      <c r="B3348" s="357" t="s">
        <v>1830</v>
      </c>
      <c r="C3348" s="357" t="s">
        <v>1269</v>
      </c>
      <c r="D3348" s="357" t="s">
        <v>1775</v>
      </c>
      <c r="E3348" s="357" t="s">
        <v>1641</v>
      </c>
      <c r="F3348" s="357">
        <v>4612112</v>
      </c>
      <c r="G3348" s="357" t="s">
        <v>1008</v>
      </c>
      <c r="H3348" s="357">
        <v>461211202</v>
      </c>
      <c r="I3348" s="357" t="s">
        <v>4917</v>
      </c>
      <c r="J3348" s="357">
        <v>25406417</v>
      </c>
      <c r="K3348" s="357">
        <v>100</v>
      </c>
      <c r="L3348" s="357" t="s">
        <v>1077</v>
      </c>
      <c r="M3348" s="357" t="s">
        <v>1078</v>
      </c>
      <c r="N3348" s="357" t="s">
        <v>5025</v>
      </c>
      <c r="O3348" s="358">
        <v>1</v>
      </c>
      <c r="P3348" s="357">
        <v>1</v>
      </c>
      <c r="Q3348" s="357">
        <v>14628.4</v>
      </c>
      <c r="R3348" s="357">
        <v>11311.220000000001</v>
      </c>
      <c r="S3348" s="357">
        <f t="shared" si="106"/>
        <v>3317.1799999999985</v>
      </c>
      <c r="T3348" s="359">
        <f t="shared" si="107"/>
        <v>0.22676300894151094</v>
      </c>
      <c r="U3348" s="357"/>
    </row>
    <row r="3349" spans="1:21" x14ac:dyDescent="0.25">
      <c r="A3349" s="357" t="s">
        <v>483</v>
      </c>
      <c r="B3349" s="357" t="s">
        <v>1830</v>
      </c>
      <c r="C3349" s="357" t="s">
        <v>1269</v>
      </c>
      <c r="D3349" s="357" t="s">
        <v>1775</v>
      </c>
      <c r="E3349" s="357" t="s">
        <v>1641</v>
      </c>
      <c r="F3349" s="357">
        <v>4612112</v>
      </c>
      <c r="G3349" s="357" t="s">
        <v>1008</v>
      </c>
      <c r="H3349" s="357">
        <v>461211202</v>
      </c>
      <c r="I3349" s="357" t="s">
        <v>4918</v>
      </c>
      <c r="J3349" s="357">
        <v>25406525</v>
      </c>
      <c r="K3349" s="357">
        <v>250</v>
      </c>
      <c r="L3349" s="357" t="s">
        <v>1077</v>
      </c>
      <c r="M3349" s="357" t="s">
        <v>1078</v>
      </c>
      <c r="N3349" s="357" t="s">
        <v>5025</v>
      </c>
      <c r="O3349" s="358">
        <v>1</v>
      </c>
      <c r="P3349" s="357">
        <v>256</v>
      </c>
      <c r="Q3349" s="357">
        <v>197780.8</v>
      </c>
      <c r="R3349" s="357">
        <v>160303.31</v>
      </c>
      <c r="S3349" s="357">
        <f t="shared" si="106"/>
        <v>37477.489999999991</v>
      </c>
      <c r="T3349" s="359">
        <f t="shared" si="107"/>
        <v>0.18949003138828438</v>
      </c>
      <c r="U3349" s="357"/>
    </row>
    <row r="3350" spans="1:21" x14ac:dyDescent="0.25">
      <c r="A3350" s="357" t="s">
        <v>483</v>
      </c>
      <c r="B3350" s="357" t="s">
        <v>1830</v>
      </c>
      <c r="C3350" s="357" t="s">
        <v>1269</v>
      </c>
      <c r="D3350" s="357" t="s">
        <v>1775</v>
      </c>
      <c r="E3350" s="357" t="s">
        <v>1641</v>
      </c>
      <c r="F3350" s="357">
        <v>4612112</v>
      </c>
      <c r="G3350" s="357" t="s">
        <v>1008</v>
      </c>
      <c r="H3350" s="357">
        <v>461211202</v>
      </c>
      <c r="I3350" s="357" t="s">
        <v>4919</v>
      </c>
      <c r="J3350" s="357">
        <v>25406561</v>
      </c>
      <c r="K3350" s="357">
        <v>100</v>
      </c>
      <c r="L3350" s="357" t="s">
        <v>1077</v>
      </c>
      <c r="M3350" s="357" t="s">
        <v>1078</v>
      </c>
      <c r="N3350" s="357" t="s">
        <v>5025</v>
      </c>
      <c r="O3350" s="358">
        <v>1</v>
      </c>
      <c r="P3350" s="357">
        <v>117</v>
      </c>
      <c r="Q3350" s="357">
        <v>113787.20000000001</v>
      </c>
      <c r="R3350" s="357">
        <v>103201.33</v>
      </c>
      <c r="S3350" s="357">
        <f t="shared" si="106"/>
        <v>10585.87000000001</v>
      </c>
      <c r="T3350" s="359">
        <f t="shared" si="107"/>
        <v>9.303216882039464E-2</v>
      </c>
      <c r="U3350" s="357"/>
    </row>
    <row r="3351" spans="1:21" x14ac:dyDescent="0.25">
      <c r="A3351" s="357" t="s">
        <v>483</v>
      </c>
      <c r="B3351" s="357" t="s">
        <v>1830</v>
      </c>
      <c r="C3351" s="357" t="s">
        <v>1272</v>
      </c>
      <c r="D3351" s="357" t="s">
        <v>1781</v>
      </c>
      <c r="E3351" s="357" t="s">
        <v>1663</v>
      </c>
      <c r="F3351" s="357">
        <v>4621122</v>
      </c>
      <c r="G3351" s="357" t="s">
        <v>1206</v>
      </c>
      <c r="H3351" s="357">
        <v>462112203</v>
      </c>
      <c r="I3351" s="357" t="s">
        <v>4920</v>
      </c>
      <c r="J3351" s="357">
        <v>25737660</v>
      </c>
      <c r="K3351" s="357">
        <v>100</v>
      </c>
      <c r="L3351" s="357" t="s">
        <v>1077</v>
      </c>
      <c r="M3351" s="357" t="s">
        <v>1078</v>
      </c>
      <c r="N3351" s="357" t="s">
        <v>5025</v>
      </c>
      <c r="O3351" s="358">
        <v>1</v>
      </c>
      <c r="P3351" s="357">
        <v>20</v>
      </c>
      <c r="Q3351" s="357">
        <v>41960</v>
      </c>
      <c r="R3351" s="357">
        <v>33143.040000000001</v>
      </c>
      <c r="S3351" s="357">
        <f t="shared" si="106"/>
        <v>8816.9599999999991</v>
      </c>
      <c r="T3351" s="359">
        <f t="shared" si="107"/>
        <v>0.21012774070543372</v>
      </c>
      <c r="U3351" s="357"/>
    </row>
    <row r="3352" spans="1:21" x14ac:dyDescent="0.25">
      <c r="A3352" s="357" t="s">
        <v>483</v>
      </c>
      <c r="B3352" s="357" t="s">
        <v>1830</v>
      </c>
      <c r="C3352" s="357" t="s">
        <v>1272</v>
      </c>
      <c r="D3352" s="357" t="s">
        <v>1781</v>
      </c>
      <c r="E3352" s="357" t="s">
        <v>1663</v>
      </c>
      <c r="F3352" s="357">
        <v>4621122</v>
      </c>
      <c r="G3352" s="357" t="s">
        <v>1206</v>
      </c>
      <c r="H3352" s="357">
        <v>462112203</v>
      </c>
      <c r="I3352" s="357" t="s">
        <v>4921</v>
      </c>
      <c r="J3352" s="357">
        <v>25737662</v>
      </c>
      <c r="K3352" s="357">
        <v>250</v>
      </c>
      <c r="L3352" s="357" t="s">
        <v>1077</v>
      </c>
      <c r="M3352" s="357" t="s">
        <v>1078</v>
      </c>
      <c r="N3352" s="357" t="s">
        <v>5025</v>
      </c>
      <c r="O3352" s="358">
        <v>1</v>
      </c>
      <c r="P3352" s="357">
        <v>26</v>
      </c>
      <c r="Q3352" s="357">
        <v>54798.400000000001</v>
      </c>
      <c r="R3352" s="357">
        <v>42136.990000000005</v>
      </c>
      <c r="S3352" s="357">
        <f t="shared" si="106"/>
        <v>12661.409999999996</v>
      </c>
      <c r="T3352" s="359">
        <f t="shared" si="107"/>
        <v>0.23105437385033131</v>
      </c>
      <c r="U3352" s="357"/>
    </row>
    <row r="3353" spans="1:21" x14ac:dyDescent="0.25">
      <c r="A3353" s="357" t="s">
        <v>483</v>
      </c>
      <c r="B3353" s="357" t="s">
        <v>1830</v>
      </c>
      <c r="C3353" s="357" t="s">
        <v>1272</v>
      </c>
      <c r="D3353" s="357" t="s">
        <v>1781</v>
      </c>
      <c r="E3353" s="357" t="s">
        <v>1663</v>
      </c>
      <c r="F3353" s="357">
        <v>4621122</v>
      </c>
      <c r="G3353" s="357" t="s">
        <v>1206</v>
      </c>
      <c r="H3353" s="357">
        <v>462112203</v>
      </c>
      <c r="I3353" s="357" t="s">
        <v>4922</v>
      </c>
      <c r="J3353" s="357">
        <v>25737680</v>
      </c>
      <c r="K3353" s="357">
        <v>100</v>
      </c>
      <c r="L3353" s="357" t="s">
        <v>1077</v>
      </c>
      <c r="M3353" s="357" t="s">
        <v>1078</v>
      </c>
      <c r="N3353" s="357" t="s">
        <v>5025</v>
      </c>
      <c r="O3353" s="358">
        <v>1</v>
      </c>
      <c r="P3353" s="357">
        <v>37</v>
      </c>
      <c r="Q3353" s="357">
        <v>19322</v>
      </c>
      <c r="R3353" s="357">
        <v>16940.68</v>
      </c>
      <c r="S3353" s="357">
        <f t="shared" si="106"/>
        <v>2381.3199999999997</v>
      </c>
      <c r="T3353" s="359">
        <f t="shared" si="107"/>
        <v>0.12324397060345718</v>
      </c>
      <c r="U3353" s="357"/>
    </row>
    <row r="3354" spans="1:21" x14ac:dyDescent="0.25">
      <c r="A3354" s="357" t="s">
        <v>483</v>
      </c>
      <c r="B3354" s="357" t="s">
        <v>1830</v>
      </c>
      <c r="C3354" s="357" t="s">
        <v>1272</v>
      </c>
      <c r="D3354" s="357" t="s">
        <v>1781</v>
      </c>
      <c r="E3354" s="357" t="s">
        <v>1663</v>
      </c>
      <c r="F3354" s="357">
        <v>4621122</v>
      </c>
      <c r="G3354" s="357" t="s">
        <v>1206</v>
      </c>
      <c r="H3354" s="357">
        <v>462112203</v>
      </c>
      <c r="I3354" s="357" t="s">
        <v>4923</v>
      </c>
      <c r="J3354" s="357">
        <v>25737690</v>
      </c>
      <c r="K3354" s="357">
        <v>100</v>
      </c>
      <c r="L3354" s="357" t="s">
        <v>1077</v>
      </c>
      <c r="M3354" s="357" t="s">
        <v>1078</v>
      </c>
      <c r="N3354" s="357" t="s">
        <v>5025</v>
      </c>
      <c r="O3354" s="358">
        <v>1</v>
      </c>
      <c r="P3354" s="357">
        <v>23</v>
      </c>
      <c r="Q3354" s="357">
        <v>9569.2000000000007</v>
      </c>
      <c r="R3354" s="357">
        <v>6958.6100000000006</v>
      </c>
      <c r="S3354" s="357">
        <f t="shared" si="106"/>
        <v>2610.59</v>
      </c>
      <c r="T3354" s="359">
        <f t="shared" si="107"/>
        <v>0.27281172929816494</v>
      </c>
      <c r="U3354" s="357"/>
    </row>
    <row r="3355" spans="1:21" x14ac:dyDescent="0.25">
      <c r="A3355" s="357" t="s">
        <v>483</v>
      </c>
      <c r="B3355" s="357" t="s">
        <v>1830</v>
      </c>
      <c r="C3355" s="357" t="s">
        <v>1272</v>
      </c>
      <c r="D3355" s="357" t="s">
        <v>1781</v>
      </c>
      <c r="E3355" s="357" t="s">
        <v>1662</v>
      </c>
      <c r="F3355" s="357">
        <v>4621121</v>
      </c>
      <c r="G3355" s="357" t="s">
        <v>1064</v>
      </c>
      <c r="H3355" s="357">
        <v>462112101</v>
      </c>
      <c r="I3355" s="357" t="s">
        <v>4924</v>
      </c>
      <c r="J3355" s="357">
        <v>25737980</v>
      </c>
      <c r="K3355" s="357">
        <v>100</v>
      </c>
      <c r="L3355" s="357" t="s">
        <v>1077</v>
      </c>
      <c r="M3355" s="357" t="s">
        <v>1078</v>
      </c>
      <c r="N3355" s="357" t="s">
        <v>5025</v>
      </c>
      <c r="O3355" s="358">
        <v>1</v>
      </c>
      <c r="P3355" s="357">
        <v>22</v>
      </c>
      <c r="Q3355" s="357">
        <v>24448.400000000001</v>
      </c>
      <c r="R3355" s="357">
        <v>18820.66</v>
      </c>
      <c r="S3355" s="357">
        <f t="shared" si="106"/>
        <v>5627.7400000000016</v>
      </c>
      <c r="T3355" s="359">
        <f t="shared" si="107"/>
        <v>0.23018847859164612</v>
      </c>
      <c r="U3355" s="357"/>
    </row>
    <row r="3356" spans="1:21" x14ac:dyDescent="0.25">
      <c r="A3356" s="357" t="s">
        <v>483</v>
      </c>
      <c r="B3356" s="357" t="s">
        <v>1830</v>
      </c>
      <c r="C3356" s="357" t="s">
        <v>1269</v>
      </c>
      <c r="D3356" s="357" t="s">
        <v>1775</v>
      </c>
      <c r="E3356" s="357" t="s">
        <v>1641</v>
      </c>
      <c r="F3356" s="357">
        <v>4612112</v>
      </c>
      <c r="G3356" s="357" t="s">
        <v>1009</v>
      </c>
      <c r="H3356" s="357">
        <v>461211207</v>
      </c>
      <c r="I3356" s="357" t="s">
        <v>4925</v>
      </c>
      <c r="J3356" s="357">
        <v>25738114</v>
      </c>
      <c r="K3356" s="357">
        <v>400</v>
      </c>
      <c r="L3356" s="357" t="s">
        <v>1077</v>
      </c>
      <c r="M3356" s="357" t="s">
        <v>1078</v>
      </c>
      <c r="N3356" s="357" t="s">
        <v>5025</v>
      </c>
      <c r="O3356" s="358">
        <v>1</v>
      </c>
      <c r="P3356" s="357">
        <v>150</v>
      </c>
      <c r="Q3356" s="357">
        <v>118256</v>
      </c>
      <c r="R3356" s="357">
        <v>99380.790000000008</v>
      </c>
      <c r="S3356" s="357">
        <f t="shared" si="106"/>
        <v>18875.209999999992</v>
      </c>
      <c r="T3356" s="359">
        <f t="shared" si="107"/>
        <v>0.1596131274523068</v>
      </c>
      <c r="U3356" s="357"/>
    </row>
    <row r="3357" spans="1:21" x14ac:dyDescent="0.25">
      <c r="A3357" s="357" t="s">
        <v>483</v>
      </c>
      <c r="B3357" s="357" t="s">
        <v>1830</v>
      </c>
      <c r="C3357" s="357" t="s">
        <v>1269</v>
      </c>
      <c r="D3357" s="357" t="s">
        <v>1775</v>
      </c>
      <c r="E3357" s="357" t="s">
        <v>1641</v>
      </c>
      <c r="F3357" s="357">
        <v>4612112</v>
      </c>
      <c r="G3357" s="357" t="s">
        <v>1009</v>
      </c>
      <c r="H3357" s="357">
        <v>461211207</v>
      </c>
      <c r="I3357" s="357" t="s">
        <v>4926</v>
      </c>
      <c r="J3357" s="357">
        <v>25738116</v>
      </c>
      <c r="K3357" s="357">
        <v>100</v>
      </c>
      <c r="L3357" s="357" t="s">
        <v>1077</v>
      </c>
      <c r="M3357" s="357" t="s">
        <v>1078</v>
      </c>
      <c r="N3357" s="357" t="s">
        <v>5025</v>
      </c>
      <c r="O3357" s="358">
        <v>1</v>
      </c>
      <c r="P3357" s="357">
        <v>95</v>
      </c>
      <c r="Q3357" s="357">
        <v>55750.799999999996</v>
      </c>
      <c r="R3357" s="357">
        <v>49504.270000000004</v>
      </c>
      <c r="S3357" s="357">
        <f t="shared" si="106"/>
        <v>6246.5299999999916</v>
      </c>
      <c r="T3357" s="359">
        <f t="shared" si="107"/>
        <v>0.1120437733628933</v>
      </c>
      <c r="U3357" s="357"/>
    </row>
    <row r="3358" spans="1:21" x14ac:dyDescent="0.25">
      <c r="A3358" s="357" t="s">
        <v>483</v>
      </c>
      <c r="B3358" s="357" t="s">
        <v>1830</v>
      </c>
      <c r="C3358" s="357" t="s">
        <v>1269</v>
      </c>
      <c r="D3358" s="357" t="s">
        <v>1775</v>
      </c>
      <c r="E3358" s="357" t="s">
        <v>1641</v>
      </c>
      <c r="F3358" s="357">
        <v>4612112</v>
      </c>
      <c r="G3358" s="357" t="s">
        <v>1009</v>
      </c>
      <c r="H3358" s="357">
        <v>461211207</v>
      </c>
      <c r="I3358" s="357" t="s">
        <v>4927</v>
      </c>
      <c r="J3358" s="357">
        <v>25738164</v>
      </c>
      <c r="K3358" s="357">
        <v>100</v>
      </c>
      <c r="L3358" s="357" t="s">
        <v>1077</v>
      </c>
      <c r="M3358" s="357" t="s">
        <v>1078</v>
      </c>
      <c r="N3358" s="357" t="s">
        <v>5025</v>
      </c>
      <c r="O3358" s="358">
        <v>1</v>
      </c>
      <c r="P3358" s="357">
        <v>64</v>
      </c>
      <c r="Q3358" s="357">
        <v>59430</v>
      </c>
      <c r="R3358" s="357">
        <v>53977.79</v>
      </c>
      <c r="S3358" s="357">
        <f t="shared" si="106"/>
        <v>5452.2099999999991</v>
      </c>
      <c r="T3358" s="359">
        <f t="shared" si="107"/>
        <v>9.1741712939592782E-2</v>
      </c>
      <c r="U3358" s="357"/>
    </row>
    <row r="3359" spans="1:21" x14ac:dyDescent="0.25">
      <c r="A3359" s="357" t="s">
        <v>483</v>
      </c>
      <c r="B3359" s="357" t="s">
        <v>1830</v>
      </c>
      <c r="C3359" s="357" t="s">
        <v>1269</v>
      </c>
      <c r="D3359" s="357" t="s">
        <v>1775</v>
      </c>
      <c r="E3359" s="357" t="s">
        <v>1641</v>
      </c>
      <c r="F3359" s="357">
        <v>4612112</v>
      </c>
      <c r="G3359" s="357" t="s">
        <v>1009</v>
      </c>
      <c r="H3359" s="357">
        <v>461211207</v>
      </c>
      <c r="I3359" s="357" t="s">
        <v>4928</v>
      </c>
      <c r="J3359" s="357">
        <v>25738168</v>
      </c>
      <c r="K3359" s="357">
        <v>100</v>
      </c>
      <c r="L3359" s="357" t="s">
        <v>1077</v>
      </c>
      <c r="M3359" s="357" t="s">
        <v>1078</v>
      </c>
      <c r="N3359" s="357" t="s">
        <v>5025</v>
      </c>
      <c r="O3359" s="358">
        <v>1</v>
      </c>
      <c r="P3359" s="357">
        <v>70</v>
      </c>
      <c r="Q3359" s="357">
        <v>56018</v>
      </c>
      <c r="R3359" s="357">
        <v>42149.59</v>
      </c>
      <c r="S3359" s="357">
        <f t="shared" si="106"/>
        <v>13868.410000000003</v>
      </c>
      <c r="T3359" s="359">
        <f t="shared" si="107"/>
        <v>0.24757060230640157</v>
      </c>
      <c r="U3359" s="357"/>
    </row>
    <row r="3360" spans="1:21" x14ac:dyDescent="0.25">
      <c r="A3360" s="357" t="s">
        <v>483</v>
      </c>
      <c r="B3360" s="357" t="s">
        <v>1830</v>
      </c>
      <c r="C3360" s="357" t="s">
        <v>1269</v>
      </c>
      <c r="D3360" s="357" t="s">
        <v>1775</v>
      </c>
      <c r="E3360" s="357" t="s">
        <v>1641</v>
      </c>
      <c r="F3360" s="357">
        <v>4612112</v>
      </c>
      <c r="G3360" s="357" t="s">
        <v>1009</v>
      </c>
      <c r="H3360" s="357">
        <v>461211207</v>
      </c>
      <c r="I3360" s="357" t="s">
        <v>4929</v>
      </c>
      <c r="J3360" s="357">
        <v>25738216</v>
      </c>
      <c r="K3360" s="357">
        <v>100</v>
      </c>
      <c r="L3360" s="357" t="s">
        <v>1077</v>
      </c>
      <c r="M3360" s="357" t="s">
        <v>1078</v>
      </c>
      <c r="N3360" s="357" t="s">
        <v>5025</v>
      </c>
      <c r="O3360" s="358">
        <v>1</v>
      </c>
      <c r="P3360" s="357">
        <v>34</v>
      </c>
      <c r="Q3360" s="357">
        <v>23549.599999999999</v>
      </c>
      <c r="R3360" s="357">
        <v>15196.52</v>
      </c>
      <c r="S3360" s="357">
        <f t="shared" si="106"/>
        <v>8353.0799999999981</v>
      </c>
      <c r="T3360" s="359">
        <f t="shared" si="107"/>
        <v>0.35470156605632364</v>
      </c>
      <c r="U3360" s="357"/>
    </row>
    <row r="3361" spans="1:21" x14ac:dyDescent="0.25">
      <c r="A3361" s="357" t="s">
        <v>483</v>
      </c>
      <c r="B3361" s="357" t="s">
        <v>1830</v>
      </c>
      <c r="C3361" s="357" t="s">
        <v>1269</v>
      </c>
      <c r="D3361" s="357" t="s">
        <v>1775</v>
      </c>
      <c r="E3361" s="357" t="s">
        <v>1641</v>
      </c>
      <c r="F3361" s="357">
        <v>4612112</v>
      </c>
      <c r="G3361" s="357" t="s">
        <v>1009</v>
      </c>
      <c r="H3361" s="357">
        <v>461211207</v>
      </c>
      <c r="I3361" s="357" t="s">
        <v>4930</v>
      </c>
      <c r="J3361" s="357">
        <v>25738272</v>
      </c>
      <c r="K3361" s="357">
        <v>100</v>
      </c>
      <c r="L3361" s="357" t="s">
        <v>1077</v>
      </c>
      <c r="M3361" s="357" t="s">
        <v>1078</v>
      </c>
      <c r="N3361" s="357" t="s">
        <v>5025</v>
      </c>
      <c r="O3361" s="358">
        <v>1</v>
      </c>
      <c r="P3361" s="357">
        <v>91</v>
      </c>
      <c r="Q3361" s="357">
        <v>75504.399999999994</v>
      </c>
      <c r="R3361" s="357">
        <v>46623.93</v>
      </c>
      <c r="S3361" s="357">
        <f t="shared" si="106"/>
        <v>28880.469999999994</v>
      </c>
      <c r="T3361" s="359">
        <f t="shared" si="107"/>
        <v>0.38250049003766662</v>
      </c>
      <c r="U3361" s="357"/>
    </row>
    <row r="3362" spans="1:21" x14ac:dyDescent="0.25">
      <c r="A3362" s="357" t="s">
        <v>483</v>
      </c>
      <c r="B3362" s="357" t="s">
        <v>1830</v>
      </c>
      <c r="C3362" s="357" t="s">
        <v>1269</v>
      </c>
      <c r="D3362" s="357" t="s">
        <v>1775</v>
      </c>
      <c r="E3362" s="357" t="s">
        <v>1641</v>
      </c>
      <c r="F3362" s="357">
        <v>4612112</v>
      </c>
      <c r="G3362" s="357" t="s">
        <v>1009</v>
      </c>
      <c r="H3362" s="357">
        <v>461211207</v>
      </c>
      <c r="I3362" s="357" t="s">
        <v>4931</v>
      </c>
      <c r="J3362" s="357">
        <v>25738274</v>
      </c>
      <c r="K3362" s="357">
        <v>250</v>
      </c>
      <c r="L3362" s="357" t="s">
        <v>1077</v>
      </c>
      <c r="M3362" s="357" t="s">
        <v>1078</v>
      </c>
      <c r="N3362" s="357" t="s">
        <v>5025</v>
      </c>
      <c r="O3362" s="358">
        <v>1</v>
      </c>
      <c r="P3362" s="357">
        <v>86</v>
      </c>
      <c r="Q3362" s="357">
        <v>65053.599999999991</v>
      </c>
      <c r="R3362" s="357">
        <v>50410.7</v>
      </c>
      <c r="S3362" s="357">
        <f t="shared" si="106"/>
        <v>14642.899999999994</v>
      </c>
      <c r="T3362" s="359">
        <f t="shared" si="107"/>
        <v>0.22508977212636957</v>
      </c>
      <c r="U3362" s="357"/>
    </row>
    <row r="3363" spans="1:21" x14ac:dyDescent="0.25">
      <c r="A3363" s="357" t="s">
        <v>483</v>
      </c>
      <c r="B3363" s="357" t="s">
        <v>1830</v>
      </c>
      <c r="C3363" s="357" t="s">
        <v>1272</v>
      </c>
      <c r="D3363" s="357" t="s">
        <v>1781</v>
      </c>
      <c r="E3363" s="357" t="s">
        <v>1663</v>
      </c>
      <c r="F3363" s="357">
        <v>4621122</v>
      </c>
      <c r="G3363" s="357" t="s">
        <v>1205</v>
      </c>
      <c r="H3363" s="357">
        <v>462112204</v>
      </c>
      <c r="I3363" s="357" t="s">
        <v>4932</v>
      </c>
      <c r="J3363" s="357">
        <v>25738280</v>
      </c>
      <c r="K3363" s="357">
        <v>100</v>
      </c>
      <c r="L3363" s="357" t="s">
        <v>1077</v>
      </c>
      <c r="M3363" s="357" t="s">
        <v>1078</v>
      </c>
      <c r="N3363" s="357" t="s">
        <v>5025</v>
      </c>
      <c r="O3363" s="358">
        <v>1</v>
      </c>
      <c r="P3363" s="357">
        <v>33</v>
      </c>
      <c r="Q3363" s="357">
        <v>36481.199999999997</v>
      </c>
      <c r="R3363" s="357">
        <v>34034.22</v>
      </c>
      <c r="S3363" s="357">
        <f t="shared" si="106"/>
        <v>2446.9799999999959</v>
      </c>
      <c r="T3363" s="359">
        <f t="shared" si="107"/>
        <v>6.7075096213940227E-2</v>
      </c>
      <c r="U3363" s="357"/>
    </row>
    <row r="3364" spans="1:21" x14ac:dyDescent="0.25">
      <c r="A3364" s="357" t="s">
        <v>483</v>
      </c>
      <c r="B3364" s="357" t="s">
        <v>1830</v>
      </c>
      <c r="C3364" s="357" t="s">
        <v>1269</v>
      </c>
      <c r="D3364" s="357" t="s">
        <v>1775</v>
      </c>
      <c r="E3364" s="357" t="s">
        <v>1641</v>
      </c>
      <c r="F3364" s="357">
        <v>4612112</v>
      </c>
      <c r="G3364" s="357" t="s">
        <v>1009</v>
      </c>
      <c r="H3364" s="357">
        <v>461211207</v>
      </c>
      <c r="I3364" s="357" t="s">
        <v>4933</v>
      </c>
      <c r="J3364" s="357">
        <v>25738292</v>
      </c>
      <c r="K3364" s="357">
        <v>250</v>
      </c>
      <c r="L3364" s="357" t="s">
        <v>1077</v>
      </c>
      <c r="M3364" s="357" t="s">
        <v>1078</v>
      </c>
      <c r="N3364" s="357" t="s">
        <v>5025</v>
      </c>
      <c r="O3364" s="358">
        <v>1</v>
      </c>
      <c r="P3364" s="357">
        <v>85</v>
      </c>
      <c r="Q3364" s="357">
        <v>87730.4</v>
      </c>
      <c r="R3364" s="357">
        <v>73331.41</v>
      </c>
      <c r="S3364" s="357">
        <f t="shared" si="106"/>
        <v>14398.989999999991</v>
      </c>
      <c r="T3364" s="359">
        <f t="shared" si="107"/>
        <v>0.16412771399651652</v>
      </c>
      <c r="U3364" s="357"/>
    </row>
    <row r="3365" spans="1:21" x14ac:dyDescent="0.25">
      <c r="A3365" s="357" t="s">
        <v>483</v>
      </c>
      <c r="B3365" s="357" t="s">
        <v>1830</v>
      </c>
      <c r="C3365" s="357" t="s">
        <v>1272</v>
      </c>
      <c r="D3365" s="357" t="s">
        <v>1781</v>
      </c>
      <c r="E3365" s="357" t="s">
        <v>1663</v>
      </c>
      <c r="F3365" s="357">
        <v>4621122</v>
      </c>
      <c r="G3365" s="357" t="s">
        <v>1205</v>
      </c>
      <c r="H3365" s="357">
        <v>462112204</v>
      </c>
      <c r="I3365" s="357" t="s">
        <v>4934</v>
      </c>
      <c r="J3365" s="357">
        <v>25738494</v>
      </c>
      <c r="K3365" s="357">
        <v>100</v>
      </c>
      <c r="L3365" s="357" t="s">
        <v>1077</v>
      </c>
      <c r="M3365" s="357" t="s">
        <v>1078</v>
      </c>
      <c r="N3365" s="357" t="s">
        <v>5025</v>
      </c>
      <c r="O3365" s="358">
        <v>1</v>
      </c>
      <c r="P3365" s="357">
        <v>35</v>
      </c>
      <c r="Q3365" s="357">
        <v>47376.4</v>
      </c>
      <c r="R3365" s="357">
        <v>27761.72</v>
      </c>
      <c r="S3365" s="357">
        <f t="shared" si="106"/>
        <v>19614.68</v>
      </c>
      <c r="T3365" s="359">
        <f t="shared" si="107"/>
        <v>0.4140179498653338</v>
      </c>
      <c r="U3365" s="357"/>
    </row>
    <row r="3366" spans="1:21" x14ac:dyDescent="0.25">
      <c r="A3366" s="357" t="s">
        <v>483</v>
      </c>
      <c r="B3366" s="357" t="s">
        <v>1830</v>
      </c>
      <c r="C3366" s="357" t="s">
        <v>1272</v>
      </c>
      <c r="D3366" s="357" t="s">
        <v>1781</v>
      </c>
      <c r="E3366" s="357" t="s">
        <v>1663</v>
      </c>
      <c r="F3366" s="357">
        <v>4621122</v>
      </c>
      <c r="G3366" s="357" t="s">
        <v>1205</v>
      </c>
      <c r="H3366" s="357">
        <v>462112204</v>
      </c>
      <c r="I3366" s="357" t="s">
        <v>4935</v>
      </c>
      <c r="J3366" s="357">
        <v>25738606</v>
      </c>
      <c r="K3366" s="357">
        <v>100</v>
      </c>
      <c r="L3366" s="357" t="s">
        <v>1077</v>
      </c>
      <c r="M3366" s="357" t="s">
        <v>1078</v>
      </c>
      <c r="N3366" s="357" t="s">
        <v>5025</v>
      </c>
      <c r="O3366" s="358">
        <v>1</v>
      </c>
      <c r="P3366" s="357">
        <v>39</v>
      </c>
      <c r="Q3366" s="357">
        <v>32821.600000000006</v>
      </c>
      <c r="R3366" s="357">
        <v>24304.81</v>
      </c>
      <c r="S3366" s="357">
        <f t="shared" si="106"/>
        <v>8516.7900000000045</v>
      </c>
      <c r="T3366" s="359">
        <f t="shared" si="107"/>
        <v>0.25948734979403815</v>
      </c>
      <c r="U3366" s="357"/>
    </row>
    <row r="3367" spans="1:21" x14ac:dyDescent="0.25">
      <c r="A3367" s="357" t="s">
        <v>483</v>
      </c>
      <c r="B3367" s="357" t="s">
        <v>1830</v>
      </c>
      <c r="C3367" s="357" t="s">
        <v>1272</v>
      </c>
      <c r="D3367" s="357" t="s">
        <v>1781</v>
      </c>
      <c r="E3367" s="357" t="s">
        <v>1663</v>
      </c>
      <c r="F3367" s="357">
        <v>4621122</v>
      </c>
      <c r="G3367" s="357" t="s">
        <v>1205</v>
      </c>
      <c r="H3367" s="357">
        <v>462112204</v>
      </c>
      <c r="I3367" s="357" t="s">
        <v>4936</v>
      </c>
      <c r="J3367" s="357">
        <v>25738608</v>
      </c>
      <c r="K3367" s="357">
        <v>250</v>
      </c>
      <c r="L3367" s="357" t="s">
        <v>1077</v>
      </c>
      <c r="M3367" s="357" t="s">
        <v>1078</v>
      </c>
      <c r="N3367" s="357" t="s">
        <v>5025</v>
      </c>
      <c r="O3367" s="358">
        <v>1</v>
      </c>
      <c r="P3367" s="357">
        <v>39</v>
      </c>
      <c r="Q3367" s="357">
        <v>48374.400000000001</v>
      </c>
      <c r="R3367" s="357">
        <v>44494.020000000004</v>
      </c>
      <c r="S3367" s="357">
        <f t="shared" si="106"/>
        <v>3880.3799999999974</v>
      </c>
      <c r="T3367" s="359">
        <f t="shared" si="107"/>
        <v>8.021556856519145E-2</v>
      </c>
      <c r="U3367" s="357"/>
    </row>
    <row r="3368" spans="1:21" x14ac:dyDescent="0.25">
      <c r="A3368" s="357" t="s">
        <v>483</v>
      </c>
      <c r="B3368" s="357" t="s">
        <v>1830</v>
      </c>
      <c r="C3368" s="357" t="s">
        <v>1272</v>
      </c>
      <c r="D3368" s="357" t="s">
        <v>1781</v>
      </c>
      <c r="E3368" s="357" t="s">
        <v>1663</v>
      </c>
      <c r="F3368" s="357">
        <v>4621122</v>
      </c>
      <c r="G3368" s="357" t="s">
        <v>1205</v>
      </c>
      <c r="H3368" s="357">
        <v>462112204</v>
      </c>
      <c r="I3368" s="357" t="s">
        <v>4937</v>
      </c>
      <c r="J3368" s="357">
        <v>25738666</v>
      </c>
      <c r="K3368" s="357">
        <v>250</v>
      </c>
      <c r="L3368" s="357" t="s">
        <v>1077</v>
      </c>
      <c r="M3368" s="357" t="s">
        <v>1078</v>
      </c>
      <c r="N3368" s="357" t="s">
        <v>5025</v>
      </c>
      <c r="O3368" s="358">
        <v>1</v>
      </c>
      <c r="P3368" s="357">
        <v>137</v>
      </c>
      <c r="Q3368" s="357">
        <v>127305.60000000001</v>
      </c>
      <c r="R3368" s="357">
        <v>95457.359999999986</v>
      </c>
      <c r="S3368" s="357">
        <f t="shared" si="106"/>
        <v>31848.24000000002</v>
      </c>
      <c r="T3368" s="359">
        <f t="shared" si="107"/>
        <v>0.2501715556896163</v>
      </c>
      <c r="U3368" s="357"/>
    </row>
    <row r="3369" spans="1:21" x14ac:dyDescent="0.25">
      <c r="A3369" s="357" t="s">
        <v>483</v>
      </c>
      <c r="B3369" s="357" t="s">
        <v>972</v>
      </c>
      <c r="C3369" s="357" t="s">
        <v>1268</v>
      </c>
      <c r="D3369" s="357" t="s">
        <v>1773</v>
      </c>
      <c r="E3369" s="357" t="s">
        <v>5052</v>
      </c>
      <c r="F3369" s="357">
        <v>4611215</v>
      </c>
      <c r="G3369" s="357" t="s">
        <v>977</v>
      </c>
      <c r="H3369" s="357">
        <v>461121502</v>
      </c>
      <c r="I3369" s="357" t="s">
        <v>5321</v>
      </c>
      <c r="J3369" s="357">
        <v>26570856</v>
      </c>
      <c r="K3369" s="357">
        <v>63</v>
      </c>
      <c r="L3369" s="357" t="s">
        <v>1077</v>
      </c>
      <c r="M3369" s="357" t="s">
        <v>1078</v>
      </c>
      <c r="N3369" s="357" t="s">
        <v>5025</v>
      </c>
      <c r="O3369" s="358">
        <v>1</v>
      </c>
      <c r="P3369" s="357">
        <v>30</v>
      </c>
      <c r="Q3369" s="357">
        <v>27734.400000000001</v>
      </c>
      <c r="R3369" s="357">
        <v>14871.140000000001</v>
      </c>
      <c r="S3369" s="357">
        <f t="shared" si="106"/>
        <v>12863.26</v>
      </c>
      <c r="T3369" s="359">
        <f t="shared" si="107"/>
        <v>0.46380163262951424</v>
      </c>
      <c r="U3369" s="357"/>
    </row>
    <row r="3370" spans="1:21" x14ac:dyDescent="0.25">
      <c r="A3370" s="357" t="s">
        <v>483</v>
      </c>
      <c r="B3370" s="357" t="s">
        <v>1830</v>
      </c>
      <c r="C3370" s="357" t="s">
        <v>1272</v>
      </c>
      <c r="D3370" s="357" t="s">
        <v>1781</v>
      </c>
      <c r="E3370" s="357" t="s">
        <v>1663</v>
      </c>
      <c r="F3370" s="357">
        <v>4621122</v>
      </c>
      <c r="G3370" s="357" t="s">
        <v>1205</v>
      </c>
      <c r="H3370" s="357">
        <v>462112204</v>
      </c>
      <c r="I3370" s="357" t="s">
        <v>4938</v>
      </c>
      <c r="J3370" s="357">
        <v>25738682</v>
      </c>
      <c r="K3370" s="357">
        <v>250</v>
      </c>
      <c r="L3370" s="357" t="s">
        <v>1077</v>
      </c>
      <c r="M3370" s="357" t="s">
        <v>1078</v>
      </c>
      <c r="N3370" s="357" t="s">
        <v>5025</v>
      </c>
      <c r="O3370" s="358">
        <v>1</v>
      </c>
      <c r="P3370" s="357">
        <v>138</v>
      </c>
      <c r="Q3370" s="357">
        <v>71399.600000000006</v>
      </c>
      <c r="R3370" s="357">
        <v>67638.09</v>
      </c>
      <c r="S3370" s="357">
        <f t="shared" si="106"/>
        <v>3761.5100000000093</v>
      </c>
      <c r="T3370" s="359">
        <f t="shared" si="107"/>
        <v>5.2682508025255169E-2</v>
      </c>
      <c r="U3370" s="357"/>
    </row>
    <row r="3371" spans="1:21" x14ac:dyDescent="0.25">
      <c r="A3371" s="357" t="s">
        <v>483</v>
      </c>
      <c r="B3371" s="357" t="s">
        <v>1830</v>
      </c>
      <c r="C3371" s="357" t="s">
        <v>1272</v>
      </c>
      <c r="D3371" s="357" t="s">
        <v>1781</v>
      </c>
      <c r="E3371" s="357" t="s">
        <v>1663</v>
      </c>
      <c r="F3371" s="357">
        <v>4621122</v>
      </c>
      <c r="G3371" s="357" t="s">
        <v>1205</v>
      </c>
      <c r="H3371" s="357">
        <v>462112204</v>
      </c>
      <c r="I3371" s="357" t="s">
        <v>4939</v>
      </c>
      <c r="J3371" s="357">
        <v>25738792</v>
      </c>
      <c r="K3371" s="357">
        <v>250</v>
      </c>
      <c r="L3371" s="357" t="s">
        <v>1077</v>
      </c>
      <c r="M3371" s="357" t="s">
        <v>1078</v>
      </c>
      <c r="N3371" s="357" t="s">
        <v>5025</v>
      </c>
      <c r="O3371" s="358">
        <v>1</v>
      </c>
      <c r="P3371" s="357">
        <v>65</v>
      </c>
      <c r="Q3371" s="357">
        <v>58922</v>
      </c>
      <c r="R3371" s="357">
        <v>34411.479999999996</v>
      </c>
      <c r="S3371" s="357">
        <f t="shared" si="106"/>
        <v>24510.520000000004</v>
      </c>
      <c r="T3371" s="359">
        <f t="shared" si="107"/>
        <v>0.4159824853195751</v>
      </c>
      <c r="U3371" s="357"/>
    </row>
    <row r="3372" spans="1:21" x14ac:dyDescent="0.25">
      <c r="A3372" s="357" t="s">
        <v>483</v>
      </c>
      <c r="B3372" s="357" t="s">
        <v>1830</v>
      </c>
      <c r="C3372" s="357" t="s">
        <v>1272</v>
      </c>
      <c r="D3372" s="357" t="s">
        <v>1781</v>
      </c>
      <c r="E3372" s="357" t="s">
        <v>1663</v>
      </c>
      <c r="F3372" s="357">
        <v>4621122</v>
      </c>
      <c r="G3372" s="357" t="s">
        <v>1205</v>
      </c>
      <c r="H3372" s="357">
        <v>462112204</v>
      </c>
      <c r="I3372" s="357" t="s">
        <v>4940</v>
      </c>
      <c r="J3372" s="357">
        <v>25738812</v>
      </c>
      <c r="K3372" s="357">
        <v>100</v>
      </c>
      <c r="L3372" s="357" t="s">
        <v>1077</v>
      </c>
      <c r="M3372" s="357" t="s">
        <v>1078</v>
      </c>
      <c r="N3372" s="357" t="s">
        <v>5025</v>
      </c>
      <c r="O3372" s="358">
        <v>1</v>
      </c>
      <c r="P3372" s="357">
        <v>65</v>
      </c>
      <c r="Q3372" s="357">
        <v>56473.600000000006</v>
      </c>
      <c r="R3372" s="357">
        <v>43543.759999999995</v>
      </c>
      <c r="S3372" s="357">
        <f t="shared" si="106"/>
        <v>12929.840000000011</v>
      </c>
      <c r="T3372" s="359">
        <f t="shared" si="107"/>
        <v>0.22895370580235738</v>
      </c>
      <c r="U3372" s="357"/>
    </row>
    <row r="3373" spans="1:21" x14ac:dyDescent="0.25">
      <c r="A3373" s="357" t="s">
        <v>483</v>
      </c>
      <c r="B3373" s="357" t="s">
        <v>1830</v>
      </c>
      <c r="C3373" s="357" t="s">
        <v>1272</v>
      </c>
      <c r="D3373" s="357" t="s">
        <v>1781</v>
      </c>
      <c r="E3373" s="357" t="s">
        <v>1663</v>
      </c>
      <c r="F3373" s="357">
        <v>4621122</v>
      </c>
      <c r="G3373" s="357" t="s">
        <v>1205</v>
      </c>
      <c r="H3373" s="357">
        <v>462112204</v>
      </c>
      <c r="I3373" s="357" t="s">
        <v>4941</v>
      </c>
      <c r="J3373" s="357">
        <v>25738818</v>
      </c>
      <c r="K3373" s="357">
        <v>100</v>
      </c>
      <c r="L3373" s="357" t="s">
        <v>1077</v>
      </c>
      <c r="M3373" s="357" t="s">
        <v>1078</v>
      </c>
      <c r="N3373" s="357" t="s">
        <v>5025</v>
      </c>
      <c r="O3373" s="358">
        <v>1</v>
      </c>
      <c r="P3373" s="357">
        <v>67</v>
      </c>
      <c r="Q3373" s="357">
        <v>70355.200000000012</v>
      </c>
      <c r="R3373" s="357">
        <v>42530.35</v>
      </c>
      <c r="S3373" s="357">
        <f t="shared" si="106"/>
        <v>27824.850000000013</v>
      </c>
      <c r="T3373" s="359">
        <f t="shared" si="107"/>
        <v>0.39549102269626135</v>
      </c>
      <c r="U3373" s="357"/>
    </row>
    <row r="3374" spans="1:21" x14ac:dyDescent="0.25">
      <c r="A3374" s="357" t="s">
        <v>483</v>
      </c>
      <c r="B3374" s="357" t="s">
        <v>1830</v>
      </c>
      <c r="C3374" s="357" t="s">
        <v>1272</v>
      </c>
      <c r="D3374" s="357" t="s">
        <v>1781</v>
      </c>
      <c r="E3374" s="357" t="s">
        <v>1663</v>
      </c>
      <c r="F3374" s="357">
        <v>4621122</v>
      </c>
      <c r="G3374" s="357" t="s">
        <v>1205</v>
      </c>
      <c r="H3374" s="357">
        <v>462112204</v>
      </c>
      <c r="I3374" s="357" t="s">
        <v>4942</v>
      </c>
      <c r="J3374" s="357">
        <v>25738826</v>
      </c>
      <c r="K3374" s="357">
        <v>100</v>
      </c>
      <c r="L3374" s="357" t="s">
        <v>1077</v>
      </c>
      <c r="M3374" s="357" t="s">
        <v>1078</v>
      </c>
      <c r="N3374" s="357" t="s">
        <v>5025</v>
      </c>
      <c r="O3374" s="358">
        <v>1</v>
      </c>
      <c r="P3374" s="357">
        <v>83</v>
      </c>
      <c r="Q3374" s="357">
        <v>86403.199999999997</v>
      </c>
      <c r="R3374" s="357">
        <v>49470.49</v>
      </c>
      <c r="S3374" s="357">
        <f t="shared" si="106"/>
        <v>36932.71</v>
      </c>
      <c r="T3374" s="359">
        <f t="shared" si="107"/>
        <v>0.42744608995963113</v>
      </c>
      <c r="U3374" s="357"/>
    </row>
    <row r="3375" spans="1:21" x14ac:dyDescent="0.25">
      <c r="A3375" s="357" t="s">
        <v>483</v>
      </c>
      <c r="B3375" s="357" t="s">
        <v>1830</v>
      </c>
      <c r="C3375" s="357" t="s">
        <v>1272</v>
      </c>
      <c r="D3375" s="357" t="s">
        <v>1781</v>
      </c>
      <c r="E3375" s="357" t="s">
        <v>1663</v>
      </c>
      <c r="F3375" s="357">
        <v>4621122</v>
      </c>
      <c r="G3375" s="357" t="s">
        <v>1205</v>
      </c>
      <c r="H3375" s="357">
        <v>462112204</v>
      </c>
      <c r="I3375" s="357" t="s">
        <v>4943</v>
      </c>
      <c r="J3375" s="357">
        <v>25738828</v>
      </c>
      <c r="K3375" s="357">
        <v>100</v>
      </c>
      <c r="L3375" s="357" t="s">
        <v>1077</v>
      </c>
      <c r="M3375" s="357" t="s">
        <v>1078</v>
      </c>
      <c r="N3375" s="357" t="s">
        <v>5025</v>
      </c>
      <c r="O3375" s="358">
        <v>1</v>
      </c>
      <c r="P3375" s="357">
        <v>50</v>
      </c>
      <c r="Q3375" s="357">
        <v>41126.399999999994</v>
      </c>
      <c r="R3375" s="357">
        <v>35679.870000000003</v>
      </c>
      <c r="S3375" s="357">
        <f t="shared" si="106"/>
        <v>5446.5299999999916</v>
      </c>
      <c r="T3375" s="359">
        <f t="shared" si="107"/>
        <v>0.13243391106442559</v>
      </c>
      <c r="U3375" s="357"/>
    </row>
    <row r="3376" spans="1:21" x14ac:dyDescent="0.25">
      <c r="A3376" s="357" t="s">
        <v>483</v>
      </c>
      <c r="B3376" s="357" t="s">
        <v>1830</v>
      </c>
      <c r="C3376" s="357" t="s">
        <v>1272</v>
      </c>
      <c r="D3376" s="357" t="s">
        <v>1781</v>
      </c>
      <c r="E3376" s="357" t="s">
        <v>1663</v>
      </c>
      <c r="F3376" s="357">
        <v>4621122</v>
      </c>
      <c r="G3376" s="357" t="s">
        <v>1201</v>
      </c>
      <c r="H3376" s="357">
        <v>462112207</v>
      </c>
      <c r="I3376" s="357" t="s">
        <v>4944</v>
      </c>
      <c r="J3376" s="357">
        <v>25278872</v>
      </c>
      <c r="K3376" s="357">
        <v>100</v>
      </c>
      <c r="L3376" s="357" t="s">
        <v>1077</v>
      </c>
      <c r="M3376" s="357" t="s">
        <v>1078</v>
      </c>
      <c r="N3376" s="357" t="s">
        <v>5025</v>
      </c>
      <c r="O3376" s="358">
        <v>1</v>
      </c>
      <c r="P3376" s="357">
        <v>76</v>
      </c>
      <c r="Q3376" s="357">
        <v>59999.199999999997</v>
      </c>
      <c r="R3376" s="357">
        <v>47927.11</v>
      </c>
      <c r="S3376" s="357">
        <f t="shared" si="106"/>
        <v>12072.089999999997</v>
      </c>
      <c r="T3376" s="359">
        <f t="shared" si="107"/>
        <v>0.20120418272243626</v>
      </c>
      <c r="U3376" s="357"/>
    </row>
    <row r="3377" spans="1:21" x14ac:dyDescent="0.25">
      <c r="A3377" s="357" t="s">
        <v>483</v>
      </c>
      <c r="B3377" s="357" t="s">
        <v>1830</v>
      </c>
      <c r="C3377" s="357" t="s">
        <v>1272</v>
      </c>
      <c r="D3377" s="357" t="s">
        <v>1781</v>
      </c>
      <c r="E3377" s="357" t="s">
        <v>1663</v>
      </c>
      <c r="F3377" s="357">
        <v>4621122</v>
      </c>
      <c r="G3377" s="357" t="s">
        <v>1201</v>
      </c>
      <c r="H3377" s="357">
        <v>462112207</v>
      </c>
      <c r="I3377" s="357" t="s">
        <v>4945</v>
      </c>
      <c r="J3377" s="357">
        <v>25278896</v>
      </c>
      <c r="K3377" s="357">
        <v>100</v>
      </c>
      <c r="L3377" s="357" t="s">
        <v>1077</v>
      </c>
      <c r="M3377" s="357" t="s">
        <v>1078</v>
      </c>
      <c r="N3377" s="357" t="s">
        <v>5025</v>
      </c>
      <c r="O3377" s="358">
        <v>1</v>
      </c>
      <c r="P3377" s="357">
        <v>145</v>
      </c>
      <c r="Q3377" s="357">
        <v>53601.2</v>
      </c>
      <c r="R3377" s="357">
        <v>45988.99</v>
      </c>
      <c r="S3377" s="357">
        <f t="shared" si="106"/>
        <v>7612.2099999999991</v>
      </c>
      <c r="T3377" s="359">
        <f t="shared" si="107"/>
        <v>0.14201566382842173</v>
      </c>
      <c r="U3377" s="357"/>
    </row>
    <row r="3378" spans="1:21" x14ac:dyDescent="0.25">
      <c r="A3378" s="357" t="s">
        <v>483</v>
      </c>
      <c r="B3378" s="357" t="s">
        <v>1830</v>
      </c>
      <c r="C3378" s="357" t="s">
        <v>1272</v>
      </c>
      <c r="D3378" s="357" t="s">
        <v>1781</v>
      </c>
      <c r="E3378" s="357" t="s">
        <v>1663</v>
      </c>
      <c r="F3378" s="357">
        <v>4621122</v>
      </c>
      <c r="G3378" s="357" t="s">
        <v>1201</v>
      </c>
      <c r="H3378" s="357">
        <v>462112207</v>
      </c>
      <c r="I3378" s="357" t="s">
        <v>4946</v>
      </c>
      <c r="J3378" s="357">
        <v>25278902</v>
      </c>
      <c r="K3378" s="357">
        <v>100</v>
      </c>
      <c r="L3378" s="357" t="s">
        <v>1077</v>
      </c>
      <c r="M3378" s="357" t="s">
        <v>1078</v>
      </c>
      <c r="N3378" s="357" t="s">
        <v>5025</v>
      </c>
      <c r="O3378" s="358">
        <v>1</v>
      </c>
      <c r="P3378" s="357">
        <v>129</v>
      </c>
      <c r="Q3378" s="357">
        <v>36628.400000000001</v>
      </c>
      <c r="R3378" s="357">
        <v>33063.93</v>
      </c>
      <c r="S3378" s="357">
        <f t="shared" si="106"/>
        <v>3564.4700000000012</v>
      </c>
      <c r="T3378" s="359">
        <f t="shared" si="107"/>
        <v>9.7314379006454038E-2</v>
      </c>
      <c r="U3378" s="357"/>
    </row>
    <row r="3379" spans="1:21" x14ac:dyDescent="0.25">
      <c r="A3379" s="357" t="s">
        <v>483</v>
      </c>
      <c r="B3379" s="357" t="s">
        <v>1830</v>
      </c>
      <c r="C3379" s="357" t="s">
        <v>1272</v>
      </c>
      <c r="D3379" s="357" t="s">
        <v>1782</v>
      </c>
      <c r="E3379" s="357" t="s">
        <v>1664</v>
      </c>
      <c r="F3379" s="357">
        <v>4621215</v>
      </c>
      <c r="G3379" s="357" t="s">
        <v>1665</v>
      </c>
      <c r="H3379" s="357">
        <v>462121502</v>
      </c>
      <c r="I3379" s="357" t="s">
        <v>4947</v>
      </c>
      <c r="J3379" s="357">
        <v>25406851</v>
      </c>
      <c r="K3379" s="357">
        <v>100</v>
      </c>
      <c r="L3379" s="357" t="s">
        <v>1077</v>
      </c>
      <c r="M3379" s="357" t="s">
        <v>1078</v>
      </c>
      <c r="N3379" s="357" t="s">
        <v>5025</v>
      </c>
      <c r="O3379" s="358">
        <v>1</v>
      </c>
      <c r="P3379" s="357">
        <v>49</v>
      </c>
      <c r="Q3379" s="357">
        <v>38371.600000000006</v>
      </c>
      <c r="R3379" s="357">
        <v>27283.699999999997</v>
      </c>
      <c r="S3379" s="357">
        <f t="shared" si="106"/>
        <v>11087.900000000009</v>
      </c>
      <c r="T3379" s="359">
        <f t="shared" si="107"/>
        <v>0.28896110665179475</v>
      </c>
      <c r="U3379" s="357"/>
    </row>
    <row r="3380" spans="1:21" x14ac:dyDescent="0.25">
      <c r="A3380" s="357" t="s">
        <v>483</v>
      </c>
      <c r="B3380" s="357" t="s">
        <v>1830</v>
      </c>
      <c r="C3380" s="357" t="s">
        <v>1272</v>
      </c>
      <c r="D3380" s="357" t="s">
        <v>1782</v>
      </c>
      <c r="E3380" s="357" t="s">
        <v>1664</v>
      </c>
      <c r="F3380" s="357">
        <v>4621215</v>
      </c>
      <c r="G3380" s="357" t="s">
        <v>1665</v>
      </c>
      <c r="H3380" s="357">
        <v>462121502</v>
      </c>
      <c r="I3380" s="357" t="s">
        <v>4948</v>
      </c>
      <c r="J3380" s="357">
        <v>25406947</v>
      </c>
      <c r="K3380" s="357">
        <v>100</v>
      </c>
      <c r="L3380" s="357" t="s">
        <v>1077</v>
      </c>
      <c r="M3380" s="357" t="s">
        <v>1078</v>
      </c>
      <c r="N3380" s="357" t="s">
        <v>5025</v>
      </c>
      <c r="O3380" s="358">
        <v>1</v>
      </c>
      <c r="P3380" s="357">
        <v>126</v>
      </c>
      <c r="Q3380" s="357">
        <v>32140</v>
      </c>
      <c r="R3380" s="357">
        <v>23799.119999999999</v>
      </c>
      <c r="S3380" s="357">
        <f t="shared" si="106"/>
        <v>8340.880000000001</v>
      </c>
      <c r="T3380" s="359">
        <f t="shared" si="107"/>
        <v>0.25951711263223398</v>
      </c>
      <c r="U3380" s="357"/>
    </row>
    <row r="3381" spans="1:21" x14ac:dyDescent="0.25">
      <c r="A3381" s="357" t="s">
        <v>483</v>
      </c>
      <c r="B3381" s="357" t="s">
        <v>1830</v>
      </c>
      <c r="C3381" s="357" t="s">
        <v>1272</v>
      </c>
      <c r="D3381" s="357" t="s">
        <v>1782</v>
      </c>
      <c r="E3381" s="357" t="s">
        <v>1664</v>
      </c>
      <c r="F3381" s="357">
        <v>4621215</v>
      </c>
      <c r="G3381" s="357" t="s">
        <v>1665</v>
      </c>
      <c r="H3381" s="357">
        <v>462121502</v>
      </c>
      <c r="I3381" s="357" t="s">
        <v>4949</v>
      </c>
      <c r="J3381" s="357">
        <v>25406997</v>
      </c>
      <c r="K3381" s="357">
        <v>100</v>
      </c>
      <c r="L3381" s="357" t="s">
        <v>1077</v>
      </c>
      <c r="M3381" s="357" t="s">
        <v>1078</v>
      </c>
      <c r="N3381" s="357" t="s">
        <v>5025</v>
      </c>
      <c r="O3381" s="358">
        <v>1</v>
      </c>
      <c r="P3381" s="357">
        <v>44</v>
      </c>
      <c r="Q3381" s="357">
        <v>5373.2000000000007</v>
      </c>
      <c r="R3381" s="357">
        <v>5090.4400000000005</v>
      </c>
      <c r="S3381" s="357">
        <f t="shared" si="106"/>
        <v>282.76000000000022</v>
      </c>
      <c r="T3381" s="359">
        <f t="shared" si="107"/>
        <v>5.2624134593910556E-2</v>
      </c>
      <c r="U3381" s="357"/>
    </row>
    <row r="3382" spans="1:21" x14ac:dyDescent="0.25">
      <c r="A3382" s="357" t="s">
        <v>483</v>
      </c>
      <c r="B3382" s="357" t="s">
        <v>1830</v>
      </c>
      <c r="C3382" s="357" t="s">
        <v>1274</v>
      </c>
      <c r="D3382" s="357" t="s">
        <v>1787</v>
      </c>
      <c r="E3382" s="357" t="s">
        <v>1696</v>
      </c>
      <c r="F3382" s="357">
        <v>4623116</v>
      </c>
      <c r="G3382" s="357" t="s">
        <v>1431</v>
      </c>
      <c r="H3382" s="357">
        <v>462311602</v>
      </c>
      <c r="I3382" s="357" t="s">
        <v>5322</v>
      </c>
      <c r="J3382" s="357">
        <v>27498033</v>
      </c>
      <c r="K3382" s="357">
        <v>63</v>
      </c>
      <c r="L3382" s="357" t="s">
        <v>1077</v>
      </c>
      <c r="M3382" s="357" t="s">
        <v>1078</v>
      </c>
      <c r="N3382" s="357" t="s">
        <v>5025</v>
      </c>
      <c r="O3382" s="358">
        <v>1</v>
      </c>
      <c r="P3382" s="357">
        <v>78</v>
      </c>
      <c r="Q3382" s="357">
        <v>31971.600000000002</v>
      </c>
      <c r="R3382" s="357">
        <v>16799.62</v>
      </c>
      <c r="S3382" s="357">
        <f t="shared" si="106"/>
        <v>15171.980000000003</v>
      </c>
      <c r="T3382" s="359">
        <f t="shared" si="107"/>
        <v>0.47454553416156847</v>
      </c>
      <c r="U3382" s="357"/>
    </row>
    <row r="3383" spans="1:21" x14ac:dyDescent="0.25">
      <c r="A3383" s="357" t="s">
        <v>483</v>
      </c>
      <c r="B3383" s="357" t="s">
        <v>1830</v>
      </c>
      <c r="C3383" s="357" t="s">
        <v>1272</v>
      </c>
      <c r="D3383" s="357" t="s">
        <v>1782</v>
      </c>
      <c r="E3383" s="357" t="s">
        <v>1925</v>
      </c>
      <c r="F3383" s="357">
        <v>4621214</v>
      </c>
      <c r="G3383" s="357" t="s">
        <v>1069</v>
      </c>
      <c r="H3383" s="357">
        <v>462121401</v>
      </c>
      <c r="I3383" s="357" t="s">
        <v>4950</v>
      </c>
      <c r="J3383" s="357">
        <v>25407065</v>
      </c>
      <c r="K3383" s="357">
        <v>100</v>
      </c>
      <c r="L3383" s="357" t="s">
        <v>1077</v>
      </c>
      <c r="M3383" s="357" t="s">
        <v>1078</v>
      </c>
      <c r="N3383" s="357" t="s">
        <v>5025</v>
      </c>
      <c r="O3383" s="358">
        <v>1</v>
      </c>
      <c r="P3383" s="357">
        <v>108</v>
      </c>
      <c r="Q3383" s="357">
        <v>69142.8</v>
      </c>
      <c r="R3383" s="357">
        <v>43679.76</v>
      </c>
      <c r="S3383" s="357">
        <f t="shared" ref="S3383:S3446" si="108">Q3383-R3383</f>
        <v>25463.040000000001</v>
      </c>
      <c r="T3383" s="359">
        <f t="shared" ref="T3383:T3446" si="109">S3383/Q3383</f>
        <v>0.36826741179124939</v>
      </c>
      <c r="U3383" s="357"/>
    </row>
    <row r="3384" spans="1:21" x14ac:dyDescent="0.25">
      <c r="A3384" s="357" t="s">
        <v>483</v>
      </c>
      <c r="B3384" s="357" t="s">
        <v>1830</v>
      </c>
      <c r="C3384" s="357" t="s">
        <v>1272</v>
      </c>
      <c r="D3384" s="357" t="s">
        <v>1782</v>
      </c>
      <c r="E3384" s="357" t="s">
        <v>1925</v>
      </c>
      <c r="F3384" s="357">
        <v>4621214</v>
      </c>
      <c r="G3384" s="357" t="s">
        <v>1069</v>
      </c>
      <c r="H3384" s="357">
        <v>462121401</v>
      </c>
      <c r="I3384" s="357" t="s">
        <v>4951</v>
      </c>
      <c r="J3384" s="357">
        <v>25407069</v>
      </c>
      <c r="K3384" s="357">
        <v>100</v>
      </c>
      <c r="L3384" s="357" t="s">
        <v>1077</v>
      </c>
      <c r="M3384" s="357" t="s">
        <v>1078</v>
      </c>
      <c r="N3384" s="357" t="s">
        <v>5025</v>
      </c>
      <c r="O3384" s="358">
        <v>1</v>
      </c>
      <c r="P3384" s="357">
        <v>142</v>
      </c>
      <c r="Q3384" s="357">
        <v>58618</v>
      </c>
      <c r="R3384" s="357">
        <v>48857</v>
      </c>
      <c r="S3384" s="357">
        <f t="shared" si="108"/>
        <v>9761</v>
      </c>
      <c r="T3384" s="359">
        <f t="shared" si="109"/>
        <v>0.16651881674570951</v>
      </c>
      <c r="U3384" s="357"/>
    </row>
    <row r="3385" spans="1:21" x14ac:dyDescent="0.25">
      <c r="A3385" s="357" t="s">
        <v>483</v>
      </c>
      <c r="B3385" s="357" t="s">
        <v>1830</v>
      </c>
      <c r="C3385" s="357" t="s">
        <v>1272</v>
      </c>
      <c r="D3385" s="357" t="s">
        <v>1782</v>
      </c>
      <c r="E3385" s="357" t="s">
        <v>1925</v>
      </c>
      <c r="F3385" s="357">
        <v>4621214</v>
      </c>
      <c r="G3385" s="357" t="s">
        <v>1069</v>
      </c>
      <c r="H3385" s="357">
        <v>462121401</v>
      </c>
      <c r="I3385" s="357" t="s">
        <v>4952</v>
      </c>
      <c r="J3385" s="357">
        <v>25407117</v>
      </c>
      <c r="K3385" s="357">
        <v>250</v>
      </c>
      <c r="L3385" s="357" t="s">
        <v>1077</v>
      </c>
      <c r="M3385" s="357" t="s">
        <v>1078</v>
      </c>
      <c r="N3385" s="357" t="s">
        <v>5025</v>
      </c>
      <c r="O3385" s="358">
        <v>1</v>
      </c>
      <c r="P3385" s="357">
        <v>135</v>
      </c>
      <c r="Q3385" s="357">
        <v>68084.73000000001</v>
      </c>
      <c r="R3385" s="357">
        <v>63151.929999999993</v>
      </c>
      <c r="S3385" s="357">
        <f t="shared" si="108"/>
        <v>4932.8000000000175</v>
      </c>
      <c r="T3385" s="359">
        <f t="shared" si="109"/>
        <v>7.245090051763467E-2</v>
      </c>
      <c r="U3385" s="357"/>
    </row>
    <row r="3386" spans="1:21" x14ac:dyDescent="0.25">
      <c r="A3386" s="357" t="s">
        <v>483</v>
      </c>
      <c r="B3386" s="357" t="s">
        <v>1830</v>
      </c>
      <c r="C3386" s="357" t="s">
        <v>1272</v>
      </c>
      <c r="D3386" s="357" t="s">
        <v>1782</v>
      </c>
      <c r="E3386" s="357" t="s">
        <v>1925</v>
      </c>
      <c r="F3386" s="357">
        <v>4621214</v>
      </c>
      <c r="G3386" s="357" t="s">
        <v>1069</v>
      </c>
      <c r="H3386" s="357">
        <v>462121401</v>
      </c>
      <c r="I3386" s="357" t="s">
        <v>4953</v>
      </c>
      <c r="J3386" s="357">
        <v>25407175</v>
      </c>
      <c r="K3386" s="357">
        <v>100</v>
      </c>
      <c r="L3386" s="357" t="s">
        <v>1077</v>
      </c>
      <c r="M3386" s="357" t="s">
        <v>1078</v>
      </c>
      <c r="N3386" s="357" t="s">
        <v>5025</v>
      </c>
      <c r="O3386" s="358">
        <v>1</v>
      </c>
      <c r="P3386" s="357">
        <v>63</v>
      </c>
      <c r="Q3386" s="357">
        <v>22565.199999999997</v>
      </c>
      <c r="R3386" s="357">
        <v>16129.02</v>
      </c>
      <c r="S3386" s="357">
        <f t="shared" si="108"/>
        <v>6436.1799999999967</v>
      </c>
      <c r="T3386" s="359">
        <f t="shared" si="109"/>
        <v>0.28522592310283079</v>
      </c>
      <c r="U3386" s="357"/>
    </row>
    <row r="3387" spans="1:21" x14ac:dyDescent="0.25">
      <c r="A3387" s="357" t="s">
        <v>483</v>
      </c>
      <c r="B3387" s="357" t="s">
        <v>1830</v>
      </c>
      <c r="C3387" s="357" t="s">
        <v>1272</v>
      </c>
      <c r="D3387" s="357" t="s">
        <v>1782</v>
      </c>
      <c r="E3387" s="357" t="s">
        <v>1925</v>
      </c>
      <c r="F3387" s="357">
        <v>4621214</v>
      </c>
      <c r="G3387" s="357" t="s">
        <v>1069</v>
      </c>
      <c r="H3387" s="357">
        <v>462121401</v>
      </c>
      <c r="I3387" s="357" t="s">
        <v>4954</v>
      </c>
      <c r="J3387" s="357">
        <v>25407211</v>
      </c>
      <c r="K3387" s="357">
        <v>100</v>
      </c>
      <c r="L3387" s="357" t="s">
        <v>1077</v>
      </c>
      <c r="M3387" s="357" t="s">
        <v>1078</v>
      </c>
      <c r="N3387" s="357" t="s">
        <v>5025</v>
      </c>
      <c r="O3387" s="358">
        <v>1</v>
      </c>
      <c r="P3387" s="357">
        <v>67</v>
      </c>
      <c r="Q3387" s="357">
        <v>48596.399999999994</v>
      </c>
      <c r="R3387" s="357">
        <v>31720.75</v>
      </c>
      <c r="S3387" s="357">
        <f t="shared" si="108"/>
        <v>16875.649999999994</v>
      </c>
      <c r="T3387" s="359">
        <f t="shared" si="109"/>
        <v>0.34726131976854246</v>
      </c>
      <c r="U3387" s="357"/>
    </row>
    <row r="3388" spans="1:21" x14ac:dyDescent="0.25">
      <c r="A3388" s="357" t="s">
        <v>483</v>
      </c>
      <c r="B3388" s="357" t="s">
        <v>1830</v>
      </c>
      <c r="C3388" s="357" t="s">
        <v>1272</v>
      </c>
      <c r="D3388" s="357" t="s">
        <v>1782</v>
      </c>
      <c r="E3388" s="357" t="s">
        <v>1925</v>
      </c>
      <c r="F3388" s="357">
        <v>4621214</v>
      </c>
      <c r="G3388" s="357" t="s">
        <v>1203</v>
      </c>
      <c r="H3388" s="357">
        <v>462121402</v>
      </c>
      <c r="I3388" s="357" t="s">
        <v>4955</v>
      </c>
      <c r="J3388" s="357">
        <v>25737998</v>
      </c>
      <c r="K3388" s="357">
        <v>63</v>
      </c>
      <c r="L3388" s="357" t="s">
        <v>1077</v>
      </c>
      <c r="M3388" s="357" t="s">
        <v>1078</v>
      </c>
      <c r="N3388" s="357" t="s">
        <v>5025</v>
      </c>
      <c r="O3388" s="358">
        <v>1</v>
      </c>
      <c r="P3388" s="357">
        <v>47</v>
      </c>
      <c r="Q3388" s="357">
        <v>3410</v>
      </c>
      <c r="R3388" s="357">
        <v>2935.88</v>
      </c>
      <c r="S3388" s="357">
        <f t="shared" si="108"/>
        <v>474.11999999999989</v>
      </c>
      <c r="T3388" s="359">
        <f t="shared" si="109"/>
        <v>0.13903812316715539</v>
      </c>
      <c r="U3388" s="357"/>
    </row>
    <row r="3389" spans="1:21" x14ac:dyDescent="0.25">
      <c r="A3389" s="357" t="s">
        <v>483</v>
      </c>
      <c r="B3389" s="357" t="s">
        <v>1830</v>
      </c>
      <c r="C3389" s="357" t="s">
        <v>1272</v>
      </c>
      <c r="D3389" s="357" t="s">
        <v>1782</v>
      </c>
      <c r="E3389" s="357" t="s">
        <v>1925</v>
      </c>
      <c r="F3389" s="357">
        <v>4621214</v>
      </c>
      <c r="G3389" s="357" t="s">
        <v>1203</v>
      </c>
      <c r="H3389" s="357">
        <v>462121402</v>
      </c>
      <c r="I3389" s="357" t="s">
        <v>4956</v>
      </c>
      <c r="J3389" s="357">
        <v>25738042</v>
      </c>
      <c r="K3389" s="357">
        <v>63</v>
      </c>
      <c r="L3389" s="357" t="s">
        <v>1077</v>
      </c>
      <c r="M3389" s="357" t="s">
        <v>1078</v>
      </c>
      <c r="N3389" s="357" t="s">
        <v>5025</v>
      </c>
      <c r="O3389" s="358">
        <v>1</v>
      </c>
      <c r="P3389" s="357">
        <v>31</v>
      </c>
      <c r="Q3389" s="357">
        <v>9350.4</v>
      </c>
      <c r="R3389" s="357">
        <v>8100.37</v>
      </c>
      <c r="S3389" s="357">
        <f t="shared" si="108"/>
        <v>1250.0299999999997</v>
      </c>
      <c r="T3389" s="359">
        <f t="shared" si="109"/>
        <v>0.13368732888432577</v>
      </c>
      <c r="U3389" s="357"/>
    </row>
    <row r="3390" spans="1:21" x14ac:dyDescent="0.25">
      <c r="A3390" s="357" t="s">
        <v>483</v>
      </c>
      <c r="B3390" s="357" t="s">
        <v>1830</v>
      </c>
      <c r="C3390" s="357" t="s">
        <v>1274</v>
      </c>
      <c r="D3390" s="357" t="s">
        <v>1787</v>
      </c>
      <c r="E3390" s="357" t="s">
        <v>1698</v>
      </c>
      <c r="F3390" s="357">
        <v>4623144</v>
      </c>
      <c r="G3390" s="357" t="s">
        <v>1942</v>
      </c>
      <c r="H3390" s="357">
        <v>462314405</v>
      </c>
      <c r="I3390" s="357" t="s">
        <v>5323</v>
      </c>
      <c r="J3390" s="357">
        <v>27519757</v>
      </c>
      <c r="K3390" s="357">
        <v>250</v>
      </c>
      <c r="L3390" s="357" t="s">
        <v>1077</v>
      </c>
      <c r="M3390" s="357" t="s">
        <v>1078</v>
      </c>
      <c r="N3390" s="357" t="s">
        <v>5025</v>
      </c>
      <c r="O3390" s="358">
        <v>1</v>
      </c>
      <c r="P3390" s="357">
        <v>108</v>
      </c>
      <c r="Q3390" s="357">
        <v>108977.60000000001</v>
      </c>
      <c r="R3390" s="357">
        <v>58826.93</v>
      </c>
      <c r="S3390" s="357">
        <f t="shared" si="108"/>
        <v>50150.670000000006</v>
      </c>
      <c r="T3390" s="359">
        <f t="shared" si="109"/>
        <v>0.46019246157008414</v>
      </c>
      <c r="U3390" s="357"/>
    </row>
    <row r="3391" spans="1:21" x14ac:dyDescent="0.25">
      <c r="A3391" s="357" t="s">
        <v>483</v>
      </c>
      <c r="B3391" s="357" t="s">
        <v>1830</v>
      </c>
      <c r="C3391" s="357" t="s">
        <v>1272</v>
      </c>
      <c r="D3391" s="357" t="s">
        <v>1782</v>
      </c>
      <c r="E3391" s="357" t="s">
        <v>1664</v>
      </c>
      <c r="F3391" s="357">
        <v>4621215</v>
      </c>
      <c r="G3391" s="357" t="s">
        <v>1197</v>
      </c>
      <c r="H3391" s="357">
        <v>462121503</v>
      </c>
      <c r="I3391" s="357" t="s">
        <v>4957</v>
      </c>
      <c r="J3391" s="357">
        <v>28556785</v>
      </c>
      <c r="K3391" s="357">
        <v>100</v>
      </c>
      <c r="L3391" s="357" t="s">
        <v>1077</v>
      </c>
      <c r="M3391" s="357" t="s">
        <v>1078</v>
      </c>
      <c r="N3391" s="357" t="s">
        <v>5025</v>
      </c>
      <c r="O3391" s="358">
        <v>1</v>
      </c>
      <c r="P3391" s="357">
        <v>55</v>
      </c>
      <c r="Q3391" s="357">
        <v>15520.399999999998</v>
      </c>
      <c r="R3391" s="357">
        <v>13211.23</v>
      </c>
      <c r="S3391" s="357">
        <f t="shared" si="108"/>
        <v>2309.1699999999983</v>
      </c>
      <c r="T3391" s="359">
        <f t="shared" si="109"/>
        <v>0.14878289219350008</v>
      </c>
      <c r="U3391" s="357"/>
    </row>
    <row r="3392" spans="1:21" x14ac:dyDescent="0.25">
      <c r="A3392" s="357" t="s">
        <v>483</v>
      </c>
      <c r="B3392" s="357" t="s">
        <v>1830</v>
      </c>
      <c r="C3392" s="357" t="s">
        <v>1272</v>
      </c>
      <c r="D3392" s="357" t="s">
        <v>1782</v>
      </c>
      <c r="E3392" s="357" t="s">
        <v>1071</v>
      </c>
      <c r="F3392" s="357">
        <v>4621227</v>
      </c>
      <c r="G3392" s="357" t="s">
        <v>1809</v>
      </c>
      <c r="H3392" s="357">
        <v>462122704</v>
      </c>
      <c r="I3392" s="357" t="s">
        <v>4958</v>
      </c>
      <c r="J3392" s="357">
        <v>25277970</v>
      </c>
      <c r="K3392" s="357">
        <v>100</v>
      </c>
      <c r="L3392" s="357" t="s">
        <v>1077</v>
      </c>
      <c r="M3392" s="357" t="s">
        <v>1078</v>
      </c>
      <c r="N3392" s="357" t="s">
        <v>5025</v>
      </c>
      <c r="O3392" s="358">
        <v>1</v>
      </c>
      <c r="P3392" s="357">
        <v>123</v>
      </c>
      <c r="Q3392" s="357">
        <v>50096.4</v>
      </c>
      <c r="R3392" s="357">
        <v>39533.21</v>
      </c>
      <c r="S3392" s="357">
        <f t="shared" si="108"/>
        <v>10563.190000000002</v>
      </c>
      <c r="T3392" s="359">
        <f t="shared" si="109"/>
        <v>0.21085726718885991</v>
      </c>
      <c r="U3392" s="357"/>
    </row>
    <row r="3393" spans="1:21" x14ac:dyDescent="0.25">
      <c r="A3393" s="357" t="s">
        <v>483</v>
      </c>
      <c r="B3393" s="357" t="s">
        <v>1830</v>
      </c>
      <c r="C3393" s="357" t="s">
        <v>1272</v>
      </c>
      <c r="D3393" s="357" t="s">
        <v>1782</v>
      </c>
      <c r="E3393" s="357" t="s">
        <v>1071</v>
      </c>
      <c r="F3393" s="357">
        <v>4621227</v>
      </c>
      <c r="G3393" s="357" t="s">
        <v>1809</v>
      </c>
      <c r="H3393" s="357">
        <v>462122704</v>
      </c>
      <c r="I3393" s="357" t="s">
        <v>4959</v>
      </c>
      <c r="J3393" s="357">
        <v>25277978</v>
      </c>
      <c r="K3393" s="357">
        <v>250</v>
      </c>
      <c r="L3393" s="357" t="s">
        <v>1077</v>
      </c>
      <c r="M3393" s="357" t="s">
        <v>1078</v>
      </c>
      <c r="N3393" s="357" t="s">
        <v>5025</v>
      </c>
      <c r="O3393" s="358">
        <v>1</v>
      </c>
      <c r="P3393" s="357">
        <v>96</v>
      </c>
      <c r="Q3393" s="357">
        <v>121323.20000000001</v>
      </c>
      <c r="R3393" s="357">
        <v>72825.709999999992</v>
      </c>
      <c r="S3393" s="357">
        <f t="shared" si="108"/>
        <v>48497.49000000002</v>
      </c>
      <c r="T3393" s="359">
        <f t="shared" si="109"/>
        <v>0.39973797262188943</v>
      </c>
      <c r="U3393" s="357"/>
    </row>
    <row r="3394" spans="1:21" x14ac:dyDescent="0.25">
      <c r="A3394" s="357" t="s">
        <v>483</v>
      </c>
      <c r="B3394" s="357" t="s">
        <v>1830</v>
      </c>
      <c r="C3394" s="357" t="s">
        <v>1272</v>
      </c>
      <c r="D3394" s="357" t="s">
        <v>1782</v>
      </c>
      <c r="E3394" s="357" t="s">
        <v>1071</v>
      </c>
      <c r="F3394" s="357">
        <v>4621227</v>
      </c>
      <c r="G3394" s="357" t="s">
        <v>1809</v>
      </c>
      <c r="H3394" s="357">
        <v>462122704</v>
      </c>
      <c r="I3394" s="357" t="s">
        <v>4960</v>
      </c>
      <c r="J3394" s="357">
        <v>25278038</v>
      </c>
      <c r="K3394" s="357">
        <v>100</v>
      </c>
      <c r="L3394" s="357" t="s">
        <v>1077</v>
      </c>
      <c r="M3394" s="357" t="s">
        <v>1078</v>
      </c>
      <c r="N3394" s="357" t="s">
        <v>5025</v>
      </c>
      <c r="O3394" s="358">
        <v>1</v>
      </c>
      <c r="P3394" s="357">
        <v>90</v>
      </c>
      <c r="Q3394" s="357">
        <v>69993.2</v>
      </c>
      <c r="R3394" s="357">
        <v>47173.49</v>
      </c>
      <c r="S3394" s="357">
        <f t="shared" si="108"/>
        <v>22819.71</v>
      </c>
      <c r="T3394" s="359">
        <f t="shared" si="109"/>
        <v>0.32602752838847204</v>
      </c>
      <c r="U3394" s="357"/>
    </row>
    <row r="3395" spans="1:21" x14ac:dyDescent="0.25">
      <c r="A3395" s="357" t="s">
        <v>483</v>
      </c>
      <c r="B3395" s="357" t="s">
        <v>1830</v>
      </c>
      <c r="C3395" s="357" t="s">
        <v>1272</v>
      </c>
      <c r="D3395" s="357" t="s">
        <v>1782</v>
      </c>
      <c r="E3395" s="357" t="s">
        <v>1071</v>
      </c>
      <c r="F3395" s="357">
        <v>4621227</v>
      </c>
      <c r="G3395" s="357" t="s">
        <v>1809</v>
      </c>
      <c r="H3395" s="357">
        <v>462122704</v>
      </c>
      <c r="I3395" s="357" t="s">
        <v>4961</v>
      </c>
      <c r="J3395" s="357">
        <v>25278074</v>
      </c>
      <c r="K3395" s="357">
        <v>100</v>
      </c>
      <c r="L3395" s="357" t="s">
        <v>1077</v>
      </c>
      <c r="M3395" s="357" t="s">
        <v>1078</v>
      </c>
      <c r="N3395" s="357" t="s">
        <v>5025</v>
      </c>
      <c r="O3395" s="358">
        <v>1</v>
      </c>
      <c r="P3395" s="357">
        <v>108</v>
      </c>
      <c r="Q3395" s="357">
        <v>46054.400000000001</v>
      </c>
      <c r="R3395" s="357">
        <v>30710.45</v>
      </c>
      <c r="S3395" s="357">
        <f t="shared" si="108"/>
        <v>15343.95</v>
      </c>
      <c r="T3395" s="359">
        <f t="shared" si="109"/>
        <v>0.33317012055308504</v>
      </c>
      <c r="U3395" s="357"/>
    </row>
    <row r="3396" spans="1:21" x14ac:dyDescent="0.25">
      <c r="A3396" s="357" t="s">
        <v>483</v>
      </c>
      <c r="B3396" s="357" t="s">
        <v>1830</v>
      </c>
      <c r="C3396" s="357" t="s">
        <v>1272</v>
      </c>
      <c r="D3396" s="357" t="s">
        <v>1782</v>
      </c>
      <c r="E3396" s="357" t="s">
        <v>1737</v>
      </c>
      <c r="F3396" s="357">
        <v>4621222</v>
      </c>
      <c r="G3396" s="357" t="s">
        <v>1068</v>
      </c>
      <c r="H3396" s="357">
        <v>462122203</v>
      </c>
      <c r="I3396" s="357" t="s">
        <v>4962</v>
      </c>
      <c r="J3396" s="357">
        <v>25278592</v>
      </c>
      <c r="K3396" s="357">
        <v>100</v>
      </c>
      <c r="L3396" s="357" t="s">
        <v>1077</v>
      </c>
      <c r="M3396" s="357" t="s">
        <v>1078</v>
      </c>
      <c r="N3396" s="357" t="s">
        <v>5025</v>
      </c>
      <c r="O3396" s="358">
        <v>1</v>
      </c>
      <c r="P3396" s="357">
        <v>71</v>
      </c>
      <c r="Q3396" s="357">
        <v>8388</v>
      </c>
      <c r="R3396" s="357">
        <v>7163.3</v>
      </c>
      <c r="S3396" s="357">
        <f t="shared" si="108"/>
        <v>1224.6999999999998</v>
      </c>
      <c r="T3396" s="359">
        <f t="shared" si="109"/>
        <v>0.14600619933237957</v>
      </c>
      <c r="U3396" s="357"/>
    </row>
    <row r="3397" spans="1:21" x14ac:dyDescent="0.25">
      <c r="A3397" s="357" t="s">
        <v>483</v>
      </c>
      <c r="B3397" s="357" t="s">
        <v>1830</v>
      </c>
      <c r="C3397" s="357" t="s">
        <v>1272</v>
      </c>
      <c r="D3397" s="357" t="s">
        <v>1782</v>
      </c>
      <c r="E3397" s="357" t="s">
        <v>1071</v>
      </c>
      <c r="F3397" s="357">
        <v>4621227</v>
      </c>
      <c r="G3397" s="357" t="s">
        <v>1809</v>
      </c>
      <c r="H3397" s="357">
        <v>462122704</v>
      </c>
      <c r="I3397" s="357" t="s">
        <v>4963</v>
      </c>
      <c r="J3397" s="357">
        <v>25279098</v>
      </c>
      <c r="K3397" s="357">
        <v>100</v>
      </c>
      <c r="L3397" s="357" t="s">
        <v>1077</v>
      </c>
      <c r="M3397" s="357" t="s">
        <v>1078</v>
      </c>
      <c r="N3397" s="357" t="s">
        <v>5025</v>
      </c>
      <c r="O3397" s="358">
        <v>1</v>
      </c>
      <c r="P3397" s="357">
        <v>63</v>
      </c>
      <c r="Q3397" s="357">
        <v>62103.199999999997</v>
      </c>
      <c r="R3397" s="357">
        <v>35208.089999999997</v>
      </c>
      <c r="S3397" s="357">
        <f t="shared" si="108"/>
        <v>26895.11</v>
      </c>
      <c r="T3397" s="359">
        <f t="shared" si="109"/>
        <v>0.43307124270568992</v>
      </c>
      <c r="U3397" s="357"/>
    </row>
    <row r="3398" spans="1:21" x14ac:dyDescent="0.25">
      <c r="A3398" s="357" t="s">
        <v>483</v>
      </c>
      <c r="B3398" s="357" t="s">
        <v>1830</v>
      </c>
      <c r="C3398" s="357" t="s">
        <v>1272</v>
      </c>
      <c r="D3398" s="357" t="s">
        <v>1782</v>
      </c>
      <c r="E3398" s="357" t="s">
        <v>1737</v>
      </c>
      <c r="F3398" s="357">
        <v>4621222</v>
      </c>
      <c r="G3398" s="357" t="s">
        <v>1068</v>
      </c>
      <c r="H3398" s="357">
        <v>462122203</v>
      </c>
      <c r="I3398" s="357" t="s">
        <v>4964</v>
      </c>
      <c r="J3398" s="357">
        <v>25279206</v>
      </c>
      <c r="K3398" s="357">
        <v>100</v>
      </c>
      <c r="L3398" s="357" t="s">
        <v>1077</v>
      </c>
      <c r="M3398" s="357" t="s">
        <v>1078</v>
      </c>
      <c r="N3398" s="357" t="s">
        <v>5025</v>
      </c>
      <c r="O3398" s="358">
        <v>1</v>
      </c>
      <c r="P3398" s="357">
        <v>193</v>
      </c>
      <c r="Q3398" s="357">
        <v>49018</v>
      </c>
      <c r="R3398" s="357">
        <v>44230.95</v>
      </c>
      <c r="S3398" s="357">
        <f t="shared" si="108"/>
        <v>4787.0500000000029</v>
      </c>
      <c r="T3398" s="359">
        <f t="shared" si="109"/>
        <v>9.7659023215961538E-2</v>
      </c>
      <c r="U3398" s="357"/>
    </row>
    <row r="3399" spans="1:21" x14ac:dyDescent="0.25">
      <c r="A3399" s="357" t="s">
        <v>483</v>
      </c>
      <c r="B3399" s="357" t="s">
        <v>1830</v>
      </c>
      <c r="C3399" s="357" t="s">
        <v>1272</v>
      </c>
      <c r="D3399" s="357" t="s">
        <v>1782</v>
      </c>
      <c r="E3399" s="357" t="s">
        <v>1737</v>
      </c>
      <c r="F3399" s="357">
        <v>4621222</v>
      </c>
      <c r="G3399" s="357" t="s">
        <v>1198</v>
      </c>
      <c r="H3399" s="357">
        <v>462122201</v>
      </c>
      <c r="I3399" s="357" t="s">
        <v>4965</v>
      </c>
      <c r="J3399" s="357">
        <v>25737752</v>
      </c>
      <c r="K3399" s="357">
        <v>100</v>
      </c>
      <c r="L3399" s="357" t="s">
        <v>1077</v>
      </c>
      <c r="M3399" s="357" t="s">
        <v>1078</v>
      </c>
      <c r="N3399" s="357" t="s">
        <v>5025</v>
      </c>
      <c r="O3399" s="358">
        <v>1</v>
      </c>
      <c r="P3399" s="357">
        <v>50</v>
      </c>
      <c r="Q3399" s="357">
        <v>9192.7999999999993</v>
      </c>
      <c r="R3399" s="357">
        <v>6191.3099999999995</v>
      </c>
      <c r="S3399" s="357">
        <f t="shared" si="108"/>
        <v>3001.49</v>
      </c>
      <c r="T3399" s="359">
        <f t="shared" si="109"/>
        <v>0.32650443825602643</v>
      </c>
      <c r="U3399" s="357"/>
    </row>
    <row r="3400" spans="1:21" x14ac:dyDescent="0.25">
      <c r="A3400" s="357" t="s">
        <v>483</v>
      </c>
      <c r="B3400" s="357" t="s">
        <v>1830</v>
      </c>
      <c r="C3400" s="357" t="s">
        <v>1272</v>
      </c>
      <c r="D3400" s="357" t="s">
        <v>1782</v>
      </c>
      <c r="E3400" s="357" t="s">
        <v>1071</v>
      </c>
      <c r="F3400" s="357">
        <v>4621227</v>
      </c>
      <c r="G3400" s="357" t="s">
        <v>1072</v>
      </c>
      <c r="H3400" s="357">
        <v>462122701</v>
      </c>
      <c r="I3400" s="357" t="s">
        <v>4966</v>
      </c>
      <c r="J3400" s="357">
        <v>35522614</v>
      </c>
      <c r="K3400" s="357">
        <v>100</v>
      </c>
      <c r="L3400" s="357" t="s">
        <v>1077</v>
      </c>
      <c r="M3400" s="357" t="s">
        <v>1078</v>
      </c>
      <c r="N3400" s="357" t="s">
        <v>5025</v>
      </c>
      <c r="O3400" s="358">
        <v>1</v>
      </c>
      <c r="P3400" s="357">
        <v>79</v>
      </c>
      <c r="Q3400" s="357">
        <v>15523.2</v>
      </c>
      <c r="R3400" s="357">
        <v>8832.11</v>
      </c>
      <c r="S3400" s="357">
        <f t="shared" si="108"/>
        <v>6691.09</v>
      </c>
      <c r="T3400" s="359">
        <f t="shared" si="109"/>
        <v>0.43103805916305915</v>
      </c>
      <c r="U3400" s="357"/>
    </row>
    <row r="3401" spans="1:21" x14ac:dyDescent="0.25">
      <c r="A3401" s="357" t="s">
        <v>483</v>
      </c>
      <c r="B3401" s="357" t="s">
        <v>921</v>
      </c>
      <c r="C3401" s="357" t="s">
        <v>1258</v>
      </c>
      <c r="D3401" s="357" t="s">
        <v>1758</v>
      </c>
      <c r="E3401" s="357" t="s">
        <v>1537</v>
      </c>
      <c r="F3401" s="357">
        <v>4422126</v>
      </c>
      <c r="G3401" s="357" t="s">
        <v>960</v>
      </c>
      <c r="H3401" s="357">
        <v>442212601</v>
      </c>
      <c r="I3401" s="357" t="s">
        <v>5324</v>
      </c>
      <c r="J3401" s="357">
        <v>29595128</v>
      </c>
      <c r="K3401" s="357">
        <v>63</v>
      </c>
      <c r="L3401" s="357" t="s">
        <v>1077</v>
      </c>
      <c r="M3401" s="357" t="s">
        <v>1078</v>
      </c>
      <c r="N3401" s="357" t="s">
        <v>5025</v>
      </c>
      <c r="O3401" s="358">
        <v>1</v>
      </c>
      <c r="P3401" s="357">
        <v>77</v>
      </c>
      <c r="Q3401" s="357">
        <v>18566.8</v>
      </c>
      <c r="R3401" s="357">
        <v>9573.9</v>
      </c>
      <c r="S3401" s="357">
        <f t="shared" si="108"/>
        <v>8992.9</v>
      </c>
      <c r="T3401" s="359">
        <f t="shared" si="109"/>
        <v>0.48435379279143415</v>
      </c>
      <c r="U3401" s="357"/>
    </row>
    <row r="3402" spans="1:21" x14ac:dyDescent="0.25">
      <c r="A3402" s="357" t="s">
        <v>483</v>
      </c>
      <c r="B3402" s="357" t="s">
        <v>1830</v>
      </c>
      <c r="C3402" s="357" t="s">
        <v>1272</v>
      </c>
      <c r="D3402" s="357" t="s">
        <v>1782</v>
      </c>
      <c r="E3402" s="357" t="s">
        <v>1071</v>
      </c>
      <c r="F3402" s="357">
        <v>4621227</v>
      </c>
      <c r="G3402" s="357" t="s">
        <v>1072</v>
      </c>
      <c r="H3402" s="357">
        <v>462122701</v>
      </c>
      <c r="I3402" s="357" t="s">
        <v>4967</v>
      </c>
      <c r="J3402" s="357">
        <v>35522806</v>
      </c>
      <c r="K3402" s="357">
        <v>100</v>
      </c>
      <c r="L3402" s="357" t="s">
        <v>1077</v>
      </c>
      <c r="M3402" s="357" t="s">
        <v>1078</v>
      </c>
      <c r="N3402" s="357" t="s">
        <v>5025</v>
      </c>
      <c r="O3402" s="358">
        <v>1</v>
      </c>
      <c r="P3402" s="357">
        <v>165</v>
      </c>
      <c r="Q3402" s="357">
        <v>46111.199999999997</v>
      </c>
      <c r="R3402" s="357">
        <v>32702.31</v>
      </c>
      <c r="S3402" s="357">
        <f t="shared" si="108"/>
        <v>13408.889999999996</v>
      </c>
      <c r="T3402" s="359">
        <f t="shared" si="109"/>
        <v>0.29079464425128809</v>
      </c>
      <c r="U3402" s="357"/>
    </row>
    <row r="3403" spans="1:21" x14ac:dyDescent="0.25">
      <c r="A3403" s="357" t="s">
        <v>483</v>
      </c>
      <c r="B3403" s="357" t="s">
        <v>921</v>
      </c>
      <c r="C3403" s="357" t="s">
        <v>1258</v>
      </c>
      <c r="D3403" s="357" t="s">
        <v>1758</v>
      </c>
      <c r="E3403" s="357" t="s">
        <v>1537</v>
      </c>
      <c r="F3403" s="357">
        <v>4422126</v>
      </c>
      <c r="G3403" s="357" t="s">
        <v>960</v>
      </c>
      <c r="H3403" s="357">
        <v>442212601</v>
      </c>
      <c r="I3403" s="357" t="s">
        <v>5325</v>
      </c>
      <c r="J3403" s="357">
        <v>29646738</v>
      </c>
      <c r="K3403" s="357">
        <v>63</v>
      </c>
      <c r="L3403" s="357" t="s">
        <v>1077</v>
      </c>
      <c r="M3403" s="357" t="s">
        <v>1078</v>
      </c>
      <c r="N3403" s="357" t="s">
        <v>5025</v>
      </c>
      <c r="O3403" s="358">
        <v>1</v>
      </c>
      <c r="P3403" s="357">
        <v>31</v>
      </c>
      <c r="Q3403" s="357">
        <v>5571.6</v>
      </c>
      <c r="R3403" s="357">
        <v>3022.8</v>
      </c>
      <c r="S3403" s="357">
        <f t="shared" si="108"/>
        <v>2548.8000000000002</v>
      </c>
      <c r="T3403" s="359">
        <f t="shared" si="109"/>
        <v>0.45746284729700626</v>
      </c>
      <c r="U3403" s="357"/>
    </row>
    <row r="3404" spans="1:21" x14ac:dyDescent="0.25">
      <c r="A3404" s="357" t="s">
        <v>483</v>
      </c>
      <c r="B3404" s="357" t="s">
        <v>1830</v>
      </c>
      <c r="C3404" s="357" t="s">
        <v>1272</v>
      </c>
      <c r="D3404" s="357" t="s">
        <v>1782</v>
      </c>
      <c r="E3404" s="357" t="s">
        <v>1071</v>
      </c>
      <c r="F3404" s="357">
        <v>4621227</v>
      </c>
      <c r="G3404" s="357" t="s">
        <v>1072</v>
      </c>
      <c r="H3404" s="357">
        <v>462122701</v>
      </c>
      <c r="I3404" s="357" t="s">
        <v>4968</v>
      </c>
      <c r="J3404" s="357">
        <v>35523080</v>
      </c>
      <c r="K3404" s="357">
        <v>100</v>
      </c>
      <c r="L3404" s="357" t="s">
        <v>1077</v>
      </c>
      <c r="M3404" s="357" t="s">
        <v>1078</v>
      </c>
      <c r="N3404" s="357" t="s">
        <v>5025</v>
      </c>
      <c r="O3404" s="358">
        <v>1</v>
      </c>
      <c r="P3404" s="357">
        <v>98</v>
      </c>
      <c r="Q3404" s="357">
        <v>52884.4</v>
      </c>
      <c r="R3404" s="357">
        <v>30308.69</v>
      </c>
      <c r="S3404" s="357">
        <f t="shared" si="108"/>
        <v>22575.710000000003</v>
      </c>
      <c r="T3404" s="359">
        <f t="shared" si="109"/>
        <v>0.42688789132523014</v>
      </c>
      <c r="U3404" s="357"/>
    </row>
    <row r="3405" spans="1:21" x14ac:dyDescent="0.25">
      <c r="A3405" s="357" t="s">
        <v>483</v>
      </c>
      <c r="B3405" s="357" t="s">
        <v>1830</v>
      </c>
      <c r="C3405" s="357" t="s">
        <v>1272</v>
      </c>
      <c r="D3405" s="357" t="s">
        <v>1782</v>
      </c>
      <c r="E3405" s="357" t="s">
        <v>1071</v>
      </c>
      <c r="F3405" s="357">
        <v>4621227</v>
      </c>
      <c r="G3405" s="357" t="s">
        <v>1072</v>
      </c>
      <c r="H3405" s="357">
        <v>462122701</v>
      </c>
      <c r="I3405" s="357" t="s">
        <v>4969</v>
      </c>
      <c r="J3405" s="357">
        <v>35523272</v>
      </c>
      <c r="K3405" s="357">
        <v>100</v>
      </c>
      <c r="L3405" s="357" t="s">
        <v>1077</v>
      </c>
      <c r="M3405" s="357" t="s">
        <v>1078</v>
      </c>
      <c r="N3405" s="357" t="s">
        <v>5025</v>
      </c>
      <c r="O3405" s="358">
        <v>1</v>
      </c>
      <c r="P3405" s="357">
        <v>98</v>
      </c>
      <c r="Q3405" s="357">
        <v>37189.200000000004</v>
      </c>
      <c r="R3405" s="357">
        <v>21853.759999999998</v>
      </c>
      <c r="S3405" s="357">
        <f t="shared" si="108"/>
        <v>15335.440000000006</v>
      </c>
      <c r="T3405" s="359">
        <f t="shared" si="109"/>
        <v>0.41236272896432308</v>
      </c>
      <c r="U3405" s="357"/>
    </row>
    <row r="3406" spans="1:21" x14ac:dyDescent="0.25">
      <c r="A3406" s="357" t="s">
        <v>483</v>
      </c>
      <c r="B3406" s="357" t="s">
        <v>1830</v>
      </c>
      <c r="C3406" s="357" t="s">
        <v>1272</v>
      </c>
      <c r="D3406" s="357" t="s">
        <v>1782</v>
      </c>
      <c r="E3406" s="357" t="s">
        <v>1071</v>
      </c>
      <c r="F3406" s="357">
        <v>4621227</v>
      </c>
      <c r="G3406" s="357" t="s">
        <v>1072</v>
      </c>
      <c r="H3406" s="357">
        <v>462122701</v>
      </c>
      <c r="I3406" s="357" t="s">
        <v>4970</v>
      </c>
      <c r="J3406" s="357">
        <v>35670981</v>
      </c>
      <c r="K3406" s="357">
        <v>100</v>
      </c>
      <c r="L3406" s="357" t="s">
        <v>1077</v>
      </c>
      <c r="M3406" s="357" t="s">
        <v>1078</v>
      </c>
      <c r="N3406" s="357" t="s">
        <v>5025</v>
      </c>
      <c r="O3406" s="358">
        <v>1</v>
      </c>
      <c r="P3406" s="357">
        <v>68</v>
      </c>
      <c r="Q3406" s="357">
        <v>27394.400000000001</v>
      </c>
      <c r="R3406" s="357">
        <v>18440.09</v>
      </c>
      <c r="S3406" s="357">
        <f t="shared" si="108"/>
        <v>8954.3100000000013</v>
      </c>
      <c r="T3406" s="359">
        <f t="shared" si="109"/>
        <v>0.32686643985632102</v>
      </c>
      <c r="U3406" s="357"/>
    </row>
    <row r="3407" spans="1:21" x14ac:dyDescent="0.25">
      <c r="A3407" s="357" t="s">
        <v>483</v>
      </c>
      <c r="B3407" s="357" t="s">
        <v>1830</v>
      </c>
      <c r="C3407" s="357" t="s">
        <v>1272</v>
      </c>
      <c r="D3407" s="357" t="s">
        <v>1782</v>
      </c>
      <c r="E3407" s="357" t="s">
        <v>1071</v>
      </c>
      <c r="F3407" s="357">
        <v>4621227</v>
      </c>
      <c r="G3407" s="357" t="s">
        <v>1072</v>
      </c>
      <c r="H3407" s="357">
        <v>462122701</v>
      </c>
      <c r="I3407" s="357" t="s">
        <v>4970</v>
      </c>
      <c r="J3407" s="357">
        <v>35670993</v>
      </c>
      <c r="K3407" s="357">
        <v>100</v>
      </c>
      <c r="L3407" s="357" t="s">
        <v>1077</v>
      </c>
      <c r="M3407" s="357" t="s">
        <v>1078</v>
      </c>
      <c r="N3407" s="357" t="s">
        <v>5025</v>
      </c>
      <c r="O3407" s="358">
        <v>1</v>
      </c>
      <c r="P3407" s="357">
        <v>21</v>
      </c>
      <c r="Q3407" s="357">
        <v>10842</v>
      </c>
      <c r="R3407" s="357">
        <v>8534.31</v>
      </c>
      <c r="S3407" s="357">
        <f t="shared" si="108"/>
        <v>2307.6900000000005</v>
      </c>
      <c r="T3407" s="359">
        <f t="shared" si="109"/>
        <v>0.2128472606530161</v>
      </c>
      <c r="U3407" s="357"/>
    </row>
    <row r="3408" spans="1:21" x14ac:dyDescent="0.25">
      <c r="A3408" s="357" t="s">
        <v>483</v>
      </c>
      <c r="B3408" s="357" t="s">
        <v>1830</v>
      </c>
      <c r="C3408" s="357" t="s">
        <v>1272</v>
      </c>
      <c r="D3408" s="357" t="s">
        <v>1782</v>
      </c>
      <c r="E3408" s="357" t="s">
        <v>1669</v>
      </c>
      <c r="F3408" s="357">
        <v>4621236</v>
      </c>
      <c r="G3408" s="357" t="s">
        <v>1739</v>
      </c>
      <c r="H3408" s="357">
        <v>462123601</v>
      </c>
      <c r="I3408" s="357" t="s">
        <v>4971</v>
      </c>
      <c r="J3408" s="357">
        <v>25407333</v>
      </c>
      <c r="K3408" s="357">
        <v>100</v>
      </c>
      <c r="L3408" s="357" t="s">
        <v>1077</v>
      </c>
      <c r="M3408" s="357" t="s">
        <v>1078</v>
      </c>
      <c r="N3408" s="357" t="s">
        <v>5025</v>
      </c>
      <c r="O3408" s="358">
        <v>1</v>
      </c>
      <c r="P3408" s="357">
        <v>64</v>
      </c>
      <c r="Q3408" s="357">
        <v>46514.400000000001</v>
      </c>
      <c r="R3408" s="357">
        <v>40553.56</v>
      </c>
      <c r="S3408" s="357">
        <f t="shared" si="108"/>
        <v>5960.8400000000038</v>
      </c>
      <c r="T3408" s="359">
        <f t="shared" si="109"/>
        <v>0.12815042223483489</v>
      </c>
      <c r="U3408" s="357"/>
    </row>
    <row r="3409" spans="1:21" x14ac:dyDescent="0.25">
      <c r="A3409" s="357" t="s">
        <v>483</v>
      </c>
      <c r="B3409" s="357" t="s">
        <v>1830</v>
      </c>
      <c r="C3409" s="357" t="s">
        <v>1274</v>
      </c>
      <c r="D3409" s="357" t="s">
        <v>1787</v>
      </c>
      <c r="E3409" s="357" t="s">
        <v>1698</v>
      </c>
      <c r="F3409" s="357">
        <v>4623144</v>
      </c>
      <c r="G3409" s="357" t="s">
        <v>1028</v>
      </c>
      <c r="H3409" s="357">
        <v>462314404</v>
      </c>
      <c r="I3409" s="357" t="s">
        <v>5326</v>
      </c>
      <c r="J3409" s="357">
        <v>29767394</v>
      </c>
      <c r="K3409" s="357">
        <v>100</v>
      </c>
      <c r="L3409" s="357" t="s">
        <v>1077</v>
      </c>
      <c r="M3409" s="357" t="s">
        <v>1078</v>
      </c>
      <c r="N3409" s="357" t="s">
        <v>5025</v>
      </c>
      <c r="O3409" s="358">
        <v>1</v>
      </c>
      <c r="P3409" s="357">
        <v>151</v>
      </c>
      <c r="Q3409" s="357">
        <v>93722</v>
      </c>
      <c r="R3409" s="357">
        <v>47345.479999999996</v>
      </c>
      <c r="S3409" s="357">
        <f t="shared" si="108"/>
        <v>46376.520000000004</v>
      </c>
      <c r="T3409" s="359">
        <f t="shared" si="109"/>
        <v>0.49483066942660214</v>
      </c>
      <c r="U3409" s="357"/>
    </row>
    <row r="3410" spans="1:21" x14ac:dyDescent="0.25">
      <c r="A3410" s="357" t="s">
        <v>483</v>
      </c>
      <c r="B3410" s="357" t="s">
        <v>1830</v>
      </c>
      <c r="C3410" s="357" t="s">
        <v>1272</v>
      </c>
      <c r="D3410" s="357" t="s">
        <v>1782</v>
      </c>
      <c r="E3410" s="357" t="s">
        <v>1669</v>
      </c>
      <c r="F3410" s="357">
        <v>4621236</v>
      </c>
      <c r="G3410" s="357" t="s">
        <v>1739</v>
      </c>
      <c r="H3410" s="357">
        <v>462123601</v>
      </c>
      <c r="I3410" s="357" t="s">
        <v>4972</v>
      </c>
      <c r="J3410" s="357">
        <v>25407335</v>
      </c>
      <c r="K3410" s="357">
        <v>100</v>
      </c>
      <c r="L3410" s="357" t="s">
        <v>1077</v>
      </c>
      <c r="M3410" s="357" t="s">
        <v>1078</v>
      </c>
      <c r="N3410" s="357" t="s">
        <v>5025</v>
      </c>
      <c r="O3410" s="358">
        <v>1</v>
      </c>
      <c r="P3410" s="357">
        <v>60</v>
      </c>
      <c r="Q3410" s="357">
        <v>49085.2</v>
      </c>
      <c r="R3410" s="357">
        <v>34472.92</v>
      </c>
      <c r="S3410" s="357">
        <f t="shared" si="108"/>
        <v>14612.279999999999</v>
      </c>
      <c r="T3410" s="359">
        <f t="shared" si="109"/>
        <v>0.29769217605306691</v>
      </c>
      <c r="U3410" s="357"/>
    </row>
    <row r="3411" spans="1:21" x14ac:dyDescent="0.25">
      <c r="A3411" s="357" t="s">
        <v>483</v>
      </c>
      <c r="B3411" s="357" t="s">
        <v>1830</v>
      </c>
      <c r="C3411" s="357" t="s">
        <v>1272</v>
      </c>
      <c r="D3411" s="357" t="s">
        <v>1782</v>
      </c>
      <c r="E3411" s="357" t="s">
        <v>1669</v>
      </c>
      <c r="F3411" s="357">
        <v>4621236</v>
      </c>
      <c r="G3411" s="357" t="s">
        <v>1739</v>
      </c>
      <c r="H3411" s="357">
        <v>462123601</v>
      </c>
      <c r="I3411" s="357" t="s">
        <v>4973</v>
      </c>
      <c r="J3411" s="357">
        <v>25407375</v>
      </c>
      <c r="K3411" s="357">
        <v>100</v>
      </c>
      <c r="L3411" s="357" t="s">
        <v>1077</v>
      </c>
      <c r="M3411" s="357" t="s">
        <v>1078</v>
      </c>
      <c r="N3411" s="357" t="s">
        <v>5025</v>
      </c>
      <c r="O3411" s="358">
        <v>1</v>
      </c>
      <c r="P3411" s="357">
        <v>77</v>
      </c>
      <c r="Q3411" s="357">
        <v>40136.800000000003</v>
      </c>
      <c r="R3411" s="357">
        <v>34952.49</v>
      </c>
      <c r="S3411" s="357">
        <f t="shared" si="108"/>
        <v>5184.3100000000049</v>
      </c>
      <c r="T3411" s="359">
        <f t="shared" si="109"/>
        <v>0.1291660022722291</v>
      </c>
      <c r="U3411" s="357"/>
    </row>
    <row r="3412" spans="1:21" x14ac:dyDescent="0.25">
      <c r="A3412" s="357" t="s">
        <v>483</v>
      </c>
      <c r="B3412" s="357" t="s">
        <v>1830</v>
      </c>
      <c r="C3412" s="357" t="s">
        <v>1272</v>
      </c>
      <c r="D3412" s="357" t="s">
        <v>1782</v>
      </c>
      <c r="E3412" s="357" t="s">
        <v>1669</v>
      </c>
      <c r="F3412" s="357">
        <v>4621236</v>
      </c>
      <c r="G3412" s="357" t="s">
        <v>1739</v>
      </c>
      <c r="H3412" s="357">
        <v>462123601</v>
      </c>
      <c r="I3412" s="357" t="s">
        <v>4974</v>
      </c>
      <c r="J3412" s="357">
        <v>25407395</v>
      </c>
      <c r="K3412" s="357">
        <v>100</v>
      </c>
      <c r="L3412" s="357" t="s">
        <v>1077</v>
      </c>
      <c r="M3412" s="357" t="s">
        <v>1078</v>
      </c>
      <c r="N3412" s="357" t="s">
        <v>5025</v>
      </c>
      <c r="O3412" s="358">
        <v>1</v>
      </c>
      <c r="P3412" s="357">
        <v>64</v>
      </c>
      <c r="Q3412" s="357">
        <v>54017.200000000004</v>
      </c>
      <c r="R3412" s="357">
        <v>33055.289999999994</v>
      </c>
      <c r="S3412" s="357">
        <f t="shared" si="108"/>
        <v>20961.910000000011</v>
      </c>
      <c r="T3412" s="359">
        <f t="shared" si="109"/>
        <v>0.38805991424953551</v>
      </c>
      <c r="U3412" s="357"/>
    </row>
    <row r="3413" spans="1:21" x14ac:dyDescent="0.25">
      <c r="A3413" s="357" t="s">
        <v>483</v>
      </c>
      <c r="B3413" s="357" t="s">
        <v>1830</v>
      </c>
      <c r="C3413" s="357" t="s">
        <v>1272</v>
      </c>
      <c r="D3413" s="357" t="s">
        <v>1782</v>
      </c>
      <c r="E3413" s="357" t="s">
        <v>1667</v>
      </c>
      <c r="F3413" s="357">
        <v>4621231</v>
      </c>
      <c r="G3413" s="357" t="s">
        <v>1927</v>
      </c>
      <c r="H3413" s="357">
        <v>462123104</v>
      </c>
      <c r="I3413" s="357" t="s">
        <v>4975</v>
      </c>
      <c r="J3413" s="357">
        <v>28557563</v>
      </c>
      <c r="K3413" s="357">
        <v>100</v>
      </c>
      <c r="L3413" s="357" t="s">
        <v>1077</v>
      </c>
      <c r="M3413" s="357" t="s">
        <v>1078</v>
      </c>
      <c r="N3413" s="357" t="s">
        <v>5025</v>
      </c>
      <c r="O3413" s="358">
        <v>1</v>
      </c>
      <c r="P3413" s="357">
        <v>50</v>
      </c>
      <c r="Q3413" s="357">
        <v>19385.2</v>
      </c>
      <c r="R3413" s="357">
        <v>15036.65</v>
      </c>
      <c r="S3413" s="357">
        <f t="shared" si="108"/>
        <v>4348.5500000000011</v>
      </c>
      <c r="T3413" s="359">
        <f t="shared" si="109"/>
        <v>0.22432319501475356</v>
      </c>
      <c r="U3413" s="357"/>
    </row>
    <row r="3414" spans="1:21" x14ac:dyDescent="0.25">
      <c r="A3414" s="357" t="s">
        <v>483</v>
      </c>
      <c r="B3414" s="357" t="s">
        <v>1830</v>
      </c>
      <c r="C3414" s="357" t="s">
        <v>1272</v>
      </c>
      <c r="D3414" s="357" t="s">
        <v>1783</v>
      </c>
      <c r="E3414" s="357" t="s">
        <v>1202</v>
      </c>
      <c r="F3414" s="357">
        <v>4621318</v>
      </c>
      <c r="G3414" s="357" t="s">
        <v>1204</v>
      </c>
      <c r="H3414" s="357">
        <v>462131804</v>
      </c>
      <c r="I3414" s="357" t="s">
        <v>4976</v>
      </c>
      <c r="J3414" s="357">
        <v>28556621</v>
      </c>
      <c r="K3414" s="357">
        <v>100</v>
      </c>
      <c r="L3414" s="357" t="s">
        <v>1077</v>
      </c>
      <c r="M3414" s="357" t="s">
        <v>1078</v>
      </c>
      <c r="N3414" s="357" t="s">
        <v>5025</v>
      </c>
      <c r="O3414" s="358">
        <v>1</v>
      </c>
      <c r="P3414" s="357">
        <v>116</v>
      </c>
      <c r="Q3414" s="357">
        <v>11806.8</v>
      </c>
      <c r="R3414" s="357">
        <v>9849.48</v>
      </c>
      <c r="S3414" s="357">
        <f t="shared" si="108"/>
        <v>1957.3199999999997</v>
      </c>
      <c r="T3414" s="359">
        <f t="shared" si="109"/>
        <v>0.16577904258562862</v>
      </c>
      <c r="U3414" s="357"/>
    </row>
    <row r="3415" spans="1:21" x14ac:dyDescent="0.25">
      <c r="A3415" s="357" t="s">
        <v>483</v>
      </c>
      <c r="B3415" s="357" t="s">
        <v>1830</v>
      </c>
      <c r="C3415" s="357" t="s">
        <v>1272</v>
      </c>
      <c r="D3415" s="357" t="s">
        <v>1783</v>
      </c>
      <c r="E3415" s="357" t="s">
        <v>1684</v>
      </c>
      <c r="F3415" s="357">
        <v>4621337</v>
      </c>
      <c r="G3415" s="357" t="s">
        <v>1202</v>
      </c>
      <c r="H3415" s="357">
        <v>462133703</v>
      </c>
      <c r="I3415" s="357" t="s">
        <v>4977</v>
      </c>
      <c r="J3415" s="357">
        <v>28556741</v>
      </c>
      <c r="K3415" s="357">
        <v>250</v>
      </c>
      <c r="L3415" s="357" t="s">
        <v>1077</v>
      </c>
      <c r="M3415" s="357" t="s">
        <v>1078</v>
      </c>
      <c r="N3415" s="357" t="s">
        <v>5025</v>
      </c>
      <c r="O3415" s="358">
        <v>1</v>
      </c>
      <c r="P3415" s="357">
        <v>146</v>
      </c>
      <c r="Q3415" s="357">
        <v>49596</v>
      </c>
      <c r="R3415" s="357">
        <v>36957.67</v>
      </c>
      <c r="S3415" s="357">
        <f t="shared" si="108"/>
        <v>12638.330000000002</v>
      </c>
      <c r="T3415" s="359">
        <f t="shared" si="109"/>
        <v>0.25482559077344952</v>
      </c>
      <c r="U3415" s="357"/>
    </row>
    <row r="3416" spans="1:21" x14ac:dyDescent="0.25">
      <c r="A3416" s="357" t="s">
        <v>483</v>
      </c>
      <c r="B3416" s="357" t="s">
        <v>1830</v>
      </c>
      <c r="C3416" s="357" t="s">
        <v>1272</v>
      </c>
      <c r="D3416" s="357" t="s">
        <v>1783</v>
      </c>
      <c r="E3416" s="357" t="s">
        <v>1202</v>
      </c>
      <c r="F3416" s="357">
        <v>4621318</v>
      </c>
      <c r="G3416" s="357" t="s">
        <v>1204</v>
      </c>
      <c r="H3416" s="357">
        <v>462131804</v>
      </c>
      <c r="I3416" s="357" t="s">
        <v>4978</v>
      </c>
      <c r="J3416" s="357">
        <v>28556751</v>
      </c>
      <c r="K3416" s="357">
        <v>100</v>
      </c>
      <c r="L3416" s="357" t="s">
        <v>1077</v>
      </c>
      <c r="M3416" s="357" t="s">
        <v>1078</v>
      </c>
      <c r="N3416" s="357" t="s">
        <v>5025</v>
      </c>
      <c r="O3416" s="358">
        <v>1</v>
      </c>
      <c r="P3416" s="357">
        <v>22</v>
      </c>
      <c r="Q3416" s="357">
        <v>15834.800000000001</v>
      </c>
      <c r="R3416" s="357">
        <v>9659.39</v>
      </c>
      <c r="S3416" s="357">
        <f t="shared" si="108"/>
        <v>6175.4100000000017</v>
      </c>
      <c r="T3416" s="359">
        <f t="shared" si="109"/>
        <v>0.38998976936873225</v>
      </c>
      <c r="U3416" s="357"/>
    </row>
    <row r="3417" spans="1:21" x14ac:dyDescent="0.25">
      <c r="A3417" s="357" t="s">
        <v>483</v>
      </c>
      <c r="B3417" s="357" t="s">
        <v>1830</v>
      </c>
      <c r="C3417" s="357" t="s">
        <v>1272</v>
      </c>
      <c r="D3417" s="357" t="s">
        <v>1783</v>
      </c>
      <c r="E3417" s="357" t="s">
        <v>1202</v>
      </c>
      <c r="F3417" s="357">
        <v>4621318</v>
      </c>
      <c r="G3417" s="357" t="s">
        <v>1934</v>
      </c>
      <c r="H3417" s="357">
        <v>462131803</v>
      </c>
      <c r="I3417" s="357" t="s">
        <v>4979</v>
      </c>
      <c r="J3417" s="357">
        <v>33658423</v>
      </c>
      <c r="K3417" s="357">
        <v>100</v>
      </c>
      <c r="L3417" s="357" t="s">
        <v>1077</v>
      </c>
      <c r="M3417" s="357" t="s">
        <v>1078</v>
      </c>
      <c r="N3417" s="357" t="s">
        <v>5025</v>
      </c>
      <c r="O3417" s="358">
        <v>1</v>
      </c>
      <c r="P3417" s="357">
        <v>109</v>
      </c>
      <c r="Q3417" s="357">
        <v>14810.8</v>
      </c>
      <c r="R3417" s="357">
        <v>10865.779999999999</v>
      </c>
      <c r="S3417" s="357">
        <f t="shared" si="108"/>
        <v>3945.0200000000004</v>
      </c>
      <c r="T3417" s="359">
        <f t="shared" si="109"/>
        <v>0.26636103384017074</v>
      </c>
      <c r="U3417" s="357"/>
    </row>
    <row r="3418" spans="1:21" x14ac:dyDescent="0.25">
      <c r="A3418" s="357" t="s">
        <v>483</v>
      </c>
      <c r="B3418" s="357" t="s">
        <v>1830</v>
      </c>
      <c r="C3418" s="357" t="s">
        <v>1272</v>
      </c>
      <c r="D3418" s="357" t="s">
        <v>1783</v>
      </c>
      <c r="E3418" s="357" t="s">
        <v>1684</v>
      </c>
      <c r="F3418" s="357">
        <v>4621337</v>
      </c>
      <c r="G3418" s="357" t="s">
        <v>1202</v>
      </c>
      <c r="H3418" s="357">
        <v>462133703</v>
      </c>
      <c r="I3418" s="357" t="s">
        <v>4980</v>
      </c>
      <c r="J3418" s="357">
        <v>33658581</v>
      </c>
      <c r="K3418" s="357">
        <v>100</v>
      </c>
      <c r="L3418" s="357" t="s">
        <v>1077</v>
      </c>
      <c r="M3418" s="357" t="s">
        <v>1078</v>
      </c>
      <c r="N3418" s="357" t="s">
        <v>5025</v>
      </c>
      <c r="O3418" s="358">
        <v>1</v>
      </c>
      <c r="P3418" s="357">
        <v>66</v>
      </c>
      <c r="Q3418" s="357">
        <v>5770.4000000000005</v>
      </c>
      <c r="R3418" s="357">
        <v>4407.1499999999996</v>
      </c>
      <c r="S3418" s="357">
        <f t="shared" si="108"/>
        <v>1363.2500000000009</v>
      </c>
      <c r="T3418" s="359">
        <f t="shared" si="109"/>
        <v>0.23624878691251919</v>
      </c>
      <c r="U3418" s="357"/>
    </row>
    <row r="3419" spans="1:21" ht="30" x14ac:dyDescent="0.25">
      <c r="A3419" s="357" t="s">
        <v>483</v>
      </c>
      <c r="B3419" s="357" t="s">
        <v>921</v>
      </c>
      <c r="C3419" s="357" t="s">
        <v>1258</v>
      </c>
      <c r="D3419" s="357" t="s">
        <v>1759</v>
      </c>
      <c r="E3419" s="357" t="s">
        <v>1542</v>
      </c>
      <c r="F3419" s="357">
        <v>4422212</v>
      </c>
      <c r="G3419" s="357" t="s">
        <v>1874</v>
      </c>
      <c r="H3419" s="357">
        <v>442221206</v>
      </c>
      <c r="I3419" s="357" t="s">
        <v>1160</v>
      </c>
      <c r="J3419" s="357">
        <v>33801069</v>
      </c>
      <c r="K3419" s="357">
        <v>63</v>
      </c>
      <c r="L3419" s="357" t="s">
        <v>1077</v>
      </c>
      <c r="M3419" s="357" t="s">
        <v>1078</v>
      </c>
      <c r="N3419" s="357" t="s">
        <v>5025</v>
      </c>
      <c r="O3419" s="358">
        <v>1</v>
      </c>
      <c r="P3419" s="357">
        <v>68</v>
      </c>
      <c r="Q3419" s="357">
        <v>12864.400000000001</v>
      </c>
      <c r="R3419" s="357">
        <v>6596.4</v>
      </c>
      <c r="S3419" s="357">
        <f t="shared" si="108"/>
        <v>6268.0000000000018</v>
      </c>
      <c r="T3419" s="359">
        <f t="shared" si="109"/>
        <v>0.48723609340505591</v>
      </c>
      <c r="U3419" s="357"/>
    </row>
    <row r="3420" spans="1:21" x14ac:dyDescent="0.25">
      <c r="A3420" s="357" t="s">
        <v>483</v>
      </c>
      <c r="B3420" s="357" t="s">
        <v>1830</v>
      </c>
      <c r="C3420" s="357" t="s">
        <v>1272</v>
      </c>
      <c r="D3420" s="357" t="s">
        <v>1783</v>
      </c>
      <c r="E3420" s="357" t="s">
        <v>1684</v>
      </c>
      <c r="F3420" s="357">
        <v>4621337</v>
      </c>
      <c r="G3420" s="357" t="s">
        <v>1202</v>
      </c>
      <c r="H3420" s="357">
        <v>462133703</v>
      </c>
      <c r="I3420" s="357" t="s">
        <v>4981</v>
      </c>
      <c r="J3420" s="357">
        <v>33658697</v>
      </c>
      <c r="K3420" s="357">
        <v>100</v>
      </c>
      <c r="L3420" s="357" t="s">
        <v>1077</v>
      </c>
      <c r="M3420" s="357" t="s">
        <v>1078</v>
      </c>
      <c r="N3420" s="357" t="s">
        <v>5025</v>
      </c>
      <c r="O3420" s="358">
        <v>1</v>
      </c>
      <c r="P3420" s="357">
        <v>50</v>
      </c>
      <c r="Q3420" s="357">
        <v>10642</v>
      </c>
      <c r="R3420" s="357">
        <v>7411.16</v>
      </c>
      <c r="S3420" s="357">
        <f t="shared" si="108"/>
        <v>3230.84</v>
      </c>
      <c r="T3420" s="359">
        <f t="shared" si="109"/>
        <v>0.30359330952828417</v>
      </c>
      <c r="U3420" s="357"/>
    </row>
    <row r="3421" spans="1:21" x14ac:dyDescent="0.25">
      <c r="A3421" s="357" t="s">
        <v>483</v>
      </c>
      <c r="B3421" s="357" t="s">
        <v>1830</v>
      </c>
      <c r="C3421" s="357" t="s">
        <v>1272</v>
      </c>
      <c r="D3421" s="357" t="s">
        <v>1783</v>
      </c>
      <c r="E3421" s="357" t="s">
        <v>1202</v>
      </c>
      <c r="F3421" s="357">
        <v>4621318</v>
      </c>
      <c r="G3421" s="357" t="s">
        <v>1934</v>
      </c>
      <c r="H3421" s="357">
        <v>462131803</v>
      </c>
      <c r="I3421" s="357" t="s">
        <v>4982</v>
      </c>
      <c r="J3421" s="357">
        <v>34693366</v>
      </c>
      <c r="K3421" s="357">
        <v>100</v>
      </c>
      <c r="L3421" s="357" t="s">
        <v>1077</v>
      </c>
      <c r="M3421" s="357" t="s">
        <v>1078</v>
      </c>
      <c r="N3421" s="357" t="s">
        <v>5025</v>
      </c>
      <c r="O3421" s="358">
        <v>1</v>
      </c>
      <c r="P3421" s="357">
        <v>45</v>
      </c>
      <c r="Q3421" s="357">
        <v>7024.4000000000005</v>
      </c>
      <c r="R3421" s="357">
        <v>5816</v>
      </c>
      <c r="S3421" s="357">
        <f t="shared" si="108"/>
        <v>1208.4000000000005</v>
      </c>
      <c r="T3421" s="359">
        <f t="shared" si="109"/>
        <v>0.17202892773760042</v>
      </c>
      <c r="U3421" s="357"/>
    </row>
    <row r="3422" spans="1:21" x14ac:dyDescent="0.25">
      <c r="A3422" s="357" t="s">
        <v>483</v>
      </c>
      <c r="B3422" s="357" t="s">
        <v>1830</v>
      </c>
      <c r="C3422" s="357" t="s">
        <v>1272</v>
      </c>
      <c r="D3422" s="357" t="s">
        <v>1783</v>
      </c>
      <c r="E3422" s="357" t="s">
        <v>1670</v>
      </c>
      <c r="F3422" s="357">
        <v>4621311</v>
      </c>
      <c r="G3422" s="357" t="s">
        <v>1935</v>
      </c>
      <c r="H3422" s="357">
        <v>462131103</v>
      </c>
      <c r="I3422" s="357" t="s">
        <v>4983</v>
      </c>
      <c r="J3422" s="357">
        <v>34693394</v>
      </c>
      <c r="K3422" s="357">
        <v>100</v>
      </c>
      <c r="L3422" s="357" t="s">
        <v>1077</v>
      </c>
      <c r="M3422" s="357" t="s">
        <v>1078</v>
      </c>
      <c r="N3422" s="357" t="s">
        <v>5025</v>
      </c>
      <c r="O3422" s="358">
        <v>1</v>
      </c>
      <c r="P3422" s="357">
        <v>37</v>
      </c>
      <c r="Q3422" s="357">
        <v>12065.6</v>
      </c>
      <c r="R3422" s="357">
        <v>9341.5600000000013</v>
      </c>
      <c r="S3422" s="357">
        <f t="shared" si="108"/>
        <v>2724.0399999999991</v>
      </c>
      <c r="T3422" s="359">
        <f t="shared" si="109"/>
        <v>0.22576912876276348</v>
      </c>
      <c r="U3422" s="357"/>
    </row>
    <row r="3423" spans="1:21" x14ac:dyDescent="0.25">
      <c r="A3423" s="357" t="s">
        <v>483</v>
      </c>
      <c r="B3423" s="357" t="s">
        <v>1830</v>
      </c>
      <c r="C3423" s="357" t="s">
        <v>1272</v>
      </c>
      <c r="D3423" s="357" t="s">
        <v>1783</v>
      </c>
      <c r="E3423" s="357" t="s">
        <v>1670</v>
      </c>
      <c r="F3423" s="357">
        <v>4621311</v>
      </c>
      <c r="G3423" s="357" t="s">
        <v>1671</v>
      </c>
      <c r="H3423" s="357">
        <v>462131102</v>
      </c>
      <c r="I3423" s="357" t="s">
        <v>4984</v>
      </c>
      <c r="J3423" s="357">
        <v>35523540</v>
      </c>
      <c r="K3423" s="357">
        <v>100</v>
      </c>
      <c r="L3423" s="357" t="s">
        <v>1077</v>
      </c>
      <c r="M3423" s="357" t="s">
        <v>1078</v>
      </c>
      <c r="N3423" s="357" t="s">
        <v>5025</v>
      </c>
      <c r="O3423" s="358">
        <v>1</v>
      </c>
      <c r="P3423" s="357">
        <v>73</v>
      </c>
      <c r="Q3423" s="357">
        <v>48532.800000000003</v>
      </c>
      <c r="R3423" s="357">
        <v>30630.03</v>
      </c>
      <c r="S3423" s="357">
        <f t="shared" si="108"/>
        <v>17902.770000000004</v>
      </c>
      <c r="T3423" s="359">
        <f t="shared" si="109"/>
        <v>0.3688798091187816</v>
      </c>
      <c r="U3423" s="357"/>
    </row>
    <row r="3424" spans="1:21" x14ac:dyDescent="0.25">
      <c r="A3424" s="357" t="s">
        <v>483</v>
      </c>
      <c r="B3424" s="357" t="s">
        <v>1830</v>
      </c>
      <c r="C3424" s="357" t="s">
        <v>1272</v>
      </c>
      <c r="D3424" s="357" t="s">
        <v>1783</v>
      </c>
      <c r="E3424" s="357" t="s">
        <v>1670</v>
      </c>
      <c r="F3424" s="357">
        <v>4621311</v>
      </c>
      <c r="G3424" s="357" t="s">
        <v>1671</v>
      </c>
      <c r="H3424" s="357">
        <v>462131102</v>
      </c>
      <c r="I3424" s="357" t="s">
        <v>4985</v>
      </c>
      <c r="J3424" s="357">
        <v>35523604</v>
      </c>
      <c r="K3424" s="357">
        <v>100</v>
      </c>
      <c r="L3424" s="357" t="s">
        <v>1077</v>
      </c>
      <c r="M3424" s="357" t="s">
        <v>1078</v>
      </c>
      <c r="N3424" s="357" t="s">
        <v>5025</v>
      </c>
      <c r="O3424" s="358">
        <v>1</v>
      </c>
      <c r="P3424" s="357">
        <v>66</v>
      </c>
      <c r="Q3424" s="357">
        <v>31675.599999999999</v>
      </c>
      <c r="R3424" s="357">
        <v>23291.879999999997</v>
      </c>
      <c r="S3424" s="357">
        <f t="shared" si="108"/>
        <v>8383.7200000000012</v>
      </c>
      <c r="T3424" s="359">
        <f t="shared" si="109"/>
        <v>0.2646743865940977</v>
      </c>
      <c r="U3424" s="357"/>
    </row>
    <row r="3425" spans="1:21" x14ac:dyDescent="0.25">
      <c r="A3425" s="357" t="s">
        <v>483</v>
      </c>
      <c r="B3425" s="357" t="s">
        <v>1830</v>
      </c>
      <c r="C3425" s="357" t="s">
        <v>1272</v>
      </c>
      <c r="D3425" s="357" t="s">
        <v>1783</v>
      </c>
      <c r="E3425" s="357" t="s">
        <v>1670</v>
      </c>
      <c r="F3425" s="357">
        <v>4621311</v>
      </c>
      <c r="G3425" s="357" t="s">
        <v>1671</v>
      </c>
      <c r="H3425" s="357">
        <v>462131102</v>
      </c>
      <c r="I3425" s="357" t="s">
        <v>4986</v>
      </c>
      <c r="J3425" s="357">
        <v>35523628</v>
      </c>
      <c r="K3425" s="357">
        <v>100</v>
      </c>
      <c r="L3425" s="357" t="s">
        <v>1077</v>
      </c>
      <c r="M3425" s="357" t="s">
        <v>1078</v>
      </c>
      <c r="N3425" s="357" t="s">
        <v>5025</v>
      </c>
      <c r="O3425" s="358">
        <v>1</v>
      </c>
      <c r="P3425" s="357">
        <v>53</v>
      </c>
      <c r="Q3425" s="357">
        <v>17545.599999999999</v>
      </c>
      <c r="R3425" s="357">
        <v>12945.18</v>
      </c>
      <c r="S3425" s="357">
        <f t="shared" si="108"/>
        <v>4600.4199999999983</v>
      </c>
      <c r="T3425" s="359">
        <f t="shared" si="109"/>
        <v>0.26219792996534735</v>
      </c>
      <c r="U3425" s="357"/>
    </row>
    <row r="3426" spans="1:21" x14ac:dyDescent="0.25">
      <c r="A3426" s="357" t="s">
        <v>483</v>
      </c>
      <c r="B3426" s="357" t="s">
        <v>1830</v>
      </c>
      <c r="C3426" s="357" t="s">
        <v>1272</v>
      </c>
      <c r="D3426" s="357" t="s">
        <v>1783</v>
      </c>
      <c r="E3426" s="357" t="s">
        <v>1670</v>
      </c>
      <c r="F3426" s="357">
        <v>4621311</v>
      </c>
      <c r="G3426" s="357" t="s">
        <v>1671</v>
      </c>
      <c r="H3426" s="357">
        <v>462131102</v>
      </c>
      <c r="I3426" s="357" t="s">
        <v>4987</v>
      </c>
      <c r="J3426" s="357">
        <v>35523636</v>
      </c>
      <c r="K3426" s="357">
        <v>100</v>
      </c>
      <c r="L3426" s="357" t="s">
        <v>1077</v>
      </c>
      <c r="M3426" s="357" t="s">
        <v>1078</v>
      </c>
      <c r="N3426" s="357" t="s">
        <v>5025</v>
      </c>
      <c r="O3426" s="358">
        <v>1</v>
      </c>
      <c r="P3426" s="357">
        <v>83</v>
      </c>
      <c r="Q3426" s="357">
        <v>27138.400000000001</v>
      </c>
      <c r="R3426" s="357">
        <v>19274.57</v>
      </c>
      <c r="S3426" s="357">
        <f t="shared" si="108"/>
        <v>7863.8300000000017</v>
      </c>
      <c r="T3426" s="359">
        <f t="shared" si="109"/>
        <v>0.28976763552751827</v>
      </c>
      <c r="U3426" s="357"/>
    </row>
    <row r="3427" spans="1:21" x14ac:dyDescent="0.25">
      <c r="A3427" s="357" t="s">
        <v>483</v>
      </c>
      <c r="B3427" s="357" t="s">
        <v>1830</v>
      </c>
      <c r="C3427" s="357" t="s">
        <v>1272</v>
      </c>
      <c r="D3427" s="357" t="s">
        <v>1783</v>
      </c>
      <c r="E3427" s="357" t="s">
        <v>1672</v>
      </c>
      <c r="F3427" s="357">
        <v>4621316</v>
      </c>
      <c r="G3427" s="357" t="s">
        <v>1936</v>
      </c>
      <c r="H3427" s="357">
        <v>462131603</v>
      </c>
      <c r="I3427" s="357" t="s">
        <v>4988</v>
      </c>
      <c r="J3427" s="357">
        <v>35670541</v>
      </c>
      <c r="K3427" s="357">
        <v>100</v>
      </c>
      <c r="L3427" s="357" t="s">
        <v>1077</v>
      </c>
      <c r="M3427" s="357" t="s">
        <v>1078</v>
      </c>
      <c r="N3427" s="357" t="s">
        <v>5025</v>
      </c>
      <c r="O3427" s="358">
        <v>1</v>
      </c>
      <c r="P3427" s="357">
        <v>105</v>
      </c>
      <c r="Q3427" s="357">
        <v>32894</v>
      </c>
      <c r="R3427" s="357">
        <v>28357.800000000003</v>
      </c>
      <c r="S3427" s="357">
        <f t="shared" si="108"/>
        <v>4536.1999999999971</v>
      </c>
      <c r="T3427" s="359">
        <f t="shared" si="109"/>
        <v>0.13790356903994641</v>
      </c>
      <c r="U3427" s="357"/>
    </row>
    <row r="3428" spans="1:21" x14ac:dyDescent="0.25">
      <c r="A3428" s="357" t="s">
        <v>483</v>
      </c>
      <c r="B3428" s="357" t="s">
        <v>1830</v>
      </c>
      <c r="C3428" s="357" t="s">
        <v>1272</v>
      </c>
      <c r="D3428" s="357" t="s">
        <v>1783</v>
      </c>
      <c r="E3428" s="357" t="s">
        <v>1672</v>
      </c>
      <c r="F3428" s="357">
        <v>4621316</v>
      </c>
      <c r="G3428" s="357" t="s">
        <v>1936</v>
      </c>
      <c r="H3428" s="357">
        <v>462131603</v>
      </c>
      <c r="I3428" s="357" t="s">
        <v>1936</v>
      </c>
      <c r="J3428" s="357">
        <v>35670543</v>
      </c>
      <c r="K3428" s="357">
        <v>100</v>
      </c>
      <c r="L3428" s="357" t="s">
        <v>1077</v>
      </c>
      <c r="M3428" s="357" t="s">
        <v>1078</v>
      </c>
      <c r="N3428" s="357" t="s">
        <v>5025</v>
      </c>
      <c r="O3428" s="358">
        <v>1</v>
      </c>
      <c r="P3428" s="357">
        <v>107</v>
      </c>
      <c r="Q3428" s="357">
        <v>27673.600000000002</v>
      </c>
      <c r="R3428" s="357">
        <v>23320.57</v>
      </c>
      <c r="S3428" s="357">
        <f t="shared" si="108"/>
        <v>4353.0300000000025</v>
      </c>
      <c r="T3428" s="359">
        <f t="shared" si="109"/>
        <v>0.15729901422294179</v>
      </c>
      <c r="U3428" s="357"/>
    </row>
    <row r="3429" spans="1:21" x14ac:dyDescent="0.25">
      <c r="A3429" s="357" t="s">
        <v>483</v>
      </c>
      <c r="B3429" s="357" t="s">
        <v>1830</v>
      </c>
      <c r="C3429" s="357" t="s">
        <v>1272</v>
      </c>
      <c r="D3429" s="357" t="s">
        <v>1783</v>
      </c>
      <c r="E3429" s="357" t="s">
        <v>1672</v>
      </c>
      <c r="F3429" s="357">
        <v>4621316</v>
      </c>
      <c r="G3429" s="357" t="s">
        <v>1074</v>
      </c>
      <c r="H3429" s="357">
        <v>462131602</v>
      </c>
      <c r="I3429" s="357" t="s">
        <v>4989</v>
      </c>
      <c r="J3429" s="357">
        <v>35670673</v>
      </c>
      <c r="K3429" s="357">
        <v>100</v>
      </c>
      <c r="L3429" s="357" t="s">
        <v>1077</v>
      </c>
      <c r="M3429" s="357" t="s">
        <v>1078</v>
      </c>
      <c r="N3429" s="357" t="s">
        <v>5025</v>
      </c>
      <c r="O3429" s="358">
        <v>1</v>
      </c>
      <c r="P3429" s="357">
        <v>39</v>
      </c>
      <c r="Q3429" s="357">
        <v>4395.6000000000004</v>
      </c>
      <c r="R3429" s="357">
        <v>3086.9300000000003</v>
      </c>
      <c r="S3429" s="357">
        <f t="shared" si="108"/>
        <v>1308.67</v>
      </c>
      <c r="T3429" s="359">
        <f t="shared" si="109"/>
        <v>0.29772272272272271</v>
      </c>
      <c r="U3429" s="357"/>
    </row>
    <row r="3430" spans="1:21" x14ac:dyDescent="0.25">
      <c r="A3430" s="357" t="s">
        <v>483</v>
      </c>
      <c r="B3430" s="357" t="s">
        <v>1830</v>
      </c>
      <c r="C3430" s="357" t="s">
        <v>1272</v>
      </c>
      <c r="D3430" s="357" t="s">
        <v>1783</v>
      </c>
      <c r="E3430" s="357" t="s">
        <v>1672</v>
      </c>
      <c r="F3430" s="357">
        <v>4621316</v>
      </c>
      <c r="G3430" s="357" t="s">
        <v>1074</v>
      </c>
      <c r="H3430" s="357">
        <v>462131602</v>
      </c>
      <c r="I3430" s="357" t="s">
        <v>4990</v>
      </c>
      <c r="J3430" s="357">
        <v>35670831</v>
      </c>
      <c r="K3430" s="357">
        <v>100</v>
      </c>
      <c r="L3430" s="357" t="s">
        <v>1077</v>
      </c>
      <c r="M3430" s="357" t="s">
        <v>1078</v>
      </c>
      <c r="N3430" s="357" t="s">
        <v>5025</v>
      </c>
      <c r="O3430" s="358">
        <v>1</v>
      </c>
      <c r="P3430" s="357">
        <v>80</v>
      </c>
      <c r="Q3430" s="357">
        <v>11473.599999999999</v>
      </c>
      <c r="R3430" s="357">
        <v>9329.92</v>
      </c>
      <c r="S3430" s="357">
        <f t="shared" si="108"/>
        <v>2143.6799999999985</v>
      </c>
      <c r="T3430" s="359">
        <f t="shared" si="109"/>
        <v>0.18683586668525998</v>
      </c>
      <c r="U3430" s="357"/>
    </row>
    <row r="3431" spans="1:21" x14ac:dyDescent="0.25">
      <c r="A3431" s="357" t="s">
        <v>483</v>
      </c>
      <c r="B3431" s="357" t="s">
        <v>1830</v>
      </c>
      <c r="C3431" s="357" t="s">
        <v>1272</v>
      </c>
      <c r="D3431" s="357" t="s">
        <v>1783</v>
      </c>
      <c r="E3431" s="357" t="s">
        <v>1674</v>
      </c>
      <c r="F3431" s="357">
        <v>4621322</v>
      </c>
      <c r="G3431" s="357" t="s">
        <v>5059</v>
      </c>
      <c r="H3431" s="357">
        <v>462132204</v>
      </c>
      <c r="I3431" s="357" t="s">
        <v>1929</v>
      </c>
      <c r="J3431" s="357">
        <v>32720921</v>
      </c>
      <c r="K3431" s="357">
        <v>100</v>
      </c>
      <c r="L3431" s="357" t="s">
        <v>1077</v>
      </c>
      <c r="M3431" s="357" t="s">
        <v>1078</v>
      </c>
      <c r="N3431" s="357" t="s">
        <v>5025</v>
      </c>
      <c r="O3431" s="358">
        <v>1</v>
      </c>
      <c r="P3431" s="357">
        <v>127</v>
      </c>
      <c r="Q3431" s="357">
        <v>40858</v>
      </c>
      <c r="R3431" s="357">
        <v>36243.480000000003</v>
      </c>
      <c r="S3431" s="357">
        <f t="shared" si="108"/>
        <v>4614.5199999999968</v>
      </c>
      <c r="T3431" s="359">
        <f t="shared" si="109"/>
        <v>0.11294042782319244</v>
      </c>
      <c r="U3431" s="357"/>
    </row>
    <row r="3432" spans="1:21" x14ac:dyDescent="0.25">
      <c r="A3432" s="357" t="s">
        <v>483</v>
      </c>
      <c r="B3432" s="357" t="s">
        <v>1830</v>
      </c>
      <c r="C3432" s="357" t="s">
        <v>1272</v>
      </c>
      <c r="D3432" s="357" t="s">
        <v>1783</v>
      </c>
      <c r="E3432" s="357" t="s">
        <v>1931</v>
      </c>
      <c r="F3432" s="357">
        <v>4621329</v>
      </c>
      <c r="G3432" s="357" t="s">
        <v>1679</v>
      </c>
      <c r="H3432" s="357">
        <v>462132901</v>
      </c>
      <c r="I3432" s="357" t="s">
        <v>4991</v>
      </c>
      <c r="J3432" s="357">
        <v>32721119</v>
      </c>
      <c r="K3432" s="357">
        <v>100</v>
      </c>
      <c r="L3432" s="357" t="s">
        <v>1077</v>
      </c>
      <c r="M3432" s="357" t="s">
        <v>1078</v>
      </c>
      <c r="N3432" s="357" t="s">
        <v>5025</v>
      </c>
      <c r="O3432" s="358">
        <v>1</v>
      </c>
      <c r="P3432" s="357">
        <v>98</v>
      </c>
      <c r="Q3432" s="357">
        <v>31547.200000000001</v>
      </c>
      <c r="R3432" s="357">
        <v>29313.480000000003</v>
      </c>
      <c r="S3432" s="357">
        <f t="shared" si="108"/>
        <v>2233.7199999999975</v>
      </c>
      <c r="T3432" s="359">
        <f t="shared" si="109"/>
        <v>7.0805649946746388E-2</v>
      </c>
      <c r="U3432" s="357"/>
    </row>
    <row r="3433" spans="1:21" x14ac:dyDescent="0.25">
      <c r="A3433" s="357" t="s">
        <v>483</v>
      </c>
      <c r="B3433" s="357" t="s">
        <v>1830</v>
      </c>
      <c r="C3433" s="357" t="s">
        <v>1272</v>
      </c>
      <c r="D3433" s="357" t="s">
        <v>1783</v>
      </c>
      <c r="E3433" s="357" t="s">
        <v>1931</v>
      </c>
      <c r="F3433" s="357">
        <v>4621329</v>
      </c>
      <c r="G3433" s="357" t="s">
        <v>1679</v>
      </c>
      <c r="H3433" s="357">
        <v>462132901</v>
      </c>
      <c r="I3433" s="357" t="s">
        <v>4992</v>
      </c>
      <c r="J3433" s="357">
        <v>32721131</v>
      </c>
      <c r="K3433" s="357">
        <v>100</v>
      </c>
      <c r="L3433" s="357" t="s">
        <v>1077</v>
      </c>
      <c r="M3433" s="357" t="s">
        <v>1078</v>
      </c>
      <c r="N3433" s="357" t="s">
        <v>5025</v>
      </c>
      <c r="O3433" s="358">
        <v>1</v>
      </c>
      <c r="P3433" s="357">
        <v>143</v>
      </c>
      <c r="Q3433" s="357">
        <v>60110.400000000001</v>
      </c>
      <c r="R3433" s="357">
        <v>48654.67</v>
      </c>
      <c r="S3433" s="357">
        <f t="shared" si="108"/>
        <v>11455.730000000003</v>
      </c>
      <c r="T3433" s="359">
        <f t="shared" si="109"/>
        <v>0.19057816950145071</v>
      </c>
      <c r="U3433" s="357"/>
    </row>
    <row r="3434" spans="1:21" x14ac:dyDescent="0.25">
      <c r="A3434" s="357" t="s">
        <v>483</v>
      </c>
      <c r="B3434" s="357" t="s">
        <v>1830</v>
      </c>
      <c r="C3434" s="357" t="s">
        <v>1272</v>
      </c>
      <c r="D3434" s="357" t="s">
        <v>1783</v>
      </c>
      <c r="E3434" s="357" t="s">
        <v>1931</v>
      </c>
      <c r="F3434" s="357">
        <v>4621329</v>
      </c>
      <c r="G3434" s="357" t="s">
        <v>1679</v>
      </c>
      <c r="H3434" s="357">
        <v>462132901</v>
      </c>
      <c r="I3434" s="357" t="s">
        <v>4993</v>
      </c>
      <c r="J3434" s="357">
        <v>32721145</v>
      </c>
      <c r="K3434" s="357">
        <v>100</v>
      </c>
      <c r="L3434" s="357" t="s">
        <v>1077</v>
      </c>
      <c r="M3434" s="357" t="s">
        <v>1078</v>
      </c>
      <c r="N3434" s="357" t="s">
        <v>5025</v>
      </c>
      <c r="O3434" s="358">
        <v>1</v>
      </c>
      <c r="P3434" s="357">
        <v>97</v>
      </c>
      <c r="Q3434" s="357">
        <v>54802</v>
      </c>
      <c r="R3434" s="357">
        <v>47976.93</v>
      </c>
      <c r="S3434" s="357">
        <f t="shared" si="108"/>
        <v>6825.07</v>
      </c>
      <c r="T3434" s="359">
        <f t="shared" si="109"/>
        <v>0.12454052771796649</v>
      </c>
      <c r="U3434" s="357"/>
    </row>
    <row r="3435" spans="1:21" x14ac:dyDescent="0.25">
      <c r="A3435" s="357" t="s">
        <v>483</v>
      </c>
      <c r="B3435" s="357" t="s">
        <v>972</v>
      </c>
      <c r="C3435" s="357" t="s">
        <v>1271</v>
      </c>
      <c r="D3435" s="357" t="s">
        <v>1778</v>
      </c>
      <c r="E3435" s="357" t="s">
        <v>1653</v>
      </c>
      <c r="F3435" s="357">
        <v>4615113</v>
      </c>
      <c r="G3435" s="357" t="s">
        <v>1020</v>
      </c>
      <c r="H3435" s="357">
        <v>461511302</v>
      </c>
      <c r="I3435" s="357" t="s">
        <v>5327</v>
      </c>
      <c r="J3435" s="357">
        <v>7382768</v>
      </c>
      <c r="K3435" s="357">
        <v>63</v>
      </c>
      <c r="L3435" s="357" t="s">
        <v>1077</v>
      </c>
      <c r="M3435" s="357" t="s">
        <v>1078</v>
      </c>
      <c r="N3435" s="357" t="s">
        <v>5025</v>
      </c>
      <c r="O3435" s="358">
        <v>1</v>
      </c>
      <c r="P3435" s="357">
        <v>42</v>
      </c>
      <c r="Q3435" s="357">
        <v>17519.199999999997</v>
      </c>
      <c r="R3435" s="357">
        <v>8920.0300000000007</v>
      </c>
      <c r="S3435" s="357">
        <f t="shared" si="108"/>
        <v>8599.1699999999964</v>
      </c>
      <c r="T3435" s="359">
        <f t="shared" si="109"/>
        <v>0.49084261838440102</v>
      </c>
      <c r="U3435" s="357"/>
    </row>
    <row r="3436" spans="1:21" x14ac:dyDescent="0.25">
      <c r="A3436" s="357" t="s">
        <v>483</v>
      </c>
      <c r="B3436" s="357" t="s">
        <v>972</v>
      </c>
      <c r="C3436" s="357" t="s">
        <v>1271</v>
      </c>
      <c r="D3436" s="357" t="s">
        <v>1778</v>
      </c>
      <c r="E3436" s="357" t="s">
        <v>1653</v>
      </c>
      <c r="F3436" s="357">
        <v>4615113</v>
      </c>
      <c r="G3436" s="357" t="s">
        <v>1020</v>
      </c>
      <c r="H3436" s="357">
        <v>461511302</v>
      </c>
      <c r="I3436" s="357" t="s">
        <v>5328</v>
      </c>
      <c r="J3436" s="357">
        <v>7382772</v>
      </c>
      <c r="K3436" s="357">
        <v>63</v>
      </c>
      <c r="L3436" s="357" t="s">
        <v>1077</v>
      </c>
      <c r="M3436" s="357" t="s">
        <v>1078</v>
      </c>
      <c r="N3436" s="357" t="s">
        <v>5025</v>
      </c>
      <c r="O3436" s="358">
        <v>1</v>
      </c>
      <c r="P3436" s="357">
        <v>50</v>
      </c>
      <c r="Q3436" s="357">
        <v>41521.199999999997</v>
      </c>
      <c r="R3436" s="357">
        <v>21948.84</v>
      </c>
      <c r="S3436" s="357">
        <f t="shared" si="108"/>
        <v>19572.359999999997</v>
      </c>
      <c r="T3436" s="359">
        <f t="shared" si="109"/>
        <v>0.47138232999046265</v>
      </c>
      <c r="U3436" s="357"/>
    </row>
    <row r="3437" spans="1:21" x14ac:dyDescent="0.25">
      <c r="A3437" s="357" t="s">
        <v>483</v>
      </c>
      <c r="B3437" s="357" t="s">
        <v>1830</v>
      </c>
      <c r="C3437" s="357" t="s">
        <v>1272</v>
      </c>
      <c r="D3437" s="357" t="s">
        <v>1783</v>
      </c>
      <c r="E3437" s="357" t="s">
        <v>1931</v>
      </c>
      <c r="F3437" s="357">
        <v>4621329</v>
      </c>
      <c r="G3437" s="357" t="s">
        <v>1679</v>
      </c>
      <c r="H3437" s="357">
        <v>462132901</v>
      </c>
      <c r="I3437" s="357" t="s">
        <v>4994</v>
      </c>
      <c r="J3437" s="357">
        <v>32721251</v>
      </c>
      <c r="K3437" s="357">
        <v>100</v>
      </c>
      <c r="L3437" s="357" t="s">
        <v>1077</v>
      </c>
      <c r="M3437" s="357" t="s">
        <v>1078</v>
      </c>
      <c r="N3437" s="357" t="s">
        <v>5025</v>
      </c>
      <c r="O3437" s="358">
        <v>1</v>
      </c>
      <c r="P3437" s="357">
        <v>103</v>
      </c>
      <c r="Q3437" s="357">
        <v>32711.199999999997</v>
      </c>
      <c r="R3437" s="357">
        <v>27984.339999999997</v>
      </c>
      <c r="S3437" s="357">
        <f t="shared" si="108"/>
        <v>4726.8600000000006</v>
      </c>
      <c r="T3437" s="359">
        <f t="shared" si="109"/>
        <v>0.14450280026412976</v>
      </c>
      <c r="U3437" s="357"/>
    </row>
    <row r="3438" spans="1:21" x14ac:dyDescent="0.25">
      <c r="A3438" s="357" t="s">
        <v>483</v>
      </c>
      <c r="B3438" s="357" t="s">
        <v>1830</v>
      </c>
      <c r="C3438" s="357" t="s">
        <v>1272</v>
      </c>
      <c r="D3438" s="357" t="s">
        <v>1783</v>
      </c>
      <c r="E3438" s="357" t="s">
        <v>1931</v>
      </c>
      <c r="F3438" s="357">
        <v>4621329</v>
      </c>
      <c r="G3438" s="357" t="s">
        <v>1679</v>
      </c>
      <c r="H3438" s="357">
        <v>462132901</v>
      </c>
      <c r="I3438" s="357" t="s">
        <v>4995</v>
      </c>
      <c r="J3438" s="357">
        <v>32721313</v>
      </c>
      <c r="K3438" s="357">
        <v>100</v>
      </c>
      <c r="L3438" s="357" t="s">
        <v>1077</v>
      </c>
      <c r="M3438" s="357" t="s">
        <v>1078</v>
      </c>
      <c r="N3438" s="357" t="s">
        <v>5025</v>
      </c>
      <c r="O3438" s="358">
        <v>1</v>
      </c>
      <c r="P3438" s="357">
        <v>94</v>
      </c>
      <c r="Q3438" s="357">
        <v>37846</v>
      </c>
      <c r="R3438" s="357">
        <v>24669.46</v>
      </c>
      <c r="S3438" s="357">
        <f t="shared" si="108"/>
        <v>13176.54</v>
      </c>
      <c r="T3438" s="359">
        <f t="shared" si="109"/>
        <v>0.34816202504888233</v>
      </c>
      <c r="U3438" s="357"/>
    </row>
    <row r="3439" spans="1:21" x14ac:dyDescent="0.25">
      <c r="A3439" s="357" t="s">
        <v>483</v>
      </c>
      <c r="B3439" s="357" t="s">
        <v>1830</v>
      </c>
      <c r="C3439" s="357" t="s">
        <v>1272</v>
      </c>
      <c r="D3439" s="357" t="s">
        <v>1783</v>
      </c>
      <c r="E3439" s="357" t="s">
        <v>1931</v>
      </c>
      <c r="F3439" s="357">
        <v>4621329</v>
      </c>
      <c r="G3439" s="357" t="s">
        <v>1679</v>
      </c>
      <c r="H3439" s="357">
        <v>462132901</v>
      </c>
      <c r="I3439" s="357" t="s">
        <v>4996</v>
      </c>
      <c r="J3439" s="357">
        <v>32721321</v>
      </c>
      <c r="K3439" s="357">
        <v>100</v>
      </c>
      <c r="L3439" s="357" t="s">
        <v>1077</v>
      </c>
      <c r="M3439" s="357" t="s">
        <v>1078</v>
      </c>
      <c r="N3439" s="357" t="s">
        <v>5025</v>
      </c>
      <c r="O3439" s="358">
        <v>1</v>
      </c>
      <c r="P3439" s="357">
        <v>20</v>
      </c>
      <c r="Q3439" s="357">
        <v>15780.8</v>
      </c>
      <c r="R3439" s="357">
        <v>8912.08</v>
      </c>
      <c r="S3439" s="357">
        <f t="shared" si="108"/>
        <v>6868.7199999999993</v>
      </c>
      <c r="T3439" s="359">
        <f t="shared" si="109"/>
        <v>0.43525803508060423</v>
      </c>
      <c r="U3439" s="357"/>
    </row>
    <row r="3440" spans="1:21" ht="30" x14ac:dyDescent="0.25">
      <c r="A3440" s="357" t="s">
        <v>483</v>
      </c>
      <c r="B3440" s="357" t="s">
        <v>1830</v>
      </c>
      <c r="C3440" s="357" t="s">
        <v>1272</v>
      </c>
      <c r="D3440" s="357" t="s">
        <v>1783</v>
      </c>
      <c r="E3440" s="357" t="s">
        <v>1931</v>
      </c>
      <c r="F3440" s="357">
        <v>4621329</v>
      </c>
      <c r="G3440" s="357" t="s">
        <v>5060</v>
      </c>
      <c r="H3440" s="357">
        <v>462132903</v>
      </c>
      <c r="I3440" s="357" t="s">
        <v>4997</v>
      </c>
      <c r="J3440" s="357">
        <v>33658205</v>
      </c>
      <c r="K3440" s="357">
        <v>63</v>
      </c>
      <c r="L3440" s="357" t="s">
        <v>1077</v>
      </c>
      <c r="M3440" s="357" t="s">
        <v>1078</v>
      </c>
      <c r="N3440" s="357" t="s">
        <v>5025</v>
      </c>
      <c r="O3440" s="358">
        <v>1</v>
      </c>
      <c r="P3440" s="357">
        <v>78</v>
      </c>
      <c r="Q3440" s="357">
        <v>13869.599999999999</v>
      </c>
      <c r="R3440" s="357">
        <v>8381.15</v>
      </c>
      <c r="S3440" s="357">
        <f t="shared" si="108"/>
        <v>5488.4499999999989</v>
      </c>
      <c r="T3440" s="359">
        <f t="shared" si="109"/>
        <v>0.39571797312107049</v>
      </c>
      <c r="U3440" s="357"/>
    </row>
    <row r="3441" spans="1:21" x14ac:dyDescent="0.25">
      <c r="A3441" s="357" t="s">
        <v>483</v>
      </c>
      <c r="B3441" s="357" t="s">
        <v>972</v>
      </c>
      <c r="C3441" s="357" t="s">
        <v>1271</v>
      </c>
      <c r="D3441" s="357" t="s">
        <v>1780</v>
      </c>
      <c r="E3441" s="357" t="s">
        <v>1660</v>
      </c>
      <c r="F3441" s="357">
        <v>4615324</v>
      </c>
      <c r="G3441" s="357" t="s">
        <v>1430</v>
      </c>
      <c r="H3441" s="357">
        <v>461532401</v>
      </c>
      <c r="I3441" s="357" t="s">
        <v>5329</v>
      </c>
      <c r="J3441" s="357">
        <v>7383320</v>
      </c>
      <c r="K3441" s="357">
        <v>63</v>
      </c>
      <c r="L3441" s="357" t="s">
        <v>1077</v>
      </c>
      <c r="M3441" s="357" t="s">
        <v>1078</v>
      </c>
      <c r="N3441" s="357" t="s">
        <v>5025</v>
      </c>
      <c r="O3441" s="358">
        <v>1</v>
      </c>
      <c r="P3441" s="357">
        <v>61</v>
      </c>
      <c r="Q3441" s="357">
        <v>34760.400000000001</v>
      </c>
      <c r="R3441" s="357">
        <v>18552.47</v>
      </c>
      <c r="S3441" s="357">
        <f t="shared" si="108"/>
        <v>16207.93</v>
      </c>
      <c r="T3441" s="359">
        <f t="shared" si="109"/>
        <v>0.46627570453734707</v>
      </c>
      <c r="U3441" s="357"/>
    </row>
    <row r="3442" spans="1:21" ht="30" x14ac:dyDescent="0.25">
      <c r="A3442" s="357" t="s">
        <v>483</v>
      </c>
      <c r="B3442" s="357" t="s">
        <v>1830</v>
      </c>
      <c r="C3442" s="357" t="s">
        <v>1272</v>
      </c>
      <c r="D3442" s="357" t="s">
        <v>1783</v>
      </c>
      <c r="E3442" s="357" t="s">
        <v>1931</v>
      </c>
      <c r="F3442" s="357">
        <v>4621329</v>
      </c>
      <c r="G3442" s="357" t="s">
        <v>5060</v>
      </c>
      <c r="H3442" s="357">
        <v>462132903</v>
      </c>
      <c r="I3442" s="357" t="s">
        <v>4998</v>
      </c>
      <c r="J3442" s="357">
        <v>33658217</v>
      </c>
      <c r="K3442" s="357">
        <v>63</v>
      </c>
      <c r="L3442" s="357" t="s">
        <v>1077</v>
      </c>
      <c r="M3442" s="357" t="s">
        <v>1078</v>
      </c>
      <c r="N3442" s="357" t="s">
        <v>5025</v>
      </c>
      <c r="O3442" s="358">
        <v>1</v>
      </c>
      <c r="P3442" s="357">
        <v>77</v>
      </c>
      <c r="Q3442" s="357">
        <v>13706.8</v>
      </c>
      <c r="R3442" s="357">
        <v>10574.81</v>
      </c>
      <c r="S3442" s="357">
        <f t="shared" si="108"/>
        <v>3131.99</v>
      </c>
      <c r="T3442" s="359">
        <f t="shared" si="109"/>
        <v>0.22849899320045525</v>
      </c>
      <c r="U3442" s="357"/>
    </row>
    <row r="3443" spans="1:21" ht="30" x14ac:dyDescent="0.25">
      <c r="A3443" s="357" t="s">
        <v>483</v>
      </c>
      <c r="B3443" s="357" t="s">
        <v>1830</v>
      </c>
      <c r="C3443" s="357" t="s">
        <v>1272</v>
      </c>
      <c r="D3443" s="357" t="s">
        <v>1783</v>
      </c>
      <c r="E3443" s="357" t="s">
        <v>1931</v>
      </c>
      <c r="F3443" s="357">
        <v>4621329</v>
      </c>
      <c r="G3443" s="357" t="s">
        <v>5060</v>
      </c>
      <c r="H3443" s="357">
        <v>462132903</v>
      </c>
      <c r="I3443" s="357" t="s">
        <v>4999</v>
      </c>
      <c r="J3443" s="357">
        <v>33658219</v>
      </c>
      <c r="K3443" s="357">
        <v>100</v>
      </c>
      <c r="L3443" s="357" t="s">
        <v>1077</v>
      </c>
      <c r="M3443" s="357" t="s">
        <v>1078</v>
      </c>
      <c r="N3443" s="357" t="s">
        <v>5025</v>
      </c>
      <c r="O3443" s="358">
        <v>1</v>
      </c>
      <c r="P3443" s="357">
        <v>62</v>
      </c>
      <c r="Q3443" s="357">
        <v>13399.2</v>
      </c>
      <c r="R3443" s="357">
        <v>8466.11</v>
      </c>
      <c r="S3443" s="357">
        <f t="shared" si="108"/>
        <v>4933.09</v>
      </c>
      <c r="T3443" s="359">
        <f t="shared" si="109"/>
        <v>0.36816302465818856</v>
      </c>
      <c r="U3443" s="357"/>
    </row>
    <row r="3444" spans="1:21" x14ac:dyDescent="0.25">
      <c r="A3444" s="357" t="s">
        <v>483</v>
      </c>
      <c r="B3444" s="357" t="s">
        <v>1830</v>
      </c>
      <c r="C3444" s="357" t="s">
        <v>1234</v>
      </c>
      <c r="D3444" s="357" t="s">
        <v>1746</v>
      </c>
      <c r="E3444" s="357" t="s">
        <v>1488</v>
      </c>
      <c r="F3444" s="357">
        <v>4324123</v>
      </c>
      <c r="G3444" s="357" t="s">
        <v>860</v>
      </c>
      <c r="H3444" s="357">
        <v>432412302</v>
      </c>
      <c r="I3444" s="357" t="s">
        <v>5000</v>
      </c>
      <c r="J3444" s="357">
        <v>33747774</v>
      </c>
      <c r="K3444" s="357">
        <v>100</v>
      </c>
      <c r="L3444" s="357" t="s">
        <v>1077</v>
      </c>
      <c r="M3444" s="357" t="s">
        <v>1078</v>
      </c>
      <c r="N3444" s="357" t="s">
        <v>5025</v>
      </c>
      <c r="O3444" s="358">
        <v>1</v>
      </c>
      <c r="P3444" s="357">
        <v>50</v>
      </c>
      <c r="Q3444" s="357">
        <v>19976.8</v>
      </c>
      <c r="R3444" s="357">
        <v>12104.73</v>
      </c>
      <c r="S3444" s="357">
        <f t="shared" si="108"/>
        <v>7872.07</v>
      </c>
      <c r="T3444" s="359">
        <f t="shared" si="109"/>
        <v>0.39406061030795725</v>
      </c>
      <c r="U3444" s="357"/>
    </row>
    <row r="3445" spans="1:21" x14ac:dyDescent="0.25">
      <c r="A3445" s="357" t="s">
        <v>483</v>
      </c>
      <c r="B3445" s="357" t="s">
        <v>1830</v>
      </c>
      <c r="C3445" s="357" t="s">
        <v>1234</v>
      </c>
      <c r="D3445" s="357" t="s">
        <v>1746</v>
      </c>
      <c r="E3445" s="357" t="s">
        <v>1488</v>
      </c>
      <c r="F3445" s="357">
        <v>4324123</v>
      </c>
      <c r="G3445" s="357" t="s">
        <v>860</v>
      </c>
      <c r="H3445" s="357">
        <v>432412302</v>
      </c>
      <c r="I3445" s="357" t="s">
        <v>5001</v>
      </c>
      <c r="J3445" s="357">
        <v>33747812</v>
      </c>
      <c r="K3445" s="357">
        <v>100</v>
      </c>
      <c r="L3445" s="357" t="s">
        <v>1077</v>
      </c>
      <c r="M3445" s="357" t="s">
        <v>1078</v>
      </c>
      <c r="N3445" s="357" t="s">
        <v>5025</v>
      </c>
      <c r="O3445" s="358">
        <v>1</v>
      </c>
      <c r="P3445" s="357">
        <v>130</v>
      </c>
      <c r="Q3445" s="357">
        <v>23052.400000000001</v>
      </c>
      <c r="R3445" s="357">
        <v>16898.190000000002</v>
      </c>
      <c r="S3445" s="357">
        <f t="shared" si="108"/>
        <v>6154.2099999999991</v>
      </c>
      <c r="T3445" s="359">
        <f t="shared" si="109"/>
        <v>0.26696612934011205</v>
      </c>
      <c r="U3445" s="357"/>
    </row>
    <row r="3446" spans="1:21" x14ac:dyDescent="0.25">
      <c r="A3446" s="357" t="s">
        <v>483</v>
      </c>
      <c r="B3446" s="357" t="s">
        <v>1830</v>
      </c>
      <c r="C3446" s="357" t="s">
        <v>1272</v>
      </c>
      <c r="D3446" s="357" t="s">
        <v>1783</v>
      </c>
      <c r="E3446" s="357" t="s">
        <v>1674</v>
      </c>
      <c r="F3446" s="357">
        <v>4621322</v>
      </c>
      <c r="G3446" s="357" t="s">
        <v>1675</v>
      </c>
      <c r="H3446" s="357">
        <v>462132202</v>
      </c>
      <c r="I3446" s="357" t="s">
        <v>5002</v>
      </c>
      <c r="J3446" s="357">
        <v>33747906</v>
      </c>
      <c r="K3446" s="357">
        <v>100</v>
      </c>
      <c r="L3446" s="357" t="s">
        <v>1077</v>
      </c>
      <c r="M3446" s="357" t="s">
        <v>1078</v>
      </c>
      <c r="N3446" s="357" t="s">
        <v>5025</v>
      </c>
      <c r="O3446" s="358">
        <v>1</v>
      </c>
      <c r="P3446" s="357">
        <v>79</v>
      </c>
      <c r="Q3446" s="357">
        <v>18358.400000000001</v>
      </c>
      <c r="R3446" s="357">
        <v>13316.52</v>
      </c>
      <c r="S3446" s="357">
        <f t="shared" si="108"/>
        <v>5041.880000000001</v>
      </c>
      <c r="T3446" s="359">
        <f t="shared" si="109"/>
        <v>0.27463613386787522</v>
      </c>
      <c r="U3446" s="357"/>
    </row>
    <row r="3447" spans="1:21" x14ac:dyDescent="0.25">
      <c r="A3447" s="357" t="s">
        <v>483</v>
      </c>
      <c r="B3447" s="357" t="s">
        <v>1830</v>
      </c>
      <c r="C3447" s="357" t="s">
        <v>1272</v>
      </c>
      <c r="D3447" s="357" t="s">
        <v>1783</v>
      </c>
      <c r="E3447" s="357" t="s">
        <v>1674</v>
      </c>
      <c r="F3447" s="357">
        <v>4621322</v>
      </c>
      <c r="G3447" s="357" t="s">
        <v>1675</v>
      </c>
      <c r="H3447" s="357">
        <v>462132202</v>
      </c>
      <c r="I3447" s="357" t="s">
        <v>1675</v>
      </c>
      <c r="J3447" s="357">
        <v>33747926</v>
      </c>
      <c r="K3447" s="357">
        <v>100</v>
      </c>
      <c r="L3447" s="357" t="s">
        <v>1077</v>
      </c>
      <c r="M3447" s="357" t="s">
        <v>1078</v>
      </c>
      <c r="N3447" s="357" t="s">
        <v>5025</v>
      </c>
      <c r="O3447" s="358">
        <v>1</v>
      </c>
      <c r="P3447" s="357">
        <v>105</v>
      </c>
      <c r="Q3447" s="357">
        <v>31186</v>
      </c>
      <c r="R3447" s="357">
        <v>22067.95</v>
      </c>
      <c r="S3447" s="357">
        <f t="shared" ref="S3447:S3475" si="110">Q3447-R3447</f>
        <v>9118.0499999999993</v>
      </c>
      <c r="T3447" s="359">
        <f t="shared" ref="T3447:T3475" si="111">S3447/Q3447</f>
        <v>0.2923763868402488</v>
      </c>
      <c r="U3447" s="357"/>
    </row>
    <row r="3448" spans="1:21" x14ac:dyDescent="0.25">
      <c r="A3448" s="357" t="s">
        <v>483</v>
      </c>
      <c r="B3448" s="357" t="s">
        <v>1830</v>
      </c>
      <c r="C3448" s="357" t="s">
        <v>1272</v>
      </c>
      <c r="D3448" s="357" t="s">
        <v>1783</v>
      </c>
      <c r="E3448" s="357" t="s">
        <v>1677</v>
      </c>
      <c r="F3448" s="357">
        <v>4621323</v>
      </c>
      <c r="G3448" s="357" t="s">
        <v>1678</v>
      </c>
      <c r="H3448" s="357">
        <v>462132303</v>
      </c>
      <c r="I3448" s="357" t="s">
        <v>5003</v>
      </c>
      <c r="J3448" s="357">
        <v>34693434</v>
      </c>
      <c r="K3448" s="357">
        <v>100</v>
      </c>
      <c r="L3448" s="357" t="s">
        <v>1077</v>
      </c>
      <c r="M3448" s="357" t="s">
        <v>1078</v>
      </c>
      <c r="N3448" s="357" t="s">
        <v>5025</v>
      </c>
      <c r="O3448" s="358">
        <v>1</v>
      </c>
      <c r="P3448" s="357">
        <v>118</v>
      </c>
      <c r="Q3448" s="357">
        <v>17674.8</v>
      </c>
      <c r="R3448" s="357">
        <v>14734.699999999999</v>
      </c>
      <c r="S3448" s="357">
        <f t="shared" si="110"/>
        <v>2940.1000000000004</v>
      </c>
      <c r="T3448" s="359">
        <f t="shared" si="111"/>
        <v>0.16634417362572704</v>
      </c>
      <c r="U3448" s="357"/>
    </row>
    <row r="3449" spans="1:21" x14ac:dyDescent="0.25">
      <c r="A3449" s="357" t="s">
        <v>483</v>
      </c>
      <c r="B3449" s="357" t="s">
        <v>972</v>
      </c>
      <c r="C3449" s="357" t="s">
        <v>1229</v>
      </c>
      <c r="D3449" s="357" t="s">
        <v>1741</v>
      </c>
      <c r="E3449" s="357" t="s">
        <v>1468</v>
      </c>
      <c r="F3449" s="357">
        <v>4321224</v>
      </c>
      <c r="G3449" s="357" t="s">
        <v>833</v>
      </c>
      <c r="H3449" s="357">
        <v>432122401</v>
      </c>
      <c r="I3449" s="357" t="s">
        <v>5330</v>
      </c>
      <c r="J3449" s="357">
        <v>7384352</v>
      </c>
      <c r="K3449" s="357">
        <v>63</v>
      </c>
      <c r="L3449" s="357" t="s">
        <v>1077</v>
      </c>
      <c r="M3449" s="357" t="s">
        <v>1078</v>
      </c>
      <c r="N3449" s="357" t="s">
        <v>5025</v>
      </c>
      <c r="O3449" s="358">
        <v>1</v>
      </c>
      <c r="P3449" s="357">
        <v>63</v>
      </c>
      <c r="Q3449" s="357">
        <v>32390.399999999998</v>
      </c>
      <c r="R3449" s="357">
        <v>17024.22</v>
      </c>
      <c r="S3449" s="357">
        <f t="shared" si="110"/>
        <v>15366.179999999997</v>
      </c>
      <c r="T3449" s="359">
        <f t="shared" si="111"/>
        <v>0.4744053793716656</v>
      </c>
      <c r="U3449" s="357"/>
    </row>
    <row r="3450" spans="1:21" x14ac:dyDescent="0.25">
      <c r="A3450" s="357" t="s">
        <v>483</v>
      </c>
      <c r="B3450" s="357" t="s">
        <v>1830</v>
      </c>
      <c r="C3450" s="357" t="s">
        <v>1272</v>
      </c>
      <c r="D3450" s="357" t="s">
        <v>1783</v>
      </c>
      <c r="E3450" s="357" t="s">
        <v>1677</v>
      </c>
      <c r="F3450" s="357">
        <v>4621323</v>
      </c>
      <c r="G3450" s="357" t="s">
        <v>1678</v>
      </c>
      <c r="H3450" s="357">
        <v>462132303</v>
      </c>
      <c r="I3450" s="357" t="s">
        <v>5004</v>
      </c>
      <c r="J3450" s="357">
        <v>34693444</v>
      </c>
      <c r="K3450" s="357">
        <v>100</v>
      </c>
      <c r="L3450" s="357" t="s">
        <v>1077</v>
      </c>
      <c r="M3450" s="357" t="s">
        <v>1078</v>
      </c>
      <c r="N3450" s="357" t="s">
        <v>5025</v>
      </c>
      <c r="O3450" s="358">
        <v>1</v>
      </c>
      <c r="P3450" s="357">
        <v>94</v>
      </c>
      <c r="Q3450" s="357">
        <v>22669.199999999997</v>
      </c>
      <c r="R3450" s="357">
        <v>18634.509999999998</v>
      </c>
      <c r="S3450" s="357">
        <f t="shared" si="110"/>
        <v>4034.6899999999987</v>
      </c>
      <c r="T3450" s="359">
        <f t="shared" si="111"/>
        <v>0.1779811374022903</v>
      </c>
      <c r="U3450" s="357"/>
    </row>
    <row r="3451" spans="1:21" x14ac:dyDescent="0.25">
      <c r="A3451" s="357" t="s">
        <v>483</v>
      </c>
      <c r="B3451" s="357" t="s">
        <v>1830</v>
      </c>
      <c r="C3451" s="357" t="s">
        <v>1272</v>
      </c>
      <c r="D3451" s="357" t="s">
        <v>1783</v>
      </c>
      <c r="E3451" s="357" t="s">
        <v>1677</v>
      </c>
      <c r="F3451" s="357">
        <v>4621323</v>
      </c>
      <c r="G3451" s="357" t="s">
        <v>1678</v>
      </c>
      <c r="H3451" s="357">
        <v>462132303</v>
      </c>
      <c r="I3451" s="357" t="s">
        <v>1678</v>
      </c>
      <c r="J3451" s="357">
        <v>34693486</v>
      </c>
      <c r="K3451" s="357">
        <v>100</v>
      </c>
      <c r="L3451" s="357" t="s">
        <v>1077</v>
      </c>
      <c r="M3451" s="357" t="s">
        <v>1078</v>
      </c>
      <c r="N3451" s="357" t="s">
        <v>5025</v>
      </c>
      <c r="O3451" s="358">
        <v>1</v>
      </c>
      <c r="P3451" s="357">
        <v>110</v>
      </c>
      <c r="Q3451" s="357">
        <v>26864.799999999999</v>
      </c>
      <c r="R3451" s="357">
        <v>20429.25</v>
      </c>
      <c r="S3451" s="357">
        <f t="shared" si="110"/>
        <v>6435.5499999999993</v>
      </c>
      <c r="T3451" s="359">
        <f t="shared" si="111"/>
        <v>0.23955324439415143</v>
      </c>
      <c r="U3451" s="357"/>
    </row>
    <row r="3452" spans="1:21" x14ac:dyDescent="0.25">
      <c r="A3452" s="357" t="s">
        <v>483</v>
      </c>
      <c r="B3452" s="357" t="s">
        <v>972</v>
      </c>
      <c r="C3452" s="357" t="s">
        <v>1229</v>
      </c>
      <c r="D3452" s="357" t="s">
        <v>1741</v>
      </c>
      <c r="E3452" s="357" t="s">
        <v>1468</v>
      </c>
      <c r="F3452" s="357">
        <v>4321224</v>
      </c>
      <c r="G3452" s="357" t="s">
        <v>833</v>
      </c>
      <c r="H3452" s="357">
        <v>432122401</v>
      </c>
      <c r="I3452" s="357" t="s">
        <v>5331</v>
      </c>
      <c r="J3452" s="357">
        <v>7384560</v>
      </c>
      <c r="K3452" s="357">
        <v>63</v>
      </c>
      <c r="L3452" s="357" t="s">
        <v>1077</v>
      </c>
      <c r="M3452" s="357" t="s">
        <v>1078</v>
      </c>
      <c r="N3452" s="357" t="s">
        <v>5025</v>
      </c>
      <c r="O3452" s="358">
        <v>1</v>
      </c>
      <c r="P3452" s="357">
        <v>53</v>
      </c>
      <c r="Q3452" s="357">
        <v>34048</v>
      </c>
      <c r="R3452" s="357">
        <v>18452.36</v>
      </c>
      <c r="S3452" s="357">
        <f t="shared" si="110"/>
        <v>15595.64</v>
      </c>
      <c r="T3452" s="359">
        <f t="shared" si="111"/>
        <v>0.45804863721804512</v>
      </c>
      <c r="U3452" s="357"/>
    </row>
    <row r="3453" spans="1:21" ht="30" x14ac:dyDescent="0.25">
      <c r="A3453" s="357" t="s">
        <v>483</v>
      </c>
      <c r="B3453" s="357" t="s">
        <v>1830</v>
      </c>
      <c r="C3453" s="357" t="s">
        <v>1272</v>
      </c>
      <c r="D3453" s="357" t="s">
        <v>1783</v>
      </c>
      <c r="E3453" s="357" t="s">
        <v>1684</v>
      </c>
      <c r="F3453" s="357">
        <v>4621337</v>
      </c>
      <c r="G3453" s="357" t="s">
        <v>1199</v>
      </c>
      <c r="H3453" s="357">
        <v>462133702</v>
      </c>
      <c r="I3453" s="357" t="s">
        <v>5005</v>
      </c>
      <c r="J3453" s="357">
        <v>28557693</v>
      </c>
      <c r="K3453" s="357">
        <v>100</v>
      </c>
      <c r="L3453" s="357" t="s">
        <v>1077</v>
      </c>
      <c r="M3453" s="357" t="s">
        <v>1078</v>
      </c>
      <c r="N3453" s="357" t="s">
        <v>5025</v>
      </c>
      <c r="O3453" s="358">
        <v>1</v>
      </c>
      <c r="P3453" s="357">
        <v>124</v>
      </c>
      <c r="Q3453" s="357">
        <v>39508.800000000003</v>
      </c>
      <c r="R3453" s="357">
        <v>34934.19</v>
      </c>
      <c r="S3453" s="357">
        <f t="shared" si="110"/>
        <v>4574.6100000000006</v>
      </c>
      <c r="T3453" s="359">
        <f t="shared" si="111"/>
        <v>0.11578711578180052</v>
      </c>
      <c r="U3453" s="357"/>
    </row>
    <row r="3454" spans="1:21" ht="30" x14ac:dyDescent="0.25">
      <c r="A3454" s="357" t="s">
        <v>483</v>
      </c>
      <c r="B3454" s="357" t="s">
        <v>1830</v>
      </c>
      <c r="C3454" s="357" t="s">
        <v>1272</v>
      </c>
      <c r="D3454" s="357" t="s">
        <v>1783</v>
      </c>
      <c r="E3454" s="357" t="s">
        <v>1684</v>
      </c>
      <c r="F3454" s="357">
        <v>4621337</v>
      </c>
      <c r="G3454" s="357" t="s">
        <v>1199</v>
      </c>
      <c r="H3454" s="357">
        <v>462133702</v>
      </c>
      <c r="I3454" s="357" t="s">
        <v>5006</v>
      </c>
      <c r="J3454" s="357">
        <v>28557733</v>
      </c>
      <c r="K3454" s="357">
        <v>100</v>
      </c>
      <c r="L3454" s="357" t="s">
        <v>1077</v>
      </c>
      <c r="M3454" s="357" t="s">
        <v>1078</v>
      </c>
      <c r="N3454" s="357" t="s">
        <v>5025</v>
      </c>
      <c r="O3454" s="358">
        <v>1</v>
      </c>
      <c r="P3454" s="357">
        <v>81</v>
      </c>
      <c r="Q3454" s="357">
        <v>33050</v>
      </c>
      <c r="R3454" s="357">
        <v>27208.34</v>
      </c>
      <c r="S3454" s="357">
        <f t="shared" si="110"/>
        <v>5841.66</v>
      </c>
      <c r="T3454" s="359">
        <f t="shared" si="111"/>
        <v>0.17675219364599093</v>
      </c>
      <c r="U3454" s="357"/>
    </row>
    <row r="3455" spans="1:21" ht="30" x14ac:dyDescent="0.25">
      <c r="A3455" s="357" t="s">
        <v>483</v>
      </c>
      <c r="B3455" s="357" t="s">
        <v>1830</v>
      </c>
      <c r="C3455" s="357" t="s">
        <v>1272</v>
      </c>
      <c r="D3455" s="357" t="s">
        <v>1783</v>
      </c>
      <c r="E3455" s="357" t="s">
        <v>1684</v>
      </c>
      <c r="F3455" s="357">
        <v>4621337</v>
      </c>
      <c r="G3455" s="357" t="s">
        <v>1199</v>
      </c>
      <c r="H3455" s="357">
        <v>462133702</v>
      </c>
      <c r="I3455" s="357" t="s">
        <v>5007</v>
      </c>
      <c r="J3455" s="357">
        <v>28557743</v>
      </c>
      <c r="K3455" s="357">
        <v>100</v>
      </c>
      <c r="L3455" s="357" t="s">
        <v>1077</v>
      </c>
      <c r="M3455" s="357" t="s">
        <v>1078</v>
      </c>
      <c r="N3455" s="357" t="s">
        <v>5025</v>
      </c>
      <c r="O3455" s="358">
        <v>1</v>
      </c>
      <c r="P3455" s="357">
        <v>91</v>
      </c>
      <c r="Q3455" s="357">
        <v>20388.400000000001</v>
      </c>
      <c r="R3455" s="357">
        <v>15352</v>
      </c>
      <c r="S3455" s="357">
        <f t="shared" si="110"/>
        <v>5036.4000000000015</v>
      </c>
      <c r="T3455" s="359">
        <f t="shared" si="111"/>
        <v>0.24702281689588201</v>
      </c>
      <c r="U3455" s="357"/>
    </row>
    <row r="3456" spans="1:21" x14ac:dyDescent="0.25">
      <c r="A3456" s="357" t="s">
        <v>483</v>
      </c>
      <c r="B3456" s="357" t="s">
        <v>1830</v>
      </c>
      <c r="C3456" s="357" t="s">
        <v>1272</v>
      </c>
      <c r="D3456" s="357" t="s">
        <v>1783</v>
      </c>
      <c r="E3456" s="357" t="s">
        <v>1684</v>
      </c>
      <c r="F3456" s="357">
        <v>4621337</v>
      </c>
      <c r="G3456" s="357" t="s">
        <v>1200</v>
      </c>
      <c r="H3456" s="357">
        <v>462133701</v>
      </c>
      <c r="I3456" s="357" t="s">
        <v>5008</v>
      </c>
      <c r="J3456" s="357">
        <v>28557821</v>
      </c>
      <c r="K3456" s="357">
        <v>100</v>
      </c>
      <c r="L3456" s="357" t="s">
        <v>1077</v>
      </c>
      <c r="M3456" s="357" t="s">
        <v>1078</v>
      </c>
      <c r="N3456" s="357" t="s">
        <v>5025</v>
      </c>
      <c r="O3456" s="358">
        <v>1</v>
      </c>
      <c r="P3456" s="357">
        <v>121</v>
      </c>
      <c r="Q3456" s="357">
        <v>88022.799999999988</v>
      </c>
      <c r="R3456" s="357">
        <v>77661.77</v>
      </c>
      <c r="S3456" s="357">
        <f t="shared" si="110"/>
        <v>10361.029999999984</v>
      </c>
      <c r="T3456" s="359">
        <f t="shared" si="111"/>
        <v>0.11770848007561661</v>
      </c>
      <c r="U3456" s="357"/>
    </row>
    <row r="3457" spans="1:21" x14ac:dyDescent="0.25">
      <c r="A3457" s="357" t="s">
        <v>483</v>
      </c>
      <c r="B3457" s="357" t="s">
        <v>1830</v>
      </c>
      <c r="C3457" s="357" t="s">
        <v>1272</v>
      </c>
      <c r="D3457" s="357" t="s">
        <v>1783</v>
      </c>
      <c r="E3457" s="357" t="s">
        <v>1684</v>
      </c>
      <c r="F3457" s="357">
        <v>4621337</v>
      </c>
      <c r="G3457" s="357" t="s">
        <v>1200</v>
      </c>
      <c r="H3457" s="357">
        <v>462133701</v>
      </c>
      <c r="I3457" s="357" t="s">
        <v>5009</v>
      </c>
      <c r="J3457" s="357">
        <v>28557867</v>
      </c>
      <c r="K3457" s="357">
        <v>100</v>
      </c>
      <c r="L3457" s="357" t="s">
        <v>1077</v>
      </c>
      <c r="M3457" s="357" t="s">
        <v>1078</v>
      </c>
      <c r="N3457" s="357" t="s">
        <v>5025</v>
      </c>
      <c r="O3457" s="358">
        <v>1</v>
      </c>
      <c r="P3457" s="357">
        <v>94</v>
      </c>
      <c r="Q3457" s="357">
        <v>52843.599999999991</v>
      </c>
      <c r="R3457" s="357">
        <v>41619.61</v>
      </c>
      <c r="S3457" s="357">
        <f t="shared" si="110"/>
        <v>11223.989999999991</v>
      </c>
      <c r="T3457" s="359">
        <f t="shared" si="111"/>
        <v>0.21240017712646361</v>
      </c>
      <c r="U3457" s="357"/>
    </row>
    <row r="3458" spans="1:21" x14ac:dyDescent="0.25">
      <c r="A3458" s="357" t="s">
        <v>483</v>
      </c>
      <c r="B3458" s="357" t="s">
        <v>1830</v>
      </c>
      <c r="C3458" s="357" t="s">
        <v>1272</v>
      </c>
      <c r="D3458" s="357" t="s">
        <v>1783</v>
      </c>
      <c r="E3458" s="357" t="s">
        <v>1684</v>
      </c>
      <c r="F3458" s="357">
        <v>4621337</v>
      </c>
      <c r="G3458" s="357" t="s">
        <v>1200</v>
      </c>
      <c r="H3458" s="357">
        <v>462133701</v>
      </c>
      <c r="I3458" s="357" t="s">
        <v>5010</v>
      </c>
      <c r="J3458" s="357">
        <v>28557977</v>
      </c>
      <c r="K3458" s="357">
        <v>100</v>
      </c>
      <c r="L3458" s="357" t="s">
        <v>1077</v>
      </c>
      <c r="M3458" s="357" t="s">
        <v>1078</v>
      </c>
      <c r="N3458" s="357" t="s">
        <v>5025</v>
      </c>
      <c r="O3458" s="358">
        <v>1</v>
      </c>
      <c r="P3458" s="357">
        <v>115</v>
      </c>
      <c r="Q3458" s="357">
        <v>17819.199999999997</v>
      </c>
      <c r="R3458" s="357">
        <v>16864.5</v>
      </c>
      <c r="S3458" s="357">
        <f t="shared" si="110"/>
        <v>954.69999999999709</v>
      </c>
      <c r="T3458" s="359">
        <f t="shared" si="111"/>
        <v>5.357704049564499E-2</v>
      </c>
      <c r="U3458" s="357"/>
    </row>
    <row r="3459" spans="1:21" x14ac:dyDescent="0.25">
      <c r="A3459" s="357" t="s">
        <v>483</v>
      </c>
      <c r="B3459" s="357" t="s">
        <v>1830</v>
      </c>
      <c r="C3459" s="357" t="s">
        <v>1272</v>
      </c>
      <c r="D3459" s="357" t="s">
        <v>1783</v>
      </c>
      <c r="E3459" s="357" t="s">
        <v>1684</v>
      </c>
      <c r="F3459" s="357">
        <v>4621337</v>
      </c>
      <c r="G3459" s="357" t="s">
        <v>1200</v>
      </c>
      <c r="H3459" s="357">
        <v>462133701</v>
      </c>
      <c r="I3459" s="357" t="s">
        <v>5011</v>
      </c>
      <c r="J3459" s="357">
        <v>28557993</v>
      </c>
      <c r="K3459" s="357">
        <v>100</v>
      </c>
      <c r="L3459" s="357" t="s">
        <v>1077</v>
      </c>
      <c r="M3459" s="357" t="s">
        <v>1078</v>
      </c>
      <c r="N3459" s="357" t="s">
        <v>5025</v>
      </c>
      <c r="O3459" s="358">
        <v>1</v>
      </c>
      <c r="P3459" s="357">
        <v>22</v>
      </c>
      <c r="Q3459" s="357">
        <v>6452</v>
      </c>
      <c r="R3459" s="357">
        <v>4616.3099999999995</v>
      </c>
      <c r="S3459" s="357">
        <f t="shared" si="110"/>
        <v>1835.6900000000005</v>
      </c>
      <c r="T3459" s="359">
        <f t="shared" si="111"/>
        <v>0.28451487910725365</v>
      </c>
      <c r="U3459" s="357"/>
    </row>
    <row r="3460" spans="1:21" x14ac:dyDescent="0.25">
      <c r="A3460" s="357" t="s">
        <v>483</v>
      </c>
      <c r="B3460" s="357" t="s">
        <v>1830</v>
      </c>
      <c r="C3460" s="357" t="s">
        <v>1272</v>
      </c>
      <c r="D3460" s="357" t="s">
        <v>1783</v>
      </c>
      <c r="E3460" s="357" t="s">
        <v>1684</v>
      </c>
      <c r="F3460" s="357">
        <v>4621337</v>
      </c>
      <c r="G3460" s="357" t="s">
        <v>1202</v>
      </c>
      <c r="H3460" s="357">
        <v>462133703</v>
      </c>
      <c r="I3460" s="357" t="s">
        <v>5012</v>
      </c>
      <c r="J3460" s="357">
        <v>28558037</v>
      </c>
      <c r="K3460" s="357">
        <v>100</v>
      </c>
      <c r="L3460" s="357" t="s">
        <v>1077</v>
      </c>
      <c r="M3460" s="357" t="s">
        <v>1078</v>
      </c>
      <c r="N3460" s="357" t="s">
        <v>5025</v>
      </c>
      <c r="O3460" s="358">
        <v>1</v>
      </c>
      <c r="P3460" s="357">
        <v>130</v>
      </c>
      <c r="Q3460" s="357">
        <v>30056.800000000003</v>
      </c>
      <c r="R3460" s="357">
        <v>25809.72</v>
      </c>
      <c r="S3460" s="357">
        <f t="shared" si="110"/>
        <v>4247.0800000000017</v>
      </c>
      <c r="T3460" s="359">
        <f t="shared" si="111"/>
        <v>0.14130180192169497</v>
      </c>
      <c r="U3460" s="357"/>
    </row>
    <row r="3461" spans="1:21" x14ac:dyDescent="0.25">
      <c r="A3461" s="357" t="s">
        <v>483</v>
      </c>
      <c r="B3461" s="357" t="s">
        <v>1830</v>
      </c>
      <c r="C3461" s="357" t="s">
        <v>1272</v>
      </c>
      <c r="D3461" s="357" t="s">
        <v>1783</v>
      </c>
      <c r="E3461" s="357" t="s">
        <v>1684</v>
      </c>
      <c r="F3461" s="357">
        <v>4621337</v>
      </c>
      <c r="G3461" s="357" t="s">
        <v>1202</v>
      </c>
      <c r="H3461" s="357">
        <v>462133703</v>
      </c>
      <c r="I3461" s="357" t="s">
        <v>5013</v>
      </c>
      <c r="J3461" s="357">
        <v>28558039</v>
      </c>
      <c r="K3461" s="357">
        <v>100</v>
      </c>
      <c r="L3461" s="357" t="s">
        <v>1077</v>
      </c>
      <c r="M3461" s="357" t="s">
        <v>1078</v>
      </c>
      <c r="N3461" s="357" t="s">
        <v>5025</v>
      </c>
      <c r="O3461" s="358">
        <v>1</v>
      </c>
      <c r="P3461" s="357">
        <v>91</v>
      </c>
      <c r="Q3461" s="357">
        <v>27371.200000000001</v>
      </c>
      <c r="R3461" s="357">
        <v>22063.74</v>
      </c>
      <c r="S3461" s="357">
        <f t="shared" si="110"/>
        <v>5307.4599999999991</v>
      </c>
      <c r="T3461" s="359">
        <f t="shared" si="111"/>
        <v>0.19390673408546205</v>
      </c>
      <c r="U3461" s="357"/>
    </row>
    <row r="3462" spans="1:21" x14ac:dyDescent="0.25">
      <c r="A3462" s="357" t="s">
        <v>483</v>
      </c>
      <c r="B3462" s="357" t="s">
        <v>1830</v>
      </c>
      <c r="C3462" s="357" t="s">
        <v>1272</v>
      </c>
      <c r="D3462" s="357" t="s">
        <v>1783</v>
      </c>
      <c r="E3462" s="357" t="s">
        <v>1684</v>
      </c>
      <c r="F3462" s="357">
        <v>4621337</v>
      </c>
      <c r="G3462" s="357" t="s">
        <v>1202</v>
      </c>
      <c r="H3462" s="357">
        <v>462133703</v>
      </c>
      <c r="I3462" s="357" t="s">
        <v>5014</v>
      </c>
      <c r="J3462" s="357">
        <v>28558199</v>
      </c>
      <c r="K3462" s="357">
        <v>100</v>
      </c>
      <c r="L3462" s="357" t="s">
        <v>1077</v>
      </c>
      <c r="M3462" s="357" t="s">
        <v>1078</v>
      </c>
      <c r="N3462" s="357" t="s">
        <v>5025</v>
      </c>
      <c r="O3462" s="358">
        <v>1</v>
      </c>
      <c r="P3462" s="357">
        <v>35</v>
      </c>
      <c r="Q3462" s="357">
        <v>4514</v>
      </c>
      <c r="R3462" s="357">
        <v>4061.54</v>
      </c>
      <c r="S3462" s="357">
        <f t="shared" si="110"/>
        <v>452.46000000000004</v>
      </c>
      <c r="T3462" s="359">
        <f t="shared" si="111"/>
        <v>0.10023482498892336</v>
      </c>
      <c r="U3462" s="357"/>
    </row>
    <row r="3463" spans="1:21" x14ac:dyDescent="0.25">
      <c r="A3463" s="357" t="s">
        <v>483</v>
      </c>
      <c r="B3463" s="357" t="s">
        <v>972</v>
      </c>
      <c r="C3463" s="357" t="s">
        <v>1269</v>
      </c>
      <c r="D3463" s="357" t="s">
        <v>1777</v>
      </c>
      <c r="E3463" s="357" t="s">
        <v>1648</v>
      </c>
      <c r="F3463" s="357">
        <v>4612421</v>
      </c>
      <c r="G3463" s="357" t="s">
        <v>997</v>
      </c>
      <c r="H3463" s="357">
        <v>461242101</v>
      </c>
      <c r="I3463" s="357" t="s">
        <v>5332</v>
      </c>
      <c r="J3463" s="357">
        <v>8030373</v>
      </c>
      <c r="K3463" s="357">
        <v>63</v>
      </c>
      <c r="L3463" s="357" t="s">
        <v>1077</v>
      </c>
      <c r="M3463" s="357" t="s">
        <v>1078</v>
      </c>
      <c r="N3463" s="357" t="s">
        <v>5025</v>
      </c>
      <c r="O3463" s="358">
        <v>1</v>
      </c>
      <c r="P3463" s="357">
        <v>18</v>
      </c>
      <c r="Q3463" s="357">
        <v>12290.4</v>
      </c>
      <c r="R3463" s="357">
        <v>6587.71</v>
      </c>
      <c r="S3463" s="357">
        <f t="shared" si="110"/>
        <v>5702.69</v>
      </c>
      <c r="T3463" s="359">
        <f t="shared" si="111"/>
        <v>0.46399547614398229</v>
      </c>
      <c r="U3463" s="357"/>
    </row>
    <row r="3464" spans="1:21" x14ac:dyDescent="0.25">
      <c r="A3464" s="357" t="s">
        <v>483</v>
      </c>
      <c r="B3464" s="357" t="s">
        <v>1830</v>
      </c>
      <c r="C3464" s="357" t="s">
        <v>1272</v>
      </c>
      <c r="D3464" s="357" t="s">
        <v>1783</v>
      </c>
      <c r="E3464" s="357" t="s">
        <v>1684</v>
      </c>
      <c r="F3464" s="357">
        <v>4621337</v>
      </c>
      <c r="G3464" s="357" t="s">
        <v>1202</v>
      </c>
      <c r="H3464" s="357">
        <v>462133703</v>
      </c>
      <c r="I3464" s="357" t="s">
        <v>5015</v>
      </c>
      <c r="J3464" s="357">
        <v>28558213</v>
      </c>
      <c r="K3464" s="357">
        <v>100</v>
      </c>
      <c r="L3464" s="357" t="s">
        <v>1077</v>
      </c>
      <c r="M3464" s="357" t="s">
        <v>1078</v>
      </c>
      <c r="N3464" s="357" t="s">
        <v>5025</v>
      </c>
      <c r="O3464" s="358">
        <v>1</v>
      </c>
      <c r="P3464" s="357">
        <v>143</v>
      </c>
      <c r="Q3464" s="357">
        <v>32224</v>
      </c>
      <c r="R3464" s="357">
        <v>27389.18</v>
      </c>
      <c r="S3464" s="357">
        <f t="shared" si="110"/>
        <v>4834.82</v>
      </c>
      <c r="T3464" s="359">
        <f t="shared" si="111"/>
        <v>0.15003785998013902</v>
      </c>
      <c r="U3464" s="357"/>
    </row>
    <row r="3465" spans="1:21" x14ac:dyDescent="0.25">
      <c r="A3465" s="357" t="s">
        <v>483</v>
      </c>
      <c r="B3465" s="357" t="s">
        <v>1830</v>
      </c>
      <c r="C3465" s="357" t="s">
        <v>1272</v>
      </c>
      <c r="D3465" s="357" t="s">
        <v>1783</v>
      </c>
      <c r="E3465" s="357" t="s">
        <v>1683</v>
      </c>
      <c r="F3465" s="357">
        <v>4621335</v>
      </c>
      <c r="G3465" s="357" t="s">
        <v>1076</v>
      </c>
      <c r="H3465" s="357">
        <v>462133501</v>
      </c>
      <c r="I3465" s="357" t="s">
        <v>5016</v>
      </c>
      <c r="J3465" s="357">
        <v>32720725</v>
      </c>
      <c r="K3465" s="357">
        <v>100</v>
      </c>
      <c r="L3465" s="357" t="s">
        <v>1077</v>
      </c>
      <c r="M3465" s="357" t="s">
        <v>1078</v>
      </c>
      <c r="N3465" s="357" t="s">
        <v>5025</v>
      </c>
      <c r="O3465" s="358">
        <v>1</v>
      </c>
      <c r="P3465" s="357">
        <v>73</v>
      </c>
      <c r="Q3465" s="357">
        <v>9273.2000000000007</v>
      </c>
      <c r="R3465" s="357">
        <v>7215.6100000000006</v>
      </c>
      <c r="S3465" s="357">
        <f t="shared" si="110"/>
        <v>2057.59</v>
      </c>
      <c r="T3465" s="359">
        <f t="shared" si="111"/>
        <v>0.2218856489669154</v>
      </c>
      <c r="U3465" s="357"/>
    </row>
    <row r="3466" spans="1:21" x14ac:dyDescent="0.25">
      <c r="A3466" s="357" t="s">
        <v>483</v>
      </c>
      <c r="B3466" s="357" t="s">
        <v>1830</v>
      </c>
      <c r="C3466" s="357" t="s">
        <v>1272</v>
      </c>
      <c r="D3466" s="357" t="s">
        <v>1783</v>
      </c>
      <c r="E3466" s="357" t="s">
        <v>1683</v>
      </c>
      <c r="F3466" s="357">
        <v>4621335</v>
      </c>
      <c r="G3466" s="357" t="s">
        <v>1075</v>
      </c>
      <c r="H3466" s="357">
        <v>462133502</v>
      </c>
      <c r="I3466" s="357" t="s">
        <v>5017</v>
      </c>
      <c r="J3466" s="357">
        <v>33658913</v>
      </c>
      <c r="K3466" s="357">
        <v>100</v>
      </c>
      <c r="L3466" s="357" t="s">
        <v>1077</v>
      </c>
      <c r="M3466" s="357" t="s">
        <v>1078</v>
      </c>
      <c r="N3466" s="357" t="s">
        <v>5025</v>
      </c>
      <c r="O3466" s="358">
        <v>1</v>
      </c>
      <c r="P3466" s="357">
        <v>150</v>
      </c>
      <c r="Q3466" s="357">
        <v>25387.600000000002</v>
      </c>
      <c r="R3466" s="357">
        <v>21931.420000000002</v>
      </c>
      <c r="S3466" s="357">
        <f t="shared" si="110"/>
        <v>3456.1800000000003</v>
      </c>
      <c r="T3466" s="359">
        <f t="shared" si="111"/>
        <v>0.13613653909782727</v>
      </c>
      <c r="U3466" s="357"/>
    </row>
    <row r="3467" spans="1:21" x14ac:dyDescent="0.25">
      <c r="A3467" s="357" t="s">
        <v>483</v>
      </c>
      <c r="B3467" s="357" t="s">
        <v>1830</v>
      </c>
      <c r="C3467" s="357" t="s">
        <v>1272</v>
      </c>
      <c r="D3467" s="357" t="s">
        <v>1783</v>
      </c>
      <c r="E3467" s="357" t="s">
        <v>1680</v>
      </c>
      <c r="F3467" s="357">
        <v>4621334</v>
      </c>
      <c r="G3467" s="357" t="s">
        <v>1681</v>
      </c>
      <c r="H3467" s="357">
        <v>462133401</v>
      </c>
      <c r="I3467" s="357" t="s">
        <v>5018</v>
      </c>
      <c r="J3467" s="357">
        <v>33747994</v>
      </c>
      <c r="K3467" s="357">
        <v>100</v>
      </c>
      <c r="L3467" s="357" t="s">
        <v>1077</v>
      </c>
      <c r="M3467" s="357" t="s">
        <v>1078</v>
      </c>
      <c r="N3467" s="357" t="s">
        <v>5025</v>
      </c>
      <c r="O3467" s="358">
        <v>1</v>
      </c>
      <c r="P3467" s="357">
        <v>36</v>
      </c>
      <c r="Q3467" s="357">
        <v>8974.7999999999993</v>
      </c>
      <c r="R3467" s="357">
        <v>6160.33</v>
      </c>
      <c r="S3467" s="357">
        <f t="shared" si="110"/>
        <v>2814.4699999999993</v>
      </c>
      <c r="T3467" s="359">
        <f t="shared" si="111"/>
        <v>0.3135969603779471</v>
      </c>
      <c r="U3467" s="357"/>
    </row>
    <row r="3468" spans="1:21" x14ac:dyDescent="0.25">
      <c r="A3468" s="357" t="s">
        <v>483</v>
      </c>
      <c r="B3468" s="357" t="s">
        <v>1830</v>
      </c>
      <c r="C3468" s="357" t="s">
        <v>1272</v>
      </c>
      <c r="D3468" s="357" t="s">
        <v>1783</v>
      </c>
      <c r="E3468" s="357" t="s">
        <v>1680</v>
      </c>
      <c r="F3468" s="357">
        <v>4621334</v>
      </c>
      <c r="G3468" s="357" t="s">
        <v>1681</v>
      </c>
      <c r="H3468" s="357">
        <v>462133401</v>
      </c>
      <c r="I3468" s="357" t="s">
        <v>5019</v>
      </c>
      <c r="J3468" s="357">
        <v>33748006</v>
      </c>
      <c r="K3468" s="357">
        <v>100</v>
      </c>
      <c r="L3468" s="357" t="s">
        <v>1077</v>
      </c>
      <c r="M3468" s="357" t="s">
        <v>1078</v>
      </c>
      <c r="N3468" s="357" t="s">
        <v>5025</v>
      </c>
      <c r="O3468" s="358">
        <v>1</v>
      </c>
      <c r="P3468" s="357">
        <v>123</v>
      </c>
      <c r="Q3468" s="357">
        <v>18398.400000000001</v>
      </c>
      <c r="R3468" s="357">
        <v>17092.89</v>
      </c>
      <c r="S3468" s="357">
        <f t="shared" si="110"/>
        <v>1305.510000000002</v>
      </c>
      <c r="T3468" s="359">
        <f t="shared" si="111"/>
        <v>7.0957800678319957E-2</v>
      </c>
      <c r="U3468" s="357"/>
    </row>
    <row r="3469" spans="1:21" x14ac:dyDescent="0.25">
      <c r="A3469" s="357" t="s">
        <v>483</v>
      </c>
      <c r="B3469" s="357" t="s">
        <v>1830</v>
      </c>
      <c r="C3469" s="357" t="s">
        <v>1272</v>
      </c>
      <c r="D3469" s="357" t="s">
        <v>1783</v>
      </c>
      <c r="E3469" s="357" t="s">
        <v>1680</v>
      </c>
      <c r="F3469" s="357">
        <v>4621334</v>
      </c>
      <c r="G3469" s="357" t="s">
        <v>1681</v>
      </c>
      <c r="H3469" s="357">
        <v>462133401</v>
      </c>
      <c r="I3469" s="357" t="s">
        <v>5020</v>
      </c>
      <c r="J3469" s="357">
        <v>33748052</v>
      </c>
      <c r="K3469" s="357">
        <v>100</v>
      </c>
      <c r="L3469" s="357" t="s">
        <v>1077</v>
      </c>
      <c r="M3469" s="357" t="s">
        <v>1078</v>
      </c>
      <c r="N3469" s="357" t="s">
        <v>5025</v>
      </c>
      <c r="O3469" s="358">
        <v>1</v>
      </c>
      <c r="P3469" s="357">
        <v>32</v>
      </c>
      <c r="Q3469" s="357">
        <v>7067.5999999999995</v>
      </c>
      <c r="R3469" s="357">
        <v>5771.1</v>
      </c>
      <c r="S3469" s="357">
        <f t="shared" si="110"/>
        <v>1296.4999999999991</v>
      </c>
      <c r="T3469" s="359">
        <f t="shared" si="111"/>
        <v>0.18344275284396389</v>
      </c>
      <c r="U3469" s="357"/>
    </row>
    <row r="3470" spans="1:21" x14ac:dyDescent="0.25">
      <c r="A3470" s="357" t="s">
        <v>483</v>
      </c>
      <c r="B3470" s="357" t="s">
        <v>1830</v>
      </c>
      <c r="C3470" s="357" t="s">
        <v>1272</v>
      </c>
      <c r="D3470" s="357" t="s">
        <v>1783</v>
      </c>
      <c r="E3470" s="357" t="s">
        <v>1680</v>
      </c>
      <c r="F3470" s="357">
        <v>4621334</v>
      </c>
      <c r="G3470" s="357" t="s">
        <v>1681</v>
      </c>
      <c r="H3470" s="357">
        <v>462133401</v>
      </c>
      <c r="I3470" s="357" t="s">
        <v>5021</v>
      </c>
      <c r="J3470" s="357">
        <v>33748070</v>
      </c>
      <c r="K3470" s="357">
        <v>100</v>
      </c>
      <c r="L3470" s="357" t="s">
        <v>1077</v>
      </c>
      <c r="M3470" s="357" t="s">
        <v>1078</v>
      </c>
      <c r="N3470" s="357" t="s">
        <v>5025</v>
      </c>
      <c r="O3470" s="358">
        <v>1</v>
      </c>
      <c r="P3470" s="357">
        <v>69</v>
      </c>
      <c r="Q3470" s="357">
        <v>10088.799999999999</v>
      </c>
      <c r="R3470" s="357">
        <v>6992.9500000000007</v>
      </c>
      <c r="S3470" s="357">
        <f t="shared" si="110"/>
        <v>3095.8499999999985</v>
      </c>
      <c r="T3470" s="359">
        <f t="shared" si="111"/>
        <v>0.30686008246768681</v>
      </c>
      <c r="U3470" s="357"/>
    </row>
    <row r="3471" spans="1:21" ht="30" x14ac:dyDescent="0.25">
      <c r="A3471" s="357" t="s">
        <v>483</v>
      </c>
      <c r="B3471" s="357" t="s">
        <v>1830</v>
      </c>
      <c r="C3471" s="357" t="s">
        <v>1272</v>
      </c>
      <c r="D3471" s="357" t="s">
        <v>1783</v>
      </c>
      <c r="E3471" s="357" t="s">
        <v>1684</v>
      </c>
      <c r="F3471" s="357">
        <v>4621337</v>
      </c>
      <c r="G3471" s="357" t="s">
        <v>1199</v>
      </c>
      <c r="H3471" s="357">
        <v>462133702</v>
      </c>
      <c r="I3471" s="357" t="s">
        <v>958</v>
      </c>
      <c r="J3471" s="357">
        <v>34693608</v>
      </c>
      <c r="K3471" s="357">
        <v>100</v>
      </c>
      <c r="L3471" s="357" t="s">
        <v>1077</v>
      </c>
      <c r="M3471" s="357" t="s">
        <v>1078</v>
      </c>
      <c r="N3471" s="357" t="s">
        <v>5025</v>
      </c>
      <c r="O3471" s="358">
        <v>1</v>
      </c>
      <c r="P3471" s="357">
        <v>90</v>
      </c>
      <c r="Q3471" s="357">
        <v>9161.2000000000007</v>
      </c>
      <c r="R3471" s="357">
        <v>6141.34</v>
      </c>
      <c r="S3471" s="357">
        <f t="shared" si="110"/>
        <v>3019.8600000000006</v>
      </c>
      <c r="T3471" s="359">
        <f t="shared" si="111"/>
        <v>0.32963585556477321</v>
      </c>
      <c r="U3471" s="357"/>
    </row>
    <row r="3472" spans="1:21" x14ac:dyDescent="0.25">
      <c r="A3472" s="357" t="s">
        <v>483</v>
      </c>
      <c r="B3472" s="357" t="s">
        <v>1830</v>
      </c>
      <c r="C3472" s="357" t="s">
        <v>1274</v>
      </c>
      <c r="D3472" s="357" t="s">
        <v>1787</v>
      </c>
      <c r="E3472" s="357" t="s">
        <v>1698</v>
      </c>
      <c r="F3472" s="357">
        <v>4623144</v>
      </c>
      <c r="G3472" s="357" t="s">
        <v>1029</v>
      </c>
      <c r="H3472" s="357">
        <v>462314402</v>
      </c>
      <c r="I3472" s="357" t="s">
        <v>5333</v>
      </c>
      <c r="J3472" s="357">
        <v>28033029</v>
      </c>
      <c r="K3472" s="357">
        <v>100</v>
      </c>
      <c r="L3472" s="357" t="s">
        <v>1077</v>
      </c>
      <c r="M3472" s="357" t="s">
        <v>1078</v>
      </c>
      <c r="N3472" s="357" t="s">
        <v>5025</v>
      </c>
      <c r="O3472" s="358">
        <v>1</v>
      </c>
      <c r="P3472" s="357">
        <v>75</v>
      </c>
      <c r="Q3472" s="357">
        <v>21539.599999999999</v>
      </c>
      <c r="R3472" s="357">
        <v>10879.4</v>
      </c>
      <c r="S3472" s="357">
        <f t="shared" si="110"/>
        <v>10660.199999999999</v>
      </c>
      <c r="T3472" s="359">
        <f t="shared" si="111"/>
        <v>0.49491169752455938</v>
      </c>
      <c r="U3472" s="357"/>
    </row>
    <row r="3473" spans="1:21" ht="30" x14ac:dyDescent="0.25">
      <c r="A3473" s="357" t="s">
        <v>483</v>
      </c>
      <c r="B3473" s="357" t="s">
        <v>1830</v>
      </c>
      <c r="C3473" s="357" t="s">
        <v>1272</v>
      </c>
      <c r="D3473" s="357" t="s">
        <v>1783</v>
      </c>
      <c r="E3473" s="357" t="s">
        <v>1684</v>
      </c>
      <c r="F3473" s="357">
        <v>4621337</v>
      </c>
      <c r="G3473" s="357" t="s">
        <v>1199</v>
      </c>
      <c r="H3473" s="357">
        <v>462133702</v>
      </c>
      <c r="I3473" s="357" t="s">
        <v>5022</v>
      </c>
      <c r="J3473" s="357">
        <v>34693656</v>
      </c>
      <c r="K3473" s="357">
        <v>100</v>
      </c>
      <c r="L3473" s="357" t="s">
        <v>1077</v>
      </c>
      <c r="M3473" s="357" t="s">
        <v>1078</v>
      </c>
      <c r="N3473" s="357" t="s">
        <v>5025</v>
      </c>
      <c r="O3473" s="358">
        <v>1</v>
      </c>
      <c r="P3473" s="357">
        <v>133</v>
      </c>
      <c r="Q3473" s="357">
        <v>48011.6</v>
      </c>
      <c r="R3473" s="357">
        <v>43443.34</v>
      </c>
      <c r="S3473" s="357">
        <f t="shared" si="110"/>
        <v>4568.260000000002</v>
      </c>
      <c r="T3473" s="359">
        <f t="shared" si="111"/>
        <v>9.5149088970165593E-2</v>
      </c>
      <c r="U3473" s="357"/>
    </row>
    <row r="3474" spans="1:21" x14ac:dyDescent="0.25">
      <c r="A3474" s="357" t="s">
        <v>483</v>
      </c>
      <c r="B3474" s="357" t="s">
        <v>1830</v>
      </c>
      <c r="C3474" s="357" t="s">
        <v>1264</v>
      </c>
      <c r="D3474" s="357" t="s">
        <v>1771</v>
      </c>
      <c r="E3474" s="357" t="s">
        <v>1622</v>
      </c>
      <c r="F3474" s="357">
        <v>4523424</v>
      </c>
      <c r="G3474" s="357" t="s">
        <v>1065</v>
      </c>
      <c r="H3474" s="357">
        <v>452342401</v>
      </c>
      <c r="I3474" s="357" t="s">
        <v>5023</v>
      </c>
      <c r="J3474" s="357">
        <v>25278220</v>
      </c>
      <c r="K3474" s="357">
        <v>63</v>
      </c>
      <c r="L3474" s="357" t="s">
        <v>1077</v>
      </c>
      <c r="M3474" s="357" t="s">
        <v>1078</v>
      </c>
      <c r="N3474" s="357" t="s">
        <v>5025</v>
      </c>
      <c r="O3474" s="358">
        <v>1</v>
      </c>
      <c r="P3474" s="357">
        <v>18</v>
      </c>
      <c r="Q3474" s="357">
        <v>16947.2</v>
      </c>
      <c r="R3474" s="357">
        <v>10013.93</v>
      </c>
      <c r="S3474" s="357">
        <f t="shared" si="110"/>
        <v>6933.27</v>
      </c>
      <c r="T3474" s="359">
        <f t="shared" si="111"/>
        <v>0.40911005947885198</v>
      </c>
      <c r="U3474" s="357"/>
    </row>
    <row r="3475" spans="1:21" x14ac:dyDescent="0.25">
      <c r="A3475" s="357" t="s">
        <v>483</v>
      </c>
      <c r="B3475" s="357" t="s">
        <v>1830</v>
      </c>
      <c r="C3475" s="357" t="s">
        <v>1264</v>
      </c>
      <c r="D3475" s="357" t="s">
        <v>1771</v>
      </c>
      <c r="E3475" s="357" t="s">
        <v>1622</v>
      </c>
      <c r="F3475" s="357">
        <v>4523424</v>
      </c>
      <c r="G3475" s="357" t="s">
        <v>1065</v>
      </c>
      <c r="H3475" s="357">
        <v>452342401</v>
      </c>
      <c r="I3475" s="357" t="s">
        <v>5024</v>
      </c>
      <c r="J3475" s="357">
        <v>25278490</v>
      </c>
      <c r="K3475" s="357">
        <v>63</v>
      </c>
      <c r="L3475" s="357" t="s">
        <v>1077</v>
      </c>
      <c r="M3475" s="357" t="s">
        <v>1078</v>
      </c>
      <c r="N3475" s="357" t="s">
        <v>5025</v>
      </c>
      <c r="O3475" s="358">
        <v>1</v>
      </c>
      <c r="P3475" s="357">
        <v>66</v>
      </c>
      <c r="Q3475" s="357">
        <v>34734</v>
      </c>
      <c r="R3475" s="357">
        <v>29217.86</v>
      </c>
      <c r="S3475" s="357">
        <f t="shared" si="110"/>
        <v>5516.1399999999994</v>
      </c>
      <c r="T3475" s="359">
        <f t="shared" si="111"/>
        <v>0.15881096332124142</v>
      </c>
      <c r="U3475" s="357"/>
    </row>
  </sheetData>
  <autoFilter ref="A25:T3475" xr:uid="{6F74D06D-8C4B-4FA9-A60E-0C017FA5B0BB}"/>
  <mergeCells count="14">
    <mergeCell ref="U26:U33"/>
    <mergeCell ref="A24:T24"/>
    <mergeCell ref="L6:L21"/>
    <mergeCell ref="L3:L4"/>
    <mergeCell ref="A1:L1"/>
    <mergeCell ref="A2:L2"/>
    <mergeCell ref="A3:A4"/>
    <mergeCell ref="B3:B4"/>
    <mergeCell ref="C3:C4"/>
    <mergeCell ref="D3:D4"/>
    <mergeCell ref="E3:E4"/>
    <mergeCell ref="F3:F4"/>
    <mergeCell ref="G3:I3"/>
    <mergeCell ref="J3:K3"/>
  </mergeCells>
  <pageMargins left="0.2" right="0.28999999999999998" top="0.45" bottom="0.34" header="0.31496062992125984" footer="0.31496062992125984"/>
  <pageSetup paperSize="9" scale="3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4"/>
  <sheetViews>
    <sheetView zoomScale="90" zoomScaleNormal="90" workbookViewId="0">
      <selection activeCell="K18" sqref="K18"/>
    </sheetView>
  </sheetViews>
  <sheetFormatPr defaultColWidth="0" defaultRowHeight="15" x14ac:dyDescent="0.25"/>
  <cols>
    <col min="1" max="1" width="9.140625" customWidth="1"/>
    <col min="2" max="2" width="19.140625" customWidth="1"/>
    <col min="3" max="3" width="27.5703125" customWidth="1"/>
    <col min="4" max="4" width="15" bestFit="1" customWidth="1"/>
    <col min="5" max="5" width="13.7109375" customWidth="1"/>
    <col min="6" max="6" width="21.42578125" bestFit="1" customWidth="1"/>
    <col min="7" max="7" width="15.5703125" customWidth="1"/>
    <col min="8" max="8" width="13.28515625" customWidth="1"/>
    <col min="9" max="9" width="14" customWidth="1"/>
    <col min="10" max="10" width="14.5703125" customWidth="1"/>
    <col min="11" max="11" width="15" customWidth="1"/>
    <col min="12" max="12" width="13.85546875" customWidth="1"/>
    <col min="13" max="13" width="14.7109375" customWidth="1"/>
    <col min="14" max="14" width="13.28515625" customWidth="1"/>
    <col min="15" max="15" width="15.140625" style="247" customWidth="1"/>
    <col min="16" max="16" width="14" style="247" customWidth="1"/>
    <col min="17" max="17" width="15" style="247" customWidth="1"/>
    <col min="18" max="18" width="0" hidden="1" customWidth="1"/>
    <col min="19" max="16384" width="9.140625" hidden="1"/>
  </cols>
  <sheetData>
    <row r="1" spans="1:18" ht="15.75" x14ac:dyDescent="0.25">
      <c r="A1" s="239" t="s">
        <v>1950</v>
      </c>
      <c r="D1" s="239"/>
      <c r="E1" s="239"/>
      <c r="F1" s="239"/>
      <c r="G1" s="239"/>
      <c r="H1" s="239"/>
      <c r="I1" s="239"/>
      <c r="J1" s="239"/>
      <c r="K1" s="239"/>
      <c r="L1" s="239"/>
      <c r="M1" s="239"/>
      <c r="N1" s="239"/>
      <c r="O1" s="240"/>
      <c r="P1" s="240"/>
      <c r="Q1" s="240" t="s">
        <v>1951</v>
      </c>
      <c r="R1" s="239"/>
    </row>
    <row r="2" spans="1:18" ht="15.75" x14ac:dyDescent="0.25">
      <c r="C2" s="239"/>
      <c r="D2" s="239"/>
      <c r="E2" s="239"/>
      <c r="F2" s="239"/>
      <c r="G2" s="239"/>
      <c r="H2" s="239"/>
      <c r="I2" s="239"/>
      <c r="J2" s="239"/>
      <c r="K2" s="239"/>
      <c r="L2" s="239"/>
      <c r="M2" s="239"/>
      <c r="N2" s="239"/>
      <c r="O2" s="240"/>
      <c r="P2" s="240"/>
      <c r="R2" s="239"/>
    </row>
    <row r="3" spans="1:18" ht="15.75" x14ac:dyDescent="0.25">
      <c r="A3" s="580" t="s">
        <v>23</v>
      </c>
      <c r="B3" s="580" t="s">
        <v>780</v>
      </c>
      <c r="C3" s="580" t="s">
        <v>755</v>
      </c>
      <c r="D3" s="580" t="s">
        <v>756</v>
      </c>
      <c r="E3" s="580"/>
      <c r="F3" s="580"/>
      <c r="G3" s="580" t="s">
        <v>757</v>
      </c>
      <c r="H3" s="580"/>
      <c r="I3" s="580"/>
      <c r="J3" s="580" t="s">
        <v>758</v>
      </c>
      <c r="K3" s="580"/>
      <c r="L3" s="580" t="s">
        <v>759</v>
      </c>
      <c r="M3" s="580"/>
      <c r="N3" s="580"/>
      <c r="O3" s="580" t="s">
        <v>760</v>
      </c>
      <c r="P3" s="580" t="s">
        <v>761</v>
      </c>
      <c r="Q3" s="580" t="s">
        <v>762</v>
      </c>
      <c r="R3" s="239"/>
    </row>
    <row r="4" spans="1:18" ht="63" x14ac:dyDescent="0.25">
      <c r="A4" s="580"/>
      <c r="B4" s="580"/>
      <c r="C4" s="580"/>
      <c r="D4" s="303" t="s">
        <v>505</v>
      </c>
      <c r="E4" s="303" t="s">
        <v>763</v>
      </c>
      <c r="F4" s="303" t="s">
        <v>20</v>
      </c>
      <c r="G4" s="303" t="s">
        <v>764</v>
      </c>
      <c r="H4" s="303" t="s">
        <v>765</v>
      </c>
      <c r="I4" s="303" t="s">
        <v>20</v>
      </c>
      <c r="J4" s="303" t="s">
        <v>766</v>
      </c>
      <c r="K4" s="303" t="s">
        <v>767</v>
      </c>
      <c r="L4" s="303" t="s">
        <v>768</v>
      </c>
      <c r="M4" s="303" t="s">
        <v>769</v>
      </c>
      <c r="N4" s="303" t="s">
        <v>20</v>
      </c>
      <c r="O4" s="580"/>
      <c r="P4" s="580"/>
      <c r="Q4" s="580"/>
      <c r="R4" s="239"/>
    </row>
    <row r="5" spans="1:18" ht="15.75" x14ac:dyDescent="0.25">
      <c r="A5" s="580"/>
      <c r="B5" s="580"/>
      <c r="C5" s="580"/>
      <c r="D5" s="582" t="s">
        <v>770</v>
      </c>
      <c r="E5" s="582"/>
      <c r="F5" s="582"/>
      <c r="G5" s="582" t="s">
        <v>770</v>
      </c>
      <c r="H5" s="582"/>
      <c r="I5" s="582"/>
      <c r="J5" s="582" t="s">
        <v>771</v>
      </c>
      <c r="K5" s="582"/>
      <c r="L5" s="582" t="s">
        <v>772</v>
      </c>
      <c r="M5" s="582"/>
      <c r="N5" s="582"/>
      <c r="O5" s="302" t="s">
        <v>772</v>
      </c>
      <c r="P5" s="302" t="s">
        <v>772</v>
      </c>
      <c r="Q5" s="302" t="s">
        <v>772</v>
      </c>
      <c r="R5" s="239"/>
    </row>
    <row r="6" spans="1:18" ht="15.75" x14ac:dyDescent="0.25">
      <c r="A6" s="579">
        <v>1</v>
      </c>
      <c r="B6" s="579" t="s">
        <v>784</v>
      </c>
      <c r="C6" s="304">
        <v>1</v>
      </c>
      <c r="D6" s="304">
        <v>2</v>
      </c>
      <c r="E6" s="304">
        <v>3</v>
      </c>
      <c r="F6" s="304" t="s">
        <v>773</v>
      </c>
      <c r="G6" s="304">
        <v>5</v>
      </c>
      <c r="H6" s="304">
        <v>6</v>
      </c>
      <c r="I6" s="304" t="s">
        <v>774</v>
      </c>
      <c r="J6" s="304">
        <v>8</v>
      </c>
      <c r="K6" s="304">
        <v>9</v>
      </c>
      <c r="L6" s="304" t="s">
        <v>775</v>
      </c>
      <c r="M6" s="304" t="s">
        <v>776</v>
      </c>
      <c r="N6" s="304" t="s">
        <v>777</v>
      </c>
      <c r="O6" s="302">
        <v>13</v>
      </c>
      <c r="P6" s="302">
        <v>14</v>
      </c>
      <c r="Q6" s="302" t="s">
        <v>778</v>
      </c>
      <c r="R6" s="239"/>
    </row>
    <row r="7" spans="1:18" x14ac:dyDescent="0.25">
      <c r="A7" s="579"/>
      <c r="B7" s="579"/>
      <c r="C7" s="306" t="s">
        <v>283</v>
      </c>
      <c r="D7" s="311">
        <v>553923000</v>
      </c>
      <c r="E7" s="311">
        <v>6470000.0000000009</v>
      </c>
      <c r="F7" s="309">
        <f>D7+E7</f>
        <v>560393000</v>
      </c>
      <c r="G7" s="241" t="s">
        <v>490</v>
      </c>
      <c r="H7" s="241" t="s">
        <v>490</v>
      </c>
      <c r="I7" s="241" t="s">
        <v>490</v>
      </c>
      <c r="J7" s="242" t="s">
        <v>490</v>
      </c>
      <c r="K7" s="242" t="s">
        <v>490</v>
      </c>
      <c r="L7" s="242" t="s">
        <v>490</v>
      </c>
      <c r="M7" s="242" t="s">
        <v>490</v>
      </c>
      <c r="N7" s="242" t="s">
        <v>490</v>
      </c>
      <c r="O7" s="242" t="s">
        <v>490</v>
      </c>
      <c r="P7" s="242" t="s">
        <v>490</v>
      </c>
      <c r="Q7" s="242" t="s">
        <v>490</v>
      </c>
    </row>
    <row r="8" spans="1:18" x14ac:dyDescent="0.25">
      <c r="A8" s="579"/>
      <c r="B8" s="579"/>
      <c r="C8" s="306" t="s">
        <v>455</v>
      </c>
      <c r="D8" s="311">
        <v>9889000</v>
      </c>
      <c r="E8" s="311">
        <v>1553000.0000000002</v>
      </c>
      <c r="F8" s="309">
        <f t="shared" ref="F8:F11" si="0">D8+E8</f>
        <v>11442000</v>
      </c>
      <c r="G8" s="241" t="s">
        <v>490</v>
      </c>
      <c r="H8" s="241" t="s">
        <v>490</v>
      </c>
      <c r="I8" s="241" t="s">
        <v>490</v>
      </c>
      <c r="J8" s="242" t="s">
        <v>490</v>
      </c>
      <c r="K8" s="242" t="s">
        <v>490</v>
      </c>
      <c r="L8" s="242" t="s">
        <v>490</v>
      </c>
      <c r="M8" s="242" t="s">
        <v>490</v>
      </c>
      <c r="N8" s="242" t="s">
        <v>490</v>
      </c>
      <c r="O8" s="242" t="s">
        <v>490</v>
      </c>
      <c r="P8" s="243" t="s">
        <v>490</v>
      </c>
      <c r="Q8" s="243" t="s">
        <v>490</v>
      </c>
    </row>
    <row r="9" spans="1:18" x14ac:dyDescent="0.25">
      <c r="A9" s="579"/>
      <c r="B9" s="579"/>
      <c r="C9" s="307" t="s">
        <v>285</v>
      </c>
      <c r="D9" s="311">
        <v>155095000</v>
      </c>
      <c r="E9" s="311">
        <v>888000.00000000012</v>
      </c>
      <c r="F9" s="309">
        <f t="shared" si="0"/>
        <v>155983000</v>
      </c>
      <c r="G9" s="241" t="s">
        <v>490</v>
      </c>
      <c r="H9" s="241" t="s">
        <v>490</v>
      </c>
      <c r="I9" s="241" t="s">
        <v>490</v>
      </c>
      <c r="J9" s="242" t="s">
        <v>490</v>
      </c>
      <c r="K9" s="242" t="s">
        <v>490</v>
      </c>
      <c r="L9" s="242" t="s">
        <v>490</v>
      </c>
      <c r="M9" s="242" t="s">
        <v>490</v>
      </c>
      <c r="N9" s="242" t="s">
        <v>490</v>
      </c>
      <c r="O9" s="242" t="s">
        <v>490</v>
      </c>
      <c r="P9" s="242" t="s">
        <v>490</v>
      </c>
      <c r="Q9" s="242" t="s">
        <v>490</v>
      </c>
    </row>
    <row r="10" spans="1:18" x14ac:dyDescent="0.25">
      <c r="A10" s="579"/>
      <c r="B10" s="579"/>
      <c r="C10" s="307" t="s">
        <v>286</v>
      </c>
      <c r="D10" s="311">
        <v>888374000</v>
      </c>
      <c r="E10" s="311">
        <v>0</v>
      </c>
      <c r="F10" s="309">
        <f t="shared" si="0"/>
        <v>888374000</v>
      </c>
      <c r="G10" s="241" t="s">
        <v>490</v>
      </c>
      <c r="H10" s="241" t="s">
        <v>490</v>
      </c>
      <c r="I10" s="241" t="s">
        <v>490</v>
      </c>
      <c r="J10" s="242" t="s">
        <v>490</v>
      </c>
      <c r="K10" s="242" t="s">
        <v>490</v>
      </c>
      <c r="L10" s="242" t="s">
        <v>490</v>
      </c>
      <c r="M10" s="242" t="s">
        <v>490</v>
      </c>
      <c r="N10" s="242" t="s">
        <v>490</v>
      </c>
      <c r="O10" s="242" t="s">
        <v>490</v>
      </c>
      <c r="P10" s="242" t="s">
        <v>490</v>
      </c>
      <c r="Q10" s="242" t="s">
        <v>490</v>
      </c>
    </row>
    <row r="11" spans="1:18" x14ac:dyDescent="0.25">
      <c r="A11" s="579"/>
      <c r="B11" s="579"/>
      <c r="C11" s="306" t="s">
        <v>779</v>
      </c>
      <c r="D11" s="311">
        <v>216969000</v>
      </c>
      <c r="E11" s="311">
        <v>10859000.000000002</v>
      </c>
      <c r="F11" s="309">
        <f t="shared" si="0"/>
        <v>227828000</v>
      </c>
      <c r="G11" s="241" t="s">
        <v>490</v>
      </c>
      <c r="H11" s="241" t="s">
        <v>490</v>
      </c>
      <c r="I11" s="241" t="s">
        <v>490</v>
      </c>
      <c r="J11" s="242" t="s">
        <v>490</v>
      </c>
      <c r="K11" s="242" t="s">
        <v>490</v>
      </c>
      <c r="L11" s="242" t="s">
        <v>490</v>
      </c>
      <c r="M11" s="242" t="s">
        <v>490</v>
      </c>
      <c r="N11" s="242" t="s">
        <v>490</v>
      </c>
      <c r="O11" s="242" t="s">
        <v>490</v>
      </c>
      <c r="P11" s="243" t="s">
        <v>490</v>
      </c>
      <c r="Q11" s="243" t="s">
        <v>490</v>
      </c>
    </row>
    <row r="12" spans="1:18" s="244" customFormat="1" x14ac:dyDescent="0.25">
      <c r="A12" s="579"/>
      <c r="B12" s="579"/>
      <c r="C12" s="308" t="s">
        <v>20</v>
      </c>
      <c r="D12" s="310">
        <f>SUM(D7:D11)</f>
        <v>1824250000</v>
      </c>
      <c r="E12" s="310">
        <f t="shared" ref="E12:Q12" si="1">SUM(E7:E11)</f>
        <v>19770000.000000004</v>
      </c>
      <c r="F12" s="310">
        <f t="shared" si="1"/>
        <v>1844020000</v>
      </c>
      <c r="G12" s="245">
        <f t="shared" si="1"/>
        <v>0</v>
      </c>
      <c r="H12" s="245">
        <f t="shared" si="1"/>
        <v>0</v>
      </c>
      <c r="I12" s="245">
        <f t="shared" si="1"/>
        <v>0</v>
      </c>
      <c r="J12" s="245">
        <f t="shared" si="1"/>
        <v>0</v>
      </c>
      <c r="K12" s="245">
        <f t="shared" si="1"/>
        <v>0</v>
      </c>
      <c r="L12" s="245">
        <f t="shared" si="1"/>
        <v>0</v>
      </c>
      <c r="M12" s="245">
        <f t="shared" si="1"/>
        <v>0</v>
      </c>
      <c r="N12" s="245">
        <f t="shared" si="1"/>
        <v>0</v>
      </c>
      <c r="O12" s="245">
        <f t="shared" si="1"/>
        <v>0</v>
      </c>
      <c r="P12" s="245">
        <f t="shared" si="1"/>
        <v>0</v>
      </c>
      <c r="Q12" s="245">
        <f t="shared" si="1"/>
        <v>0</v>
      </c>
    </row>
    <row r="14" spans="1:18" ht="18.75" x14ac:dyDescent="0.3">
      <c r="C14" s="581" t="s">
        <v>785</v>
      </c>
      <c r="D14" s="581"/>
      <c r="E14" s="581"/>
      <c r="F14" s="581"/>
      <c r="G14" s="581"/>
      <c r="H14" s="581"/>
      <c r="I14" s="581"/>
      <c r="J14" s="581"/>
      <c r="K14" s="581"/>
      <c r="L14" s="581"/>
      <c r="M14" s="581"/>
      <c r="N14" s="581"/>
      <c r="O14" s="581"/>
      <c r="P14" s="581"/>
      <c r="Q14" s="581"/>
    </row>
  </sheetData>
  <mergeCells count="17">
    <mergeCell ref="G3:I3"/>
    <mergeCell ref="A6:A12"/>
    <mergeCell ref="B6:B12"/>
    <mergeCell ref="A3:A5"/>
    <mergeCell ref="B3:B5"/>
    <mergeCell ref="C14:Q14"/>
    <mergeCell ref="L3:N3"/>
    <mergeCell ref="O3:O4"/>
    <mergeCell ref="P3:P4"/>
    <mergeCell ref="Q3:Q4"/>
    <mergeCell ref="D5:F5"/>
    <mergeCell ref="G5:I5"/>
    <mergeCell ref="J5:K5"/>
    <mergeCell ref="L5:N5"/>
    <mergeCell ref="J3:K3"/>
    <mergeCell ref="C3:C5"/>
    <mergeCell ref="D3:F3"/>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Details of DT wise loss</vt:lpstr>
      <vt:lpstr>Subsidy Details</vt:lpstr>
      <vt:lpstr>'Detail of Consumers&amp;Consumption'!Print_Area</vt:lpstr>
      <vt:lpstr>'Details of DT wise loss'!Print_Area</vt:lpstr>
      <vt:lpstr>'Details of Received Sources'!Print_Area</vt:lpstr>
      <vt:lpstr>'Details on Feeder Levels'!Print_Area</vt:lpstr>
      <vt:lpstr>'Division Wise Losses'!Print_Area</vt:lpstr>
      <vt:lpstr>'Form-Input Energy'!Print_Area</vt:lpstr>
      <vt:lpstr>'General Information'!Print_Area</vt:lpstr>
      <vt:lpstr>'Infrastructure Details'!Print_Area</vt:lpstr>
      <vt:lpstr>'Subsidy Details'!Print_Area</vt:lpstr>
      <vt:lpstr>'Summary Sheet'!Print_Area</vt:lpstr>
      <vt:lpstr>'Detail of Consumers&amp;Consumption'!Print_Titles</vt:lpstr>
      <vt:lpstr>'Details on Feeder Levels'!Print_Titles</vt:lpstr>
      <vt:lpstr>'Division Wise Losses'!Print_Titles</vt:lpstr>
      <vt:lpstr>'Form-Input Energy'!Print_Titles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2025-08-14T12:23:01Z</dcterms:modified>
</cp:coreProperties>
</file>